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comments2.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23"/>
  <workbookPr codeName="ThisWorkbook" defaultThemeVersion="166925"/>
  <mc:AlternateContent xmlns:mc="http://schemas.openxmlformats.org/markup-compatibility/2006">
    <mc:Choice Requires="x15">
      <x15ac:absPath xmlns:x15ac="http://schemas.microsoft.com/office/spreadsheetml/2010/11/ac" url="https://extractives.sharepoint.com/sites/Data/Shared Documents/Summary data/Tanzania/"/>
    </mc:Choice>
  </mc:AlternateContent>
  <xr:revisionPtr revIDLastSave="35" documentId="8_{FC870654-5102-477A-84A0-624ECF5F9AB9}" xr6:coauthVersionLast="47" xr6:coauthVersionMax="47" xr10:uidLastSave="{FBC2BF2C-56BE-454E-8821-EA65B4049173}"/>
  <bookViews>
    <workbookView xWindow="28680" yWindow="-120" windowWidth="29040" windowHeight="17520" tabRatio="704" firstSheet="2" activeTab="2" xr2:uid="{00000000-000D-0000-FFFF-FFFF00000000}"/>
  </bookViews>
  <sheets>
    <sheet name="Introduction" sheetId="13" r:id="rId1"/>
    <sheet name="Part 1 - About" sheetId="9" r:id="rId2"/>
    <sheet name="Part 2 - Disclosure checklist" sheetId="8" r:id="rId3"/>
    <sheet name="Part 3 - Reporting entities" sheetId="14" r:id="rId4"/>
    <sheet name="Part 4 - Government revenues" sheetId="15" r:id="rId5"/>
    <sheet name="Part 5 - Company data" sheetId="16" r:id="rId6"/>
    <sheet name="Lists" sheetId="10" state="hidden" r:id="rId7"/>
  </sheets>
  <externalReferences>
    <externalReference r:id="rId8"/>
    <externalReference r:id="rId9"/>
  </externalReferences>
  <definedNames>
    <definedName name="Agency_type">Government_entity_type[[#All],[&lt; Agency type &gt;]]</definedName>
    <definedName name="Commodities_list">Table5_Commodities_list[HS Product Description w volume]</definedName>
    <definedName name="Commodity_names">Table5_Commodities_list[HS Product Description]</definedName>
    <definedName name="Companies_list" localSheetId="3">#REF!</definedName>
    <definedName name="Companies_list" localSheetId="4">[1]!Companies[Full company name]</definedName>
    <definedName name="Companies_list" localSheetId="5">[1]!Companies[Full company name]</definedName>
    <definedName name="Companies_list">#REF!</definedName>
    <definedName name="Countries_list">[1]!Table1_Country_codes_and_currencies[Country or Area name]</definedName>
    <definedName name="Currency_code_list">Table1_Country_codes_and_currencies[Currency code (ISO-4217)]</definedName>
    <definedName name="dddd">#REF!</definedName>
    <definedName name="GFS_list">Table6_GFS_codes_classification[Combined]</definedName>
    <definedName name="Government_entities_list" localSheetId="3">#REF!</definedName>
    <definedName name="Government_entities_list" localSheetId="4">[1]!Government_agencies[Full name of agency]</definedName>
    <definedName name="Government_entities_list" localSheetId="5">[1]!Government_agencies[Full name of agency]</definedName>
    <definedName name="Government_entities_list">#REF!</definedName>
    <definedName name="Government_revenue">Government_revenues_table[[GFS Classification]:[Currency]]</definedName>
    <definedName name="over">#REF!</definedName>
    <definedName name="Project_phases_list">Table12[Project phases]</definedName>
    <definedName name="Projectname" localSheetId="3">#REF!</definedName>
    <definedName name="Projectname" localSheetId="4">[1]!Companies15[Full project name]</definedName>
    <definedName name="Projectname" localSheetId="5">[1]!Companies15[Full project name]</definedName>
    <definedName name="Projectname">#REF!</definedName>
    <definedName name="Reporting_options_list">Table3_Reporting_options[List]</definedName>
    <definedName name="Revenue_stream_list" localSheetId="3">Government_revenues_table[Revenue stream name]</definedName>
    <definedName name="Sector_list">Table7_sectors[Sector(s)]</definedName>
    <definedName name="Simple_options_list">Table2_Simple_options[List]</definedName>
    <definedName name="Total_reconciled" localSheetId="3">#REF!</definedName>
    <definedName name="Total_reconciled" localSheetId="4">#REF!</definedName>
    <definedName name="Total_reconciled" localSheetId="5">#REF!</definedName>
    <definedName name="Total_reconciled">#REF!</definedName>
    <definedName name="Total_revenues" localSheetId="3">#REF!</definedName>
    <definedName name="Total_revenues" localSheetId="4">#REF!</definedName>
    <definedName name="Total_revenues" localSheetId="5">[1]!Government_revenues_table[Revenue value]</definedName>
    <definedName name="Total_revenu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9" l="1"/>
  <c r="E55" i="9"/>
  <c r="E54" i="9"/>
  <c r="E53" i="9"/>
  <c r="E52" i="9" l="1"/>
  <c r="B242" i="16"/>
  <c r="G29" i="14"/>
  <c r="G44" i="14" l="1"/>
  <c r="G43" i="14"/>
  <c r="G42" i="14"/>
  <c r="G41" i="14"/>
  <c r="G40" i="14"/>
  <c r="G39" i="14"/>
  <c r="G38" i="14"/>
  <c r="G37" i="14"/>
  <c r="G36" i="14"/>
  <c r="G35" i="14"/>
  <c r="G34" i="14"/>
  <c r="G33" i="14"/>
  <c r="G32" i="14"/>
  <c r="G31" i="14"/>
  <c r="G30" i="14"/>
  <c r="B37" i="16" l="1"/>
  <c r="B38" i="16"/>
  <c r="J54" i="15"/>
  <c r="J52" i="15" s="1"/>
  <c r="S140" i="8"/>
  <c r="J263" i="16" l="1"/>
  <c r="J261" i="16" s="1"/>
  <c r="B264" i="8"/>
  <c r="B139" i="8"/>
  <c r="B137" i="8"/>
  <c r="B135" i="8"/>
  <c r="B133" i="8"/>
  <c r="B131" i="8"/>
  <c r="B129" i="8"/>
  <c r="B127" i="8"/>
  <c r="B125" i="8"/>
  <c r="B123" i="8"/>
  <c r="B121" i="8"/>
  <c r="B119" i="8"/>
  <c r="B117" i="8"/>
  <c r="B115" i="8"/>
  <c r="B113" i="8"/>
  <c r="B111" i="8"/>
  <c r="B97" i="8"/>
  <c r="B99" i="8"/>
  <c r="B101" i="8"/>
  <c r="B259" i="16" l="1"/>
  <c r="B258" i="16"/>
  <c r="B257" i="16"/>
  <c r="B256" i="16"/>
  <c r="B255" i="16"/>
  <c r="B254" i="16"/>
  <c r="B200" i="16"/>
  <c r="B252" i="16"/>
  <c r="B251" i="16"/>
  <c r="B250" i="16"/>
  <c r="B249" i="16"/>
  <c r="B248" i="16"/>
  <c r="B247" i="16"/>
  <c r="B246" i="16"/>
  <c r="B245" i="16"/>
  <c r="B244" i="16"/>
  <c r="B243" i="16"/>
  <c r="B239" i="16"/>
  <c r="B238" i="16"/>
  <c r="B237" i="16"/>
  <c r="B236" i="16"/>
  <c r="B235" i="16"/>
  <c r="B234" i="16"/>
  <c r="B233" i="16"/>
  <c r="B231" i="16"/>
  <c r="B230" i="16"/>
  <c r="B220" i="16"/>
  <c r="B232" i="16"/>
  <c r="B202" i="16"/>
  <c r="B229" i="16"/>
  <c r="B228" i="16"/>
  <c r="B227" i="16"/>
  <c r="B226" i="16"/>
  <c r="B225" i="16"/>
  <c r="B224" i="16"/>
  <c r="B223" i="16"/>
  <c r="B222" i="16"/>
  <c r="B221" i="16"/>
  <c r="B240" i="16"/>
  <c r="B219" i="16"/>
  <c r="B218" i="16"/>
  <c r="B217" i="16"/>
  <c r="B216" i="16"/>
  <c r="B215" i="16"/>
  <c r="B214" i="16"/>
  <c r="B213" i="16"/>
  <c r="B212" i="16"/>
  <c r="B211" i="16"/>
  <c r="B210" i="16"/>
  <c r="B209" i="16"/>
  <c r="B208" i="16"/>
  <c r="B207" i="16"/>
  <c r="B206" i="16"/>
  <c r="B205" i="16"/>
  <c r="B204" i="16"/>
  <c r="B203" i="16"/>
  <c r="B241" i="16"/>
  <c r="B201" i="16"/>
  <c r="B198" i="16"/>
  <c r="B197" i="16"/>
  <c r="B196" i="16"/>
  <c r="B195" i="16"/>
  <c r="B107" i="16"/>
  <c r="B194" i="16"/>
  <c r="B193" i="16"/>
  <c r="B192" i="16"/>
  <c r="B191" i="16"/>
  <c r="B190" i="16"/>
  <c r="B189" i="16"/>
  <c r="B188" i="16"/>
  <c r="B187" i="16"/>
  <c r="B186" i="16"/>
  <c r="B185" i="16"/>
  <c r="B184" i="16"/>
  <c r="B162" i="16"/>
  <c r="B160" i="16"/>
  <c r="B152" i="16"/>
  <c r="B146" i="16"/>
  <c r="B145" i="16"/>
  <c r="B178" i="16"/>
  <c r="B177" i="16"/>
  <c r="B176" i="16"/>
  <c r="B175" i="16"/>
  <c r="B174" i="16"/>
  <c r="B172" i="16"/>
  <c r="B171" i="16"/>
  <c r="B170" i="16"/>
  <c r="B169" i="16"/>
  <c r="B168" i="16"/>
  <c r="B167" i="16"/>
  <c r="B166" i="16"/>
  <c r="B165" i="16"/>
  <c r="B164" i="16"/>
  <c r="B163" i="16"/>
  <c r="B179" i="16"/>
  <c r="B173" i="16"/>
  <c r="B161" i="16"/>
  <c r="B111" i="16"/>
  <c r="B159" i="16"/>
  <c r="B158" i="16"/>
  <c r="B157" i="16"/>
  <c r="B156" i="16"/>
  <c r="B155" i="16"/>
  <c r="B154" i="16"/>
  <c r="B153" i="16"/>
  <c r="B89" i="16"/>
  <c r="B151" i="16"/>
  <c r="B150" i="16"/>
  <c r="B149" i="16"/>
  <c r="B148" i="16"/>
  <c r="B147" i="16"/>
  <c r="B144" i="16"/>
  <c r="B139" i="16"/>
  <c r="B129" i="16"/>
  <c r="B143" i="16"/>
  <c r="B142" i="16"/>
  <c r="B141" i="16"/>
  <c r="B140" i="16"/>
  <c r="B110" i="16"/>
  <c r="B138" i="16"/>
  <c r="B137" i="16"/>
  <c r="B136" i="16"/>
  <c r="B135" i="16"/>
  <c r="B134" i="16"/>
  <c r="B133" i="16"/>
  <c r="B132" i="16"/>
  <c r="B131" i="16"/>
  <c r="B130" i="16"/>
  <c r="B183" i="16"/>
  <c r="B182" i="16"/>
  <c r="B181" i="16"/>
  <c r="B127" i="16"/>
  <c r="B126" i="16"/>
  <c r="B125" i="16"/>
  <c r="B124" i="16"/>
  <c r="B123" i="16"/>
  <c r="B122" i="16"/>
  <c r="B121" i="16"/>
  <c r="B120" i="16"/>
  <c r="B119" i="16"/>
  <c r="B118" i="16"/>
  <c r="B117" i="16"/>
  <c r="B116" i="16"/>
  <c r="B115" i="16"/>
  <c r="B114" i="16"/>
  <c r="B113" i="16"/>
  <c r="B112" i="16"/>
  <c r="B59" i="16"/>
  <c r="B47" i="16"/>
  <c r="B39" i="16"/>
  <c r="B109" i="16"/>
  <c r="B108" i="16"/>
  <c r="B106" i="16"/>
  <c r="B105" i="16"/>
  <c r="B104" i="16"/>
  <c r="B103" i="16"/>
  <c r="B102" i="16"/>
  <c r="B101" i="16"/>
  <c r="B100" i="16"/>
  <c r="B99" i="16"/>
  <c r="B98" i="16"/>
  <c r="B253" i="16"/>
  <c r="B96" i="16"/>
  <c r="B95" i="16"/>
  <c r="B94" i="16"/>
  <c r="B93" i="16"/>
  <c r="B92" i="16"/>
  <c r="B91" i="16"/>
  <c r="B90" i="16"/>
  <c r="B199" i="16"/>
  <c r="B88" i="16"/>
  <c r="B87" i="16"/>
  <c r="B86" i="16"/>
  <c r="B85" i="16"/>
  <c r="B84" i="16"/>
  <c r="B83" i="16"/>
  <c r="B82" i="16"/>
  <c r="B81" i="16"/>
  <c r="B80" i="16"/>
  <c r="B79" i="16"/>
  <c r="B78" i="16"/>
  <c r="B180" i="16"/>
  <c r="B76" i="16"/>
  <c r="B75" i="16"/>
  <c r="B74" i="16"/>
  <c r="B73" i="16"/>
  <c r="B72" i="16"/>
  <c r="B71" i="16"/>
  <c r="B70" i="16"/>
  <c r="B69" i="16"/>
  <c r="B68" i="16"/>
  <c r="B27" i="16"/>
  <c r="B66" i="16"/>
  <c r="B65" i="16"/>
  <c r="B64" i="16"/>
  <c r="B63" i="16"/>
  <c r="B62" i="16"/>
  <c r="B61" i="16"/>
  <c r="B60" i="16"/>
  <c r="B58" i="16"/>
  <c r="B57" i="16"/>
  <c r="B56" i="16"/>
  <c r="B55" i="16"/>
  <c r="B54" i="16"/>
  <c r="B53" i="16"/>
  <c r="B52" i="16"/>
  <c r="B51" i="16"/>
  <c r="B50" i="16"/>
  <c r="B49" i="16"/>
  <c r="B48" i="16"/>
  <c r="B97" i="16"/>
  <c r="B46" i="16"/>
  <c r="B45" i="16"/>
  <c r="B44" i="16"/>
  <c r="B43" i="16"/>
  <c r="B42" i="16"/>
  <c r="B41" i="16"/>
  <c r="B40" i="16"/>
  <c r="B128" i="16"/>
  <c r="B36" i="16"/>
  <c r="B35" i="16"/>
  <c r="B34" i="16"/>
  <c r="B33" i="16"/>
  <c r="B32" i="16"/>
  <c r="B31" i="16"/>
  <c r="B30" i="16"/>
  <c r="B29" i="16"/>
  <c r="B28" i="16"/>
  <c r="B77" i="16"/>
  <c r="B67" i="16"/>
  <c r="B26" i="16"/>
  <c r="B25" i="16"/>
  <c r="B24" i="16"/>
  <c r="B23" i="16"/>
  <c r="B22" i="16"/>
  <c r="B21" i="16"/>
  <c r="B20" i="16"/>
  <c r="B19" i="16"/>
  <c r="B18" i="16"/>
  <c r="B17" i="16"/>
  <c r="B16" i="16"/>
  <c r="B15" i="16"/>
  <c r="J67" i="15"/>
  <c r="E35" i="15"/>
  <c r="D35" i="15"/>
  <c r="C35" i="15"/>
  <c r="B35" i="15"/>
  <c r="E36" i="15"/>
  <c r="D36" i="15"/>
  <c r="C36" i="15"/>
  <c r="B36" i="15"/>
  <c r="E43" i="15"/>
  <c r="D43" i="15"/>
  <c r="C43" i="15"/>
  <c r="B43" i="15"/>
  <c r="E48" i="15"/>
  <c r="D48" i="15"/>
  <c r="C48" i="15"/>
  <c r="B48" i="15"/>
  <c r="E45" i="15"/>
  <c r="D45" i="15"/>
  <c r="C45" i="15"/>
  <c r="B45" i="15"/>
  <c r="E49" i="15"/>
  <c r="D49" i="15"/>
  <c r="C49" i="15"/>
  <c r="B49" i="15"/>
  <c r="E47" i="15"/>
  <c r="D47" i="15"/>
  <c r="C47" i="15"/>
  <c r="B47" i="15"/>
  <c r="E41" i="15"/>
  <c r="D41" i="15"/>
  <c r="C41" i="15"/>
  <c r="B41" i="15"/>
  <c r="E42" i="15"/>
  <c r="D42" i="15"/>
  <c r="C42" i="15"/>
  <c r="B42" i="15"/>
  <c r="E34" i="15"/>
  <c r="D34" i="15"/>
  <c r="C34" i="15"/>
  <c r="B34" i="15"/>
  <c r="E38" i="15"/>
  <c r="D38" i="15"/>
  <c r="C38" i="15"/>
  <c r="B38" i="15"/>
  <c r="E40" i="15"/>
  <c r="D40" i="15"/>
  <c r="C40" i="15"/>
  <c r="B40" i="15"/>
  <c r="E39" i="15"/>
  <c r="D39" i="15"/>
  <c r="C39" i="15"/>
  <c r="B39" i="15"/>
  <c r="E27" i="15"/>
  <c r="D27" i="15"/>
  <c r="C27" i="15"/>
  <c r="B27" i="15"/>
  <c r="E44" i="15"/>
  <c r="D44" i="15"/>
  <c r="C44" i="15"/>
  <c r="B44" i="15"/>
  <c r="E24" i="15"/>
  <c r="D24" i="15"/>
  <c r="C24" i="15"/>
  <c r="B24" i="15"/>
  <c r="E46" i="15"/>
  <c r="D46" i="15"/>
  <c r="C46" i="15"/>
  <c r="B46" i="15"/>
  <c r="E33" i="15"/>
  <c r="D33" i="15"/>
  <c r="C33" i="15"/>
  <c r="B33" i="15"/>
  <c r="E32" i="15"/>
  <c r="D32" i="15"/>
  <c r="C32" i="15"/>
  <c r="B32" i="15"/>
  <c r="E26" i="15"/>
  <c r="D26" i="15"/>
  <c r="C26" i="15"/>
  <c r="B26" i="15"/>
  <c r="E23" i="15"/>
  <c r="D23" i="15"/>
  <c r="C23" i="15"/>
  <c r="B23" i="15"/>
  <c r="E50" i="15"/>
  <c r="D50" i="15"/>
  <c r="C50" i="15"/>
  <c r="B50" i="15"/>
  <c r="E37" i="15"/>
  <c r="D37" i="15"/>
  <c r="C37" i="15"/>
  <c r="B37" i="15"/>
  <c r="E31" i="15"/>
  <c r="D31" i="15"/>
  <c r="C31" i="15"/>
  <c r="B31" i="15"/>
  <c r="E30" i="15"/>
  <c r="D30" i="15"/>
  <c r="C30" i="15"/>
  <c r="B30" i="15"/>
  <c r="E29" i="15"/>
  <c r="D29" i="15"/>
  <c r="C29" i="15"/>
  <c r="B29" i="15"/>
  <c r="E25" i="15"/>
  <c r="D25" i="15"/>
  <c r="C25" i="15"/>
  <c r="B25" i="15"/>
  <c r="E28" i="15"/>
  <c r="D28" i="15"/>
  <c r="C28" i="15"/>
  <c r="B28" i="15"/>
  <c r="E22" i="15"/>
  <c r="D22" i="15"/>
  <c r="C22" i="15"/>
  <c r="B22" i="15"/>
  <c r="N4" i="15"/>
  <c r="G45"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tc={2AB08B99-E5B2-4EB1-8925-AEF4C261DD10}</author>
    <author>tc={F64DD199-BA1C-4A44-B43D-8A4C6DEAE1B2}</author>
    <author>tc={B296B0FF-9C19-46E9-A430-F3A3EC380C05}</author>
    <author>tc={560987EB-D920-4E4A-B99D-9850C00405DF}</author>
    <author>tc={97DC4484-3E9C-4547-B82F-529FDAAD952E}</author>
    <author>tc={51A6B553-6C4C-45BC-B2A2-AA8EC20E788F}</author>
    <author>tc={4C19906F-E94F-4B69-9EAB-75DB0200FAFD}</author>
    <author>tc={B391C92A-9442-42A2-9698-242A5D10DFC4}</author>
    <author>tc={3363F154-9A5B-48E0-97D1-449FF1D6C8C6}</author>
    <author>tc={2D696933-F0C8-4049-8D39-D97484C9A9CA}</author>
    <author>tc={5CD5FBCE-3C07-4E77-9161-6D1D9D5BEBD2}</author>
  </authors>
  <commentList>
    <comment ref="H19" authorId="0" shapeId="0" xr:uid="{2AB08B99-E5B2-4EB1-8925-AEF4C261DD10}">
      <text>
        <t>[Threaded comment]
Your version of Excel allows you to read this threaded comment; however, any edits to it will get removed if the file is opened in a newer version of Excel. Learn more: https://go.microsoft.com/fwlink/?linkid=870924
Comment:
    Neither link works</t>
      </text>
    </comment>
    <comment ref="F34" authorId="1" shapeId="0" xr:uid="{F64DD199-BA1C-4A44-B43D-8A4C6DEAE1B2}">
      <text>
        <t>[Threaded comment]
Your version of Excel allows you to read this threaded comment; however, any edits to it will get removed if the file is opened in a newer version of Excel. Learn more: https://go.microsoft.com/fwlink/?linkid=870924
Comment:
    Should this be marked as systematically disclosed?</t>
      </text>
    </comment>
    <comment ref="F40" authorId="2" shapeId="0" xr:uid="{B296B0FF-9C19-46E9-A430-F3A3EC380C05}">
      <text>
        <t>[Threaded comment]
Your version of Excel allows you to read this threaded comment; however, any edits to it will get removed if the file is opened in a newer version of Excel. Learn more: https://go.microsoft.com/fwlink/?linkid=870924
Comment:
    I think this should be a reference to section 3.7.1.5 (p44)</t>
      </text>
    </comment>
    <comment ref="F54" authorId="3" shapeId="0" xr:uid="{560987EB-D920-4E4A-B99D-9850C00405DF}">
      <text>
        <t>[Threaded comment]
Your version of Excel allows you to read this threaded comment; however, any edits to it will get removed if the file is opened in a newer version of Excel. Learn more: https://go.microsoft.com/fwlink/?linkid=870924
Comment:
    Page not found</t>
      </text>
    </comment>
    <comment ref="H54" authorId="4" shapeId="0" xr:uid="{97DC4484-3E9C-4547-B82F-529FDAAD952E}">
      <text>
        <t>[Threaded comment]
Your version of Excel allows you to read this threaded comment; however, any edits to it will get removed if the file is opened in a newer version of Excel. Learn more: https://go.microsoft.com/fwlink/?linkid=870924
Comment:
    Not sure what this is supposed to reference?</t>
      </text>
    </comment>
    <comment ref="F55" authorId="5" shapeId="0" xr:uid="{51A6B553-6C4C-45BC-B2A2-AA8EC20E788F}">
      <text>
        <t>[Threaded comment]
Your version of Excel allows you to read this threaded comment; however, any edits to it will get removed if the file is opened in a newer version of Excel. Learn more: https://go.microsoft.com/fwlink/?linkid=870924
Comment:
    I can't find the 2019-2020 audits, only 2018-2019</t>
      </text>
    </comment>
    <comment ref="F56" authorId="6" shapeId="0" xr:uid="{4C19906F-E94F-4B69-9EAB-75DB0200FAFD}">
      <text>
        <t>[Threaded comment]
Your version of Excel allows you to read this threaded comment; however, any edits to it will get removed if the file is opened in a newer version of Excel. Learn more: https://go.microsoft.com/fwlink/?linkid=870924
Comment:
    See above</t>
      </text>
    </comment>
    <comment ref="F57" authorId="7" shapeId="0" xr:uid="{B391C92A-9442-42A2-9698-242A5D10DFC4}">
      <text>
        <t>[Threaded comment]
Your version of Excel allows you to read this threaded comment; however, any edits to it will get removed if the file is opened in a newer version of Excel. Learn more: https://go.microsoft.com/fwlink/?linkid=870924
Comment:
    See above</t>
      </text>
    </comment>
    <comment ref="F158" authorId="8" shapeId="0" xr:uid="{3363F154-9A5B-48E0-97D1-449FF1D6C8C6}">
      <text>
        <t>[Threaded comment]
Your version of Excel allows you to read this threaded comment; however, any edits to it will get removed if the file is opened in a newer version of Excel. Learn more: https://go.microsoft.com/fwlink/?linkid=870924
Comment:
    Wrong unit?</t>
      </text>
    </comment>
    <comment ref="D186" authorId="9" shapeId="0" xr:uid="{2D696933-F0C8-4049-8D39-D97484C9A9CA}">
      <text>
        <t>[Threaded comment]
Your version of Excel allows you to read this threaded comment; however, any edits to it will get removed if the file is opened in a newer version of Excel. Learn more: https://go.microsoft.com/fwlink/?linkid=870924
Comment:
    Can't see where this number comes from</t>
      </text>
    </comment>
    <comment ref="H240" authorId="10" shapeId="0" xr:uid="{5CD5FBCE-3C07-4E77-9161-6D1D9D5BEBD2}">
      <text>
        <t xml:space="preserve">[Threaded comment]
Your version of Excel allows you to read this threaded comment; however, any edits to it will get removed if the file is opened in a newer version of Excel. Learn more: https://go.microsoft.com/fwlink/?linkid=870924
Comment:
    This is total mineral export, not total export
Reply:
    Found a figure for 2020 here: https://wits.worldbank.org/CountryProfile/en/Country/TZA/Year/2020/SummaryText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tc={862C3168-0AF6-415F-A738-4E4FA96CB3CE}</author>
  </authors>
  <commentList>
    <comment ref="E51" authorId="0" shapeId="0" xr:uid="{862C3168-0AF6-415F-A738-4E4FA96CB3CE}">
      <text>
        <t xml:space="preserve">[Threaded comment]
Your version of Excel allows you to read this threaded comment; however, any edits to it will get removed if the file is opened in a newer version of Excel. Learn more: https://go.microsoft.com/fwlink/?linkid=870924
Comment:
    @Daryll Griffith - there are two transport tariff payments, one for SONGAS and one for Mtwara-Dar es Salaam Gas pipeline. These should be two separate entries. Both are paid by Pan African. See Report p. 84. The figure here is for the Dar es Salaam, not SONGAS, so this is an error. @Daryll Griffith. Please check the list and correct the entries. Note that the Report did not define a threshold for revenue types as it did for companies. 
</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Government_revenues_table" description="Connection to the 'Government_revenues_table' query in the workbook." type="5" refreshedVersion="0" background="1">
    <dbPr connection="Provider=Microsoft.Mashup.OleDb.1;Data Source=$Workbook$;Location=Government_revenues_table;Extended Properties=&quot;&quot;" command="SELECT * FROM [Government_revenues_table]"/>
  </connection>
  <connection id="2" xr16:uid="{00000000-0015-0000-FFFF-FFFF01000000}" keepAlive="1" name="Query - Government_revenues_table (2)" description="Connection to the 'Government_revenues_table (2)' query in the workbook." type="5" refreshedVersion="0" background="1">
    <dbPr connection="Provider=Microsoft.Mashup.OleDb.1;Data Source=$Workbook$;Location=Government_revenues_table (2);Extended Properties=&quot;&quot;" command="SELECT * FROM [Government_revenues_table (2)]"/>
  </connection>
</connections>
</file>

<file path=xl/sharedStrings.xml><?xml version="1.0" encoding="utf-8"?>
<sst xmlns="http://schemas.openxmlformats.org/spreadsheetml/2006/main" count="5361" uniqueCount="2190">
  <si>
    <t>Completed on:</t>
  </si>
  <si>
    <t>31st March 2023</t>
  </si>
  <si>
    <t>Summary data template for EITI disclosures</t>
  </si>
  <si>
    <t>Version 2.0 as of 1 July 2019</t>
  </si>
  <si>
    <t xml:space="preserve">Filling in this summary data template with EITI Report data will make your EITI Report data accessible in a machine-readable format. (requirement 7.2.d) </t>
  </si>
  <si>
    <t>“Make the EITI Report available in an open data format (xlsx or csv) online and publicise its availability.” 
- EITI Requirement 7.1.c</t>
  </si>
  <si>
    <t>How publishing EITI Report data works:</t>
  </si>
  <si>
    <t>1. Use one excel workbook per fiscal year covered. If you are reporting on both oil &amp; gas and mining, both can fit into one workbook.</t>
  </si>
  <si>
    <t>2. Fill in the entire workbook - parts 1-5.</t>
  </si>
  <si>
    <r>
      <t xml:space="preserve">3. This Data sheet should be submitted alongside the EITI Report. Send it to the International Secretariat: </t>
    </r>
    <r>
      <rPr>
        <u/>
        <sz val="11"/>
        <color rgb="FF0070C0"/>
        <rFont val="Franklin Gothic Book"/>
        <family val="2"/>
      </rPr>
      <t xml:space="preserve">data@eiti.org </t>
    </r>
  </si>
  <si>
    <r>
      <rPr>
        <sz val="11"/>
        <rFont val="Franklin Gothic Book"/>
        <family val="2"/>
      </rPr>
      <t xml:space="preserve">4. The data will be used to populate the global EITI data repository, available on the international EITI website: </t>
    </r>
    <r>
      <rPr>
        <u/>
        <sz val="11"/>
        <color theme="10"/>
        <rFont val="Franklin Gothic Book"/>
        <family val="2"/>
      </rPr>
      <t xml:space="preserve">https://eiti.org/data. </t>
    </r>
    <r>
      <rPr>
        <sz val="11"/>
        <rFont val="Franklin Gothic Book"/>
        <family val="2"/>
      </rPr>
      <t xml:space="preserve">You will receive the file back which will be fit for publication via the channels of your choice. </t>
    </r>
  </si>
  <si>
    <r>
      <t xml:space="preserve">This template should be </t>
    </r>
    <r>
      <rPr>
        <b/>
        <u/>
        <sz val="11"/>
        <rFont val="Franklin Gothic Book"/>
        <family val="2"/>
      </rPr>
      <t xml:space="preserve">completed in full and submitted </t>
    </r>
    <r>
      <rPr>
        <b/>
        <sz val="11"/>
        <rFont val="Franklin Gothic Book"/>
        <family val="2"/>
      </rPr>
      <t>to the EITI International Secretariat for each fiscal year covered under EITI Reporting.</t>
    </r>
  </si>
  <si>
    <t>This workbook has five parts. Insert the data starting with part 1 and work your way through to part 5</t>
  </si>
  <si>
    <r>
      <rPr>
        <b/>
        <sz val="11"/>
        <rFont val="Franklin Gothic Book"/>
        <family val="2"/>
      </rPr>
      <t xml:space="preserve">Part 1 (About): </t>
    </r>
    <r>
      <rPr>
        <sz val="11"/>
        <rFont val="Franklin Gothic Book"/>
        <family val="2"/>
      </rPr>
      <t>Insert</t>
    </r>
    <r>
      <rPr>
        <b/>
        <sz val="11"/>
        <rFont val="Franklin Gothic Book"/>
        <family val="2"/>
      </rPr>
      <t xml:space="preserve"> </t>
    </r>
    <r>
      <rPr>
        <sz val="11"/>
        <rFont val="Franklin Gothic Book"/>
        <family val="2"/>
      </rPr>
      <t>country and data characteristics.</t>
    </r>
  </si>
  <si>
    <r>
      <rPr>
        <b/>
        <sz val="11"/>
        <rFont val="Franklin Gothic Book"/>
        <family val="2"/>
      </rPr>
      <t xml:space="preserve">Part 2 (Disclosure checklist): </t>
    </r>
    <r>
      <rPr>
        <sz val="11"/>
        <rFont val="Franklin Gothic Book"/>
        <family val="2"/>
      </rPr>
      <t>Fill in contextual and aggregate financial data for EITI Requirements 2, 3, 4, 5, and 6.</t>
    </r>
  </si>
  <si>
    <r>
      <rPr>
        <b/>
        <sz val="11"/>
        <rFont val="Franklin Gothic Book"/>
        <family val="2"/>
      </rPr>
      <t xml:space="preserve">Part 3 (Reporting entities): </t>
    </r>
    <r>
      <rPr>
        <sz val="11"/>
        <rFont val="Franklin Gothic Book"/>
        <family val="2"/>
      </rPr>
      <t>Enter</t>
    </r>
    <r>
      <rPr>
        <b/>
        <sz val="11"/>
        <rFont val="Franklin Gothic Book"/>
        <family val="2"/>
      </rPr>
      <t xml:space="preserve"> </t>
    </r>
    <r>
      <rPr>
        <sz val="11"/>
        <rFont val="Franklin Gothic Book"/>
        <family val="2"/>
      </rPr>
      <t xml:space="preserve">reporting entities (Government agencies, companies and projects) and related information. </t>
    </r>
  </si>
  <si>
    <r>
      <rPr>
        <b/>
        <sz val="11"/>
        <rFont val="Franklin Gothic Book"/>
        <family val="2"/>
      </rPr>
      <t xml:space="preserve">Part 4 (Government revenues): </t>
    </r>
    <r>
      <rPr>
        <sz val="11"/>
        <rFont val="Franklin Gothic Book"/>
        <family val="2"/>
      </rPr>
      <t>Enter</t>
    </r>
    <r>
      <rPr>
        <b/>
        <sz val="11"/>
        <rFont val="Franklin Gothic Book"/>
        <family val="2"/>
      </rPr>
      <t xml:space="preserve"> </t>
    </r>
    <r>
      <rPr>
        <sz val="11"/>
        <rFont val="Franklin Gothic Book"/>
        <family val="2"/>
      </rPr>
      <t>data on government revenues per revenue stream, according to GFS classification.</t>
    </r>
  </si>
  <si>
    <r>
      <rPr>
        <b/>
        <sz val="11"/>
        <rFont val="Franklin Gothic Book"/>
        <family val="2"/>
      </rPr>
      <t xml:space="preserve">Part 5 (Company data): </t>
    </r>
    <r>
      <rPr>
        <sz val="11"/>
        <rFont val="Franklin Gothic Book"/>
        <family val="2"/>
      </rPr>
      <t>Enter</t>
    </r>
    <r>
      <rPr>
        <b/>
        <sz val="11"/>
        <rFont val="Franklin Gothic Book"/>
        <family val="2"/>
      </rPr>
      <t xml:space="preserve"> </t>
    </r>
    <r>
      <rPr>
        <sz val="11"/>
        <rFont val="Franklin Gothic Book"/>
        <family val="2"/>
      </rPr>
      <t>company- and project-level data per revenue stream.</t>
    </r>
  </si>
  <si>
    <r>
      <rPr>
        <i/>
        <sz val="10.5"/>
        <rFont val="Calibri"/>
        <family val="2"/>
      </rPr>
      <t xml:space="preserve">The International Secretariat can provide advice and support on request. Please contact </t>
    </r>
    <r>
      <rPr>
        <i/>
        <u/>
        <sz val="10.5"/>
        <color theme="10"/>
        <rFont val="Calibri"/>
        <family val="2"/>
      </rPr>
      <t>data@eiti.org</t>
    </r>
  </si>
  <si>
    <t>Cells in orange must be completed before submission</t>
  </si>
  <si>
    <t>Cells in light blue are for supplying sources and/or comments</t>
  </si>
  <si>
    <t>White cells require no action</t>
  </si>
  <si>
    <t>Cells in grey are for your information: You will receive immediate feedback on many of the data entries and some cells will fill in automatically.</t>
  </si>
  <si>
    <r>
      <rPr>
        <b/>
        <i/>
        <u/>
        <sz val="11"/>
        <color theme="1"/>
        <rFont val="Franklin Gothic Book"/>
        <family val="2"/>
      </rPr>
      <t>Terminology:</t>
    </r>
    <r>
      <rPr>
        <b/>
        <i/>
        <sz val="11"/>
        <color theme="1"/>
        <rFont val="Franklin Gothic Book"/>
        <family val="2"/>
      </rPr>
      <t xml:space="preserve"> Disclosure</t>
    </r>
  </si>
  <si>
    <r>
      <rPr>
        <b/>
        <i/>
        <u/>
        <sz val="11"/>
        <color theme="1"/>
        <rFont val="Franklin Gothic Book"/>
        <family val="2"/>
      </rPr>
      <t>Terminology:</t>
    </r>
    <r>
      <rPr>
        <b/>
        <i/>
        <sz val="11"/>
        <color theme="1"/>
        <rFont val="Franklin Gothic Book"/>
        <family val="2"/>
      </rPr>
      <t xml:space="preserve"> Simple options</t>
    </r>
  </si>
  <si>
    <r>
      <rPr>
        <i/>
        <u/>
        <sz val="11"/>
        <color theme="1"/>
        <rFont val="Franklin Gothic Book"/>
        <family val="2"/>
      </rPr>
      <t>Yes, systematically disclosed</t>
    </r>
    <r>
      <rPr>
        <i/>
        <sz val="11"/>
        <color theme="1"/>
        <rFont val="Franklin Gothic Book"/>
        <family val="2"/>
      </rPr>
      <t>: If data is regularly and publicly disclosed by government agencies or companies, and the data is reliable, please select Yes, systematically disclosed</t>
    </r>
  </si>
  <si>
    <r>
      <rPr>
        <i/>
        <u/>
        <sz val="11"/>
        <color theme="1"/>
        <rFont val="Franklin Gothic Book"/>
        <family val="2"/>
      </rPr>
      <t>Yes</t>
    </r>
    <r>
      <rPr>
        <i/>
        <sz val="11"/>
        <color theme="1"/>
        <rFont val="Franklin Gothic Book"/>
        <family val="2"/>
      </rPr>
      <t>: All the aspects of the question are answered/covered.</t>
    </r>
  </si>
  <si>
    <r>
      <rPr>
        <i/>
        <u/>
        <sz val="11"/>
        <color theme="1"/>
        <rFont val="Franklin Gothic Book"/>
        <family val="2"/>
      </rPr>
      <t>Yes, through EITI reporting</t>
    </r>
    <r>
      <rPr>
        <i/>
        <sz val="11"/>
        <color theme="1"/>
        <rFont val="Franklin Gothic Book"/>
        <family val="2"/>
      </rPr>
      <t>: If the EITI Report covers certain data gaps in government or corporate disclosures, please select "Yes, in EITI Report".</t>
    </r>
  </si>
  <si>
    <r>
      <t>Partially:</t>
    </r>
    <r>
      <rPr>
        <i/>
        <sz val="11"/>
        <color theme="1"/>
        <rFont val="Franklin Gothic Book"/>
        <family val="2"/>
      </rPr>
      <t>Aspects of the question have been answered/covered.</t>
    </r>
  </si>
  <si>
    <r>
      <rPr>
        <i/>
        <u/>
        <sz val="11"/>
        <color theme="1"/>
        <rFont val="Franklin Gothic Book"/>
        <family val="2"/>
      </rPr>
      <t>Not available</t>
    </r>
    <r>
      <rPr>
        <i/>
        <sz val="11"/>
        <color theme="1"/>
        <rFont val="Franklin Gothic Book"/>
        <family val="2"/>
      </rPr>
      <t>: The data is applicable in the country, but no data or information is available.</t>
    </r>
  </si>
  <si>
    <r>
      <rPr>
        <i/>
        <u/>
        <sz val="11"/>
        <color theme="1"/>
        <rFont val="Franklin Gothic Book"/>
        <family val="2"/>
      </rPr>
      <t>No</t>
    </r>
    <r>
      <rPr>
        <i/>
        <sz val="11"/>
        <color theme="1"/>
        <rFont val="Franklin Gothic Book"/>
        <family val="2"/>
      </rPr>
      <t>: No information is covered.</t>
    </r>
  </si>
  <si>
    <r>
      <t xml:space="preserve">Not applicable: </t>
    </r>
    <r>
      <rPr>
        <i/>
        <sz val="11"/>
        <color theme="1"/>
        <rFont val="Franklin Gothic Book"/>
        <family val="2"/>
      </rPr>
      <t xml:space="preserve">If a requirement is not relevant, please select "Not applicable". Refer to any evidence documented as part of the EITI Report, or through minutes of a multi-stakeholder meeting. </t>
    </r>
  </si>
  <si>
    <r>
      <t>Not applicable</t>
    </r>
    <r>
      <rPr>
        <i/>
        <sz val="11"/>
        <color theme="1"/>
        <rFont val="Franklin Gothic Book"/>
        <family val="2"/>
      </rPr>
      <t>: The question is not relevant for the case, When it is required, please refer to evidence of non-applicability.</t>
    </r>
  </si>
  <si>
    <r>
      <rPr>
        <b/>
        <sz val="11"/>
        <rFont val="Franklin Gothic Book"/>
        <family val="2"/>
      </rPr>
      <t xml:space="preserve">For the latest version of Summary data templates, see </t>
    </r>
    <r>
      <rPr>
        <b/>
        <u/>
        <sz val="11"/>
        <color rgb="FF188FBB"/>
        <rFont val="Franklin Gothic Book"/>
        <family val="2"/>
      </rPr>
      <t>https://eiti.org/summary-data-template</t>
    </r>
  </si>
  <si>
    <r>
      <rPr>
        <b/>
        <sz val="11"/>
        <rFont val="Franklin Gothic Book"/>
        <family val="2"/>
      </rPr>
      <t xml:space="preserve">Give us your feedback or report a conflict in the data! Write to us at  </t>
    </r>
    <r>
      <rPr>
        <b/>
        <u/>
        <sz val="11"/>
        <color rgb="FF188FBB"/>
        <rFont val="Franklin Gothic Book"/>
        <family val="2"/>
      </rPr>
      <t>data@eiti.org</t>
    </r>
  </si>
  <si>
    <t>EITI International Secretariat</t>
  </si>
  <si>
    <r>
      <t xml:space="preserve">Phone: </t>
    </r>
    <r>
      <rPr>
        <b/>
        <sz val="11"/>
        <color rgb="FF165B89"/>
        <rFont val="Franklin Gothic Book"/>
        <family val="2"/>
      </rPr>
      <t>+47 222 00 800</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E-mail: </t>
    </r>
    <r>
      <rPr>
        <b/>
        <u/>
        <sz val="11"/>
        <color rgb="FF165B89"/>
        <rFont val="Franklin Gothic Book"/>
        <family val="2"/>
      </rPr>
      <t>secretariat@eiti.org</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Twitter: </t>
    </r>
    <r>
      <rPr>
        <b/>
        <sz val="11"/>
        <color rgb="FF165B89"/>
        <rFont val="Franklin Gothic Book"/>
        <family val="2"/>
      </rPr>
      <t>@EITIorg</t>
    </r>
    <r>
      <rPr>
        <b/>
        <sz val="11"/>
        <color rgb="FF000000"/>
        <rFont val="Franklin Gothic Book"/>
        <family val="2"/>
      </rPr>
      <t xml:space="preserve">  </t>
    </r>
    <r>
      <rPr>
        <b/>
        <sz val="11"/>
        <color rgb="FF000000"/>
        <rFont val="Wingdings"/>
        <charset val="2"/>
      </rPr>
      <t xml:space="preserve"> </t>
    </r>
    <r>
      <rPr>
        <b/>
        <sz val="11"/>
        <color rgb="FF000000"/>
        <rFont val="Franklin Gothic Book"/>
        <family val="2"/>
      </rPr>
      <t xml:space="preserve">   </t>
    </r>
    <r>
      <rPr>
        <b/>
        <u/>
        <sz val="11"/>
        <color rgb="FF165B89"/>
        <rFont val="Franklin Gothic Book"/>
        <family val="2"/>
      </rPr>
      <t>www.eiti.org</t>
    </r>
  </si>
  <si>
    <t>Country or area</t>
  </si>
  <si>
    <r>
      <t xml:space="preserve">Address: </t>
    </r>
    <r>
      <rPr>
        <b/>
        <sz val="11"/>
        <color rgb="FF165B89"/>
        <rFont val="Franklin Gothic Book"/>
        <family val="2"/>
      </rPr>
      <t>Rådhusgata 26, 0151 Oslo, Norway</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P.O. Box: </t>
    </r>
    <r>
      <rPr>
        <b/>
        <sz val="11"/>
        <color rgb="FF165B89"/>
        <rFont val="Franklin Gothic Book"/>
        <family val="2"/>
      </rPr>
      <t>Postboks 340 Sentrum, 0101 Oslo, Norway</t>
    </r>
  </si>
  <si>
    <r>
      <rPr>
        <b/>
        <sz val="11"/>
        <color rgb="FF000000"/>
        <rFont val="Franklin Gothic Book"/>
        <family val="2"/>
      </rPr>
      <t xml:space="preserve">Part 1 (About) </t>
    </r>
    <r>
      <rPr>
        <sz val="11"/>
        <color rgb="FF000000"/>
        <rFont val="Franklin Gothic Book"/>
        <family val="2"/>
      </rPr>
      <t>covers country and data characteristics.</t>
    </r>
  </si>
  <si>
    <t>How to complete this sheet:</t>
  </si>
  <si>
    <r>
      <t xml:space="preserve">1. Starting from the top, </t>
    </r>
    <r>
      <rPr>
        <b/>
        <i/>
        <sz val="11"/>
        <rFont val="Franklin Gothic Book"/>
        <family val="2"/>
      </rPr>
      <t xml:space="preserve">select your responses in the grey column. </t>
    </r>
    <r>
      <rPr>
        <i/>
        <sz val="11"/>
        <rFont val="Franklin Gothic Book"/>
        <family val="2"/>
      </rPr>
      <t xml:space="preserve">Guidance is provided in yellow boxes once the cell is selected. </t>
    </r>
  </si>
  <si>
    <t xml:space="preserve">2. Once certain questions are answered, further guidance and questions may appear. Please respond to each of these, until completed. </t>
  </si>
  <si>
    <r>
      <t xml:space="preserve">3. Include any additional information or comments as needed in the </t>
    </r>
    <r>
      <rPr>
        <b/>
        <i/>
        <sz val="11"/>
        <color theme="1"/>
        <rFont val="Franklin Gothic Book"/>
        <family val="2"/>
      </rPr>
      <t xml:space="preserve">Source/Comments" </t>
    </r>
    <r>
      <rPr>
        <i/>
        <sz val="11"/>
        <color theme="1"/>
        <rFont val="Franklin Gothic Book"/>
        <family val="2"/>
      </rPr>
      <t>column.</t>
    </r>
  </si>
  <si>
    <r>
      <rPr>
        <i/>
        <sz val="11"/>
        <rFont val="Franklin Gothic Book"/>
        <family val="2"/>
      </rPr>
      <t>If you have any questions, please contact</t>
    </r>
    <r>
      <rPr>
        <u/>
        <sz val="11"/>
        <color theme="10"/>
        <rFont val="Franklin Gothic Book"/>
        <family val="2"/>
      </rPr>
      <t xml:space="preserve"> </t>
    </r>
    <r>
      <rPr>
        <b/>
        <u/>
        <sz val="11"/>
        <color theme="10"/>
        <rFont val="Franklin Gothic Book"/>
        <family val="2"/>
      </rPr>
      <t>data@eiti.org</t>
    </r>
  </si>
  <si>
    <t>Cells in orange must be completed</t>
  </si>
  <si>
    <t>Cells in light blue are for voluntary input</t>
  </si>
  <si>
    <t xml:space="preserve">Part 1 - About </t>
  </si>
  <si>
    <t>Description</t>
  </si>
  <si>
    <t>Enter data in this column</t>
  </si>
  <si>
    <t>Source / Comments</t>
  </si>
  <si>
    <t>Country or area name</t>
  </si>
  <si>
    <t>Tanzania</t>
  </si>
  <si>
    <t>ISO Alpha-3 Code</t>
  </si>
  <si>
    <t>TZA</t>
  </si>
  <si>
    <t>National currency name</t>
  </si>
  <si>
    <t>Tanzanian shilling</t>
  </si>
  <si>
    <t>National currency ISO-4217</t>
  </si>
  <si>
    <t>TZS</t>
  </si>
  <si>
    <t>Fiscal year covered by this data file</t>
  </si>
  <si>
    <t>Start Date</t>
  </si>
  <si>
    <t>End Date</t>
  </si>
  <si>
    <t>Data source</t>
  </si>
  <si>
    <t>Has an EITI Report been prepared by an Independent Administrator?</t>
  </si>
  <si>
    <t>Yes</t>
  </si>
  <si>
    <t>What is the name of the company?</t>
  </si>
  <si>
    <t>Mzumbe University</t>
  </si>
  <si>
    <t>Date that the EITI Report was made public</t>
  </si>
  <si>
    <t>URL, EITI Report</t>
  </si>
  <si>
    <t>https://www.teiti.go.tz/storage/app/uploads/public/62b/d78/278/62bd782789fa8959777682.pdf</t>
  </si>
  <si>
    <t>Does the government systematically disclose EITI data at a single location?</t>
  </si>
  <si>
    <t>Publication date of the EITI data</t>
  </si>
  <si>
    <t>Website link (URL) to EITI data</t>
  </si>
  <si>
    <t>https://www.teiti.go.tz/dashboard/</t>
  </si>
  <si>
    <t>Are there other files of relevance?</t>
  </si>
  <si>
    <t>No</t>
  </si>
  <si>
    <t>Date that other file was made public</t>
  </si>
  <si>
    <t>URL</t>
  </si>
  <si>
    <r>
      <t>EITI Requirement 7.2</t>
    </r>
    <r>
      <rPr>
        <b/>
        <sz val="11"/>
        <rFont val="Franklin Gothic Book"/>
        <family val="2"/>
      </rPr>
      <t>: Data accessibility and open data</t>
    </r>
  </si>
  <si>
    <t>Does the government have an open data policy?</t>
  </si>
  <si>
    <t>Yes, through EITI reporting</t>
  </si>
  <si>
    <t>Data coverage / scope</t>
  </si>
  <si>
    <t>Open data portal / files</t>
  </si>
  <si>
    <t>https://www.teiti.go.tz/dashboard/, https://www.teiti.go.tz/storage/app/uploads/public/643/fb8/35d/643fb835dd1b9116456168.pdf</t>
  </si>
  <si>
    <t>Sector coverage</t>
  </si>
  <si>
    <t>Oil</t>
  </si>
  <si>
    <t>Gas</t>
  </si>
  <si>
    <t>Mining (incl. Quarrying)</t>
  </si>
  <si>
    <t>Other, non-upstream sectors</t>
  </si>
  <si>
    <t>No other sector included in reporting</t>
  </si>
  <si>
    <t>If yes, please specify name (insert new rows if multiple)</t>
  </si>
  <si>
    <t>Number of reporting government entities (incl SOEs if recipient)</t>
  </si>
  <si>
    <t>Number of reporting companies (incl SOEs if payer)</t>
  </si>
  <si>
    <r>
      <rPr>
        <i/>
        <sz val="11"/>
        <rFont val="Franklin Gothic Book"/>
        <family val="2"/>
      </rPr>
      <t>Reporting currency (</t>
    </r>
    <r>
      <rPr>
        <i/>
        <sz val="11"/>
        <color theme="10"/>
        <rFont val="Franklin Gothic Book"/>
        <family val="2"/>
      </rPr>
      <t>ISO-4217 currency codes</t>
    </r>
    <r>
      <rPr>
        <i/>
        <sz val="11"/>
        <rFont val="Franklin Gothic Book"/>
        <family val="2"/>
      </rPr>
      <t>)</t>
    </r>
  </si>
  <si>
    <t xml:space="preserve">Exchange rate used: 1 USD = </t>
  </si>
  <si>
    <t>Exchange rate source (URL,…)</t>
  </si>
  <si>
    <t>https://www.bot.go.tz/ExchangeRate/excRates</t>
  </si>
  <si>
    <r>
      <t>EITI Requirement 4.7</t>
    </r>
    <r>
      <rPr>
        <b/>
        <sz val="11"/>
        <rFont val="Franklin Gothic Book"/>
        <family val="2"/>
      </rPr>
      <t>: Disaggregation</t>
    </r>
  </si>
  <si>
    <t>… by revenue stream</t>
  </si>
  <si>
    <t>… by government agency</t>
  </si>
  <si>
    <t>… by company</t>
  </si>
  <si>
    <t>… by project</t>
  </si>
  <si>
    <t>Data overview / requirement</t>
  </si>
  <si>
    <t>Systematically disclosed</t>
  </si>
  <si>
    <t>Calculated using the Disclosure checklist</t>
  </si>
  <si>
    <t>Through EITI Reporting</t>
  </si>
  <si>
    <t>Contact details: data submission</t>
  </si>
  <si>
    <t>Not applicable</t>
  </si>
  <si>
    <t>Not available</t>
  </si>
  <si>
    <t>Name and contact information of the person submitting this file</t>
  </si>
  <si>
    <t>Name</t>
  </si>
  <si>
    <t>CPA Dr. Gabriel Komba</t>
  </si>
  <si>
    <t>Organisation</t>
  </si>
  <si>
    <t>Email address</t>
  </si>
  <si>
    <t>gkomba@mzumbe.ac.tz</t>
  </si>
  <si>
    <r>
      <rPr>
        <b/>
        <sz val="11"/>
        <color rgb="FF000000"/>
        <rFont val="Franklin Gothic Book"/>
        <family val="2"/>
      </rPr>
      <t xml:space="preserve">Part 2 (Disclosure checklist) </t>
    </r>
    <r>
      <rPr>
        <sz val="11"/>
        <color rgb="FF000000"/>
        <rFont val="Franklin Gothic Book"/>
        <family val="2"/>
      </rPr>
      <t>covers contextual and aggregate financial data for EITI Requirements 2, 3, 4, 5, and 6.</t>
    </r>
  </si>
  <si>
    <t>For each row, please complete the following steps</t>
  </si>
  <si>
    <r>
      <t>1.Starting from the top, begin by responding to questions in the first column (</t>
    </r>
    <r>
      <rPr>
        <b/>
        <i/>
        <sz val="11"/>
        <color theme="1"/>
        <rFont val="Franklin Gothic Book"/>
        <family val="2"/>
      </rPr>
      <t>Inclusion</t>
    </r>
    <r>
      <rPr>
        <i/>
        <sz val="11"/>
        <color theme="1"/>
        <rFont val="Franklin Gothic Book"/>
        <family val="2"/>
      </rPr>
      <t>). Guidance will be provided in yellow boxes once the cell is highlighted. Click the cells of each EITI Requirement for the precise language of the EITI Standard.</t>
    </r>
  </si>
  <si>
    <t>2.More guidance will appear as you fill the cells. Please fill out as directed, completing every column for each row before beginning the next.</t>
  </si>
  <si>
    <r>
      <t xml:space="preserve">For example, when choosing "Yes, in the EITI Report" "please include the section in the EITI Report" appears in the </t>
    </r>
    <r>
      <rPr>
        <b/>
        <i/>
        <sz val="11"/>
        <color theme="1"/>
        <rFont val="Franklin Gothic Book"/>
        <family val="2"/>
      </rPr>
      <t>Source / units</t>
    </r>
    <r>
      <rPr>
        <i/>
        <sz val="11"/>
        <color theme="1"/>
        <rFont val="Franklin Gothic Book"/>
        <family val="2"/>
      </rPr>
      <t xml:space="preserve"> box.</t>
    </r>
  </si>
  <si>
    <r>
      <t xml:space="preserve">3. Include any additional information or comments as needed in the </t>
    </r>
    <r>
      <rPr>
        <b/>
        <i/>
        <sz val="11"/>
        <color theme="1"/>
        <rFont val="Franklin Gothic Book"/>
        <family val="2"/>
      </rPr>
      <t xml:space="preserve">Comments / Notes" </t>
    </r>
    <r>
      <rPr>
        <i/>
        <sz val="11"/>
        <color theme="1"/>
        <rFont val="Franklin Gothic Book"/>
        <family val="2"/>
      </rPr>
      <t>column.</t>
    </r>
  </si>
  <si>
    <r>
      <rPr>
        <i/>
        <sz val="11"/>
        <rFont val="Franklin Gothic Book"/>
        <family val="2"/>
      </rPr>
      <t>If you have any questions, please contact</t>
    </r>
    <r>
      <rPr>
        <i/>
        <u/>
        <sz val="11"/>
        <color theme="10"/>
        <rFont val="Franklin Gothic Book"/>
        <family val="2"/>
      </rPr>
      <t xml:space="preserve"> </t>
    </r>
    <r>
      <rPr>
        <b/>
        <u/>
        <sz val="11"/>
        <color theme="10"/>
        <rFont val="Franklin Gothic Book"/>
        <family val="2"/>
      </rPr>
      <t>data@eiti.org</t>
    </r>
  </si>
  <si>
    <t>Part 2 - Disclosure checklist</t>
  </si>
  <si>
    <r>
      <t xml:space="preserve">Please fill in answers to </t>
    </r>
    <r>
      <rPr>
        <i/>
        <u/>
        <sz val="11"/>
        <rFont val="Franklin Gothic Book"/>
        <family val="2"/>
      </rPr>
      <t>all the questions posed below</t>
    </r>
    <r>
      <rPr>
        <i/>
        <sz val="11"/>
        <rFont val="Franklin Gothic Book"/>
        <family val="2"/>
      </rPr>
      <t xml:space="preserve">. </t>
    </r>
  </si>
  <si>
    <t>Requirement</t>
  </si>
  <si>
    <t>Inclusion</t>
  </si>
  <si>
    <t>Source / units</t>
  </si>
  <si>
    <t>Comments / Notes</t>
  </si>
  <si>
    <r>
      <t>EITI Requirement 2.1</t>
    </r>
    <r>
      <rPr>
        <b/>
        <sz val="11"/>
        <rFont val="Franklin Gothic Book"/>
        <family val="2"/>
      </rPr>
      <t>: Legal framework and fiscal regime</t>
    </r>
  </si>
  <si>
    <t>Does the government publish information about</t>
  </si>
  <si>
    <t>Laws and regulations?</t>
  </si>
  <si>
    <t>Yes, systematically disclosed</t>
  </si>
  <si>
    <t>Section 3.1.1,3.1.2  in the 12th EITI Report EITI Report from page No. 6 &amp;14</t>
  </si>
  <si>
    <t>Also disclosed on government websites. Mining here https://www.madini.go.tz/act-policy-and-useful-doc/ Petroleum here: https://www.nishati.go.tz/en/download-documents/</t>
  </si>
  <si>
    <t>Overview of government agencies' roles?</t>
  </si>
  <si>
    <t>Section 3.1.1.4 ,3.1.2.4  in the 12th EITI Report EITI Report</t>
  </si>
  <si>
    <t>Mineral and petroleum rights' regime?</t>
  </si>
  <si>
    <t>Section 3.3.1 ,3.3.2 in the 12th EITI Report EITI Report</t>
  </si>
  <si>
    <t>Fiscal regime?</t>
  </si>
  <si>
    <t>Section 3.2.1 ,3.2.2 in the 12th EITI Report EITI Report</t>
  </si>
  <si>
    <r>
      <t>EITI Requirement 2.2</t>
    </r>
    <r>
      <rPr>
        <b/>
        <sz val="11"/>
        <rFont val="Franklin Gothic Book"/>
        <family val="2"/>
      </rPr>
      <t>: Contract and license allocations</t>
    </r>
  </si>
  <si>
    <t>the award process(es)?</t>
  </si>
  <si>
    <t>Section 3.7.1.1,3.7.2.1  EITI Report from page No. 41 &amp; 47</t>
  </si>
  <si>
    <t xml:space="preserve">https://www.teiti.go.tz/storage/app/uploads/public/62b/d78/278/62bd782789fa8959777682.pdf </t>
  </si>
  <si>
    <t>and the technical and financial criteria used?</t>
  </si>
  <si>
    <t>the transfer process(es)?</t>
  </si>
  <si>
    <t xml:space="preserve">Section 3.7.1.3,3.7.2.2  of 12TH EITI Report  </t>
  </si>
  <si>
    <t xml:space="preserve">Section 3.7.1.3, table 28 , 3.7.2.2  of 12TH EITI Report  </t>
  </si>
  <si>
    <t>bidding rounds/process(es)?</t>
  </si>
  <si>
    <t>No. of license awards and transfers for the covered year</t>
  </si>
  <si>
    <t>table 23 and Table 26  in the  12 TEITI Report</t>
  </si>
  <si>
    <t>https://www.teiti.go.tz/publications/Licenses</t>
  </si>
  <si>
    <r>
      <t xml:space="preserve">EITI Requirement 2.3: </t>
    </r>
    <r>
      <rPr>
        <b/>
        <sz val="11"/>
        <rFont val="Franklin Gothic Book"/>
        <family val="2"/>
      </rPr>
      <t>Register of licenses</t>
    </r>
  </si>
  <si>
    <t>License register for mining sector</t>
  </si>
  <si>
    <t>https://portal.madini.go.tz/site/CustomHtml.aspx?PageID=d7f3f61d-4689-4280-a59a-b865f002dd60.</t>
  </si>
  <si>
    <t>Section  3.7.1.5 of 12th TEITI Report</t>
  </si>
  <si>
    <t>License register for petroleum sector</t>
  </si>
  <si>
    <t>https://www.pura.go.tz/pages/block-1</t>
  </si>
  <si>
    <t>Section  3.7.2.4 of 12th TEITI Report</t>
  </si>
  <si>
    <r>
      <t>EITI Requirement 2.4</t>
    </r>
    <r>
      <rPr>
        <b/>
        <sz val="11"/>
        <rFont val="Franklin Gothic Book"/>
        <family val="2"/>
      </rPr>
      <t>: Contract disclosure</t>
    </r>
  </si>
  <si>
    <t>Government policy on contract disclosure</t>
  </si>
  <si>
    <t>Section 3.8 of 12 Teiti Report ;Section 16 of TEITA Act, 2015;</t>
  </si>
  <si>
    <t>https://www.teiti.go.tz/storage/app/uploads/public/5e9/592/589/5e9592589c688709751310.pdf</t>
  </si>
  <si>
    <t>Are contracts or full license texts disclosed?</t>
  </si>
  <si>
    <t>Contract register for mining sector</t>
  </si>
  <si>
    <t>Page49  of  12th TEITI Report  upon request from Mining Commission and Ministry of Mineral</t>
  </si>
  <si>
    <t>Contract register for petroleum sector</t>
  </si>
  <si>
    <t>Page49  of  12th TEITI Report  upon request from Pura</t>
  </si>
  <si>
    <r>
      <t>EITI Requirement 2.5</t>
    </r>
    <r>
      <rPr>
        <b/>
        <sz val="11"/>
        <rFont val="Franklin Gothic Book"/>
        <family val="2"/>
      </rPr>
      <t>: Beneficial ownership</t>
    </r>
  </si>
  <si>
    <t>Government policy on beneficial ownership</t>
  </si>
  <si>
    <t>Section 4.4 , page 69  in the 12th TEITI Report</t>
  </si>
  <si>
    <t>https://www.teiti.go.tz/publications/legislation</t>
  </si>
  <si>
    <t>Is beneficial ownership data disclosed?</t>
  </si>
  <si>
    <t>Section 4.4 , page 69-74  in the 12th TEITI Report</t>
  </si>
  <si>
    <t>Beneficial ownership registry</t>
  </si>
  <si>
    <t xml:space="preserve">https://bo.brela.go.tz/ ; https://www.teiti.go.tz/storage/app/uploads/public/62b/d78/278/62bd782789fa8959777682.pdf </t>
  </si>
  <si>
    <r>
      <t>EITI Requirement 2.6</t>
    </r>
    <r>
      <rPr>
        <b/>
        <sz val="11"/>
        <rFont val="Franklin Gothic Book"/>
        <family val="2"/>
      </rPr>
      <t>: State participation</t>
    </r>
  </si>
  <si>
    <t>Does the government report how it participates in the extractive sector?</t>
  </si>
  <si>
    <t xml:space="preserve">Section 3.6; from page 32  of 12th TEITI report  </t>
  </si>
  <si>
    <t>References to state-owned enterprises portals or company website(s), for example as stated in the Report (Add rows if several SOEs)</t>
  </si>
  <si>
    <t>http://www.stamico.co.tz/</t>
  </si>
  <si>
    <t>State Mining Corporation (STAMICO)</t>
  </si>
  <si>
    <t>https://tpdc.co.tz/</t>
  </si>
  <si>
    <t>Tanzania Petroleum Development Corporation (TPDC)</t>
  </si>
  <si>
    <t>https://ndc.go.tz/</t>
  </si>
  <si>
    <t>National Development Corporation (NDC)</t>
  </si>
  <si>
    <t>https://www.stamigold.co.tz/</t>
  </si>
  <si>
    <t>Stamigold Company Limited</t>
  </si>
  <si>
    <t>References to state-owned enterprises or company Audited Financial Statement (Add rows if several SOEs)</t>
  </si>
  <si>
    <t>https://tpdc.co.tz/pdfstuff/FINANCIAL%20REPORT%20JUNE2018.pdf</t>
  </si>
  <si>
    <t>EITI Report page 5; Tanzania Petroleum Development Corporation (TPDC)</t>
  </si>
  <si>
    <t>https://www.nao.go.tz/index.php/reports/category/general-audit-reports</t>
  </si>
  <si>
    <r>
      <t>EITI Requirement 3.1</t>
    </r>
    <r>
      <rPr>
        <b/>
        <sz val="11"/>
        <rFont val="Franklin Gothic Book"/>
        <family val="2"/>
      </rPr>
      <t>: Exploration</t>
    </r>
  </si>
  <si>
    <t>Overview of the extractive industries, including any significant exploration activities</t>
  </si>
  <si>
    <t>Section 3.3 of the 12th TEITI report</t>
  </si>
  <si>
    <r>
      <t>EITI Requirement 3.2</t>
    </r>
    <r>
      <rPr>
        <b/>
        <sz val="11"/>
        <rFont val="Franklin Gothic Book"/>
        <family val="2"/>
      </rPr>
      <t>: Production by commodity</t>
    </r>
  </si>
  <si>
    <t>(Harmonised System Codes)</t>
  </si>
  <si>
    <t>Disclosure of production volumes</t>
  </si>
  <si>
    <t>Section 3.5.1, Page 29-30 of 12th TEITI report</t>
  </si>
  <si>
    <t>As table 8 of the 12th TEITI report. Source The Mining Commission</t>
  </si>
  <si>
    <t>Disclosure of production values</t>
  </si>
  <si>
    <t>Page 29-32 of 12th TEITI report</t>
  </si>
  <si>
    <t>Gold (7108), volume</t>
  </si>
  <si>
    <t>Tonnes</t>
  </si>
  <si>
    <t>As table 8, Page 30 of 12th TEITI report of the 12th TEITI report. Source The Mining Commission</t>
  </si>
  <si>
    <t>Gold (7108), value</t>
  </si>
  <si>
    <t>Diamonds (7102), volume</t>
  </si>
  <si>
    <t>carats</t>
  </si>
  <si>
    <t>Diamonds (7102), value</t>
  </si>
  <si>
    <t>Silver (7106), volume</t>
  </si>
  <si>
    <t>Silver (7106), value</t>
  </si>
  <si>
    <t>Copper (2603), volume</t>
  </si>
  <si>
    <t>Copper (2603), value</t>
  </si>
  <si>
    <t>Limestone (2521), volume</t>
  </si>
  <si>
    <t>Limestone (2521), value</t>
  </si>
  <si>
    <t>Salt and pure sodium chloride (2501), volume</t>
  </si>
  <si>
    <t>Salt and pure sodium chloride (2501), value</t>
  </si>
  <si>
    <t>Mineral substances not elsewhere specified (2530), volume</t>
  </si>
  <si>
    <t>Mineral substances not elsewhere specified (2530), value</t>
  </si>
  <si>
    <t>Gypsum (2520), volume</t>
  </si>
  <si>
    <t>Gypsum (2520), value</t>
  </si>
  <si>
    <t>Marble (2515), volume</t>
  </si>
  <si>
    <t>Marble (2515), value</t>
  </si>
  <si>
    <t>Tin (2609), volume</t>
  </si>
  <si>
    <t>Tin (2609), value</t>
  </si>
  <si>
    <t>Kaolin (2507), volume</t>
  </si>
  <si>
    <t>Kaolin (2507), value</t>
  </si>
  <si>
    <t>Felspar (2529), volume</t>
  </si>
  <si>
    <t>Felspar (2529), value</t>
  </si>
  <si>
    <t>Precious stones other than diamonds (7103), volume</t>
  </si>
  <si>
    <t>Precious stones other than diamonds (7103), value</t>
  </si>
  <si>
    <t>Coal (2701), volume</t>
  </si>
  <si>
    <t>Coal (2701), value</t>
  </si>
  <si>
    <t>Dolomite (2518), volume</t>
  </si>
  <si>
    <t>Dolomite (2518), value</t>
  </si>
  <si>
    <t>Tanzanite (Rough), volume</t>
  </si>
  <si>
    <t>Tanzanite (Beads) , volume</t>
  </si>
  <si>
    <t>Tanzanite (Cut &amp; Polished) , volume</t>
  </si>
  <si>
    <t>Natural sands (2505), volume</t>
  </si>
  <si>
    <t>Natural sands (2505), value</t>
  </si>
  <si>
    <t>Other clays (2508), volume</t>
  </si>
  <si>
    <t>Iron (2601), volume</t>
  </si>
  <si>
    <t>Iron (2601), value</t>
  </si>
  <si>
    <t>Granite (2516), volume</t>
  </si>
  <si>
    <t>Granite (2516), value</t>
  </si>
  <si>
    <t>Bricks (Mud) , volume</t>
  </si>
  <si>
    <t>Bricks (Stones) , volume</t>
  </si>
  <si>
    <t>Lime, volume</t>
  </si>
  <si>
    <t>Aggregates  , volume</t>
  </si>
  <si>
    <t>Graphite , volume</t>
  </si>
  <si>
    <t>Ruby , volume</t>
  </si>
  <si>
    <t>Sapphire , volume</t>
  </si>
  <si>
    <t>Green Garnet , volume</t>
  </si>
  <si>
    <t>Murrum , volume</t>
  </si>
  <si>
    <t>Pozzolana , volume</t>
  </si>
  <si>
    <t>Magnesite , volume</t>
  </si>
  <si>
    <t>Stones  , volume</t>
  </si>
  <si>
    <t>Building Materials , volume</t>
  </si>
  <si>
    <t>CO2, volume</t>
  </si>
  <si>
    <t>Ore concentrates , volume</t>
  </si>
  <si>
    <t>Natural gas (2711), volume</t>
  </si>
  <si>
    <t>Sm3 o.e.</t>
  </si>
  <si>
    <t>As table 12, Page 32 of 12th TEITI report of the 12th TEITI report. Source Tanzania Petroleum Development Corporation</t>
  </si>
  <si>
    <t>Natural gas (2711), value</t>
  </si>
  <si>
    <r>
      <t>EITI Requirement 3.3</t>
    </r>
    <r>
      <rPr>
        <b/>
        <sz val="11"/>
        <rFont val="Franklin Gothic Book"/>
        <family val="2"/>
      </rPr>
      <t>: Exports</t>
    </r>
  </si>
  <si>
    <t>Disclosure of export volumes</t>
  </si>
  <si>
    <t>Section  3.5.1 ,Page 31 of 12th TEITI report</t>
  </si>
  <si>
    <t>Disclosure of export values</t>
  </si>
  <si>
    <t>As table 11, Page 31 of 12th TEITI report of the 12th TEITI report. Source The Mining Commission</t>
  </si>
  <si>
    <t>Natural calcium phosphates (2510), volume</t>
  </si>
  <si>
    <t>Natural calcium phosphates (2510), value</t>
  </si>
  <si>
    <t>Other (2617), volume</t>
  </si>
  <si>
    <r>
      <t>EITI Requirement 4.1</t>
    </r>
    <r>
      <rPr>
        <b/>
        <sz val="11"/>
        <rFont val="Franklin Gothic Book"/>
        <family val="2"/>
      </rPr>
      <t>: Comprehensiveness</t>
    </r>
  </si>
  <si>
    <t>Does the government fully disclose extractive sector revenues by revenue stream?</t>
  </si>
  <si>
    <t>Section 5.1.2, table  45  in the 12th TEITI report page 77</t>
  </si>
  <si>
    <t>Are MSG decisions on materiality thresholds publicly available?</t>
  </si>
  <si>
    <t>Section 6.1 in the Scoping study Report for the 12th TEITI report  and Page xvii of 12th TEITI report</t>
  </si>
  <si>
    <t>https://www.teiti.go.tz/storage/app/uploads/public/62a/9ed/d47/62a9edd478e35761018321.pdf</t>
  </si>
  <si>
    <t>Reconciliation coverage</t>
  </si>
  <si>
    <t>Calculated using total of government revenues (part 4), and total per-company data (part 5)</t>
  </si>
  <si>
    <r>
      <t>EITI Requirement 4.2</t>
    </r>
    <r>
      <rPr>
        <b/>
        <sz val="11"/>
        <rFont val="Franklin Gothic Book"/>
        <family val="2"/>
      </rPr>
      <t>: In-kind revenues</t>
    </r>
  </si>
  <si>
    <t>Does the government disclose data on in-kind revenues and sales of state share of production?</t>
  </si>
  <si>
    <t xml:space="preserve"> </t>
  </si>
  <si>
    <t>If yes, what was the volume received?</t>
  </si>
  <si>
    <t>If yes, what was sold?</t>
  </si>
  <si>
    <t>If yes, what was the total revenue transferred to the state from the proceeds of oil, gas and minerals sold?</t>
  </si>
  <si>
    <t>USD</t>
  </si>
  <si>
    <r>
      <t>EITI Requirement 4.3</t>
    </r>
    <r>
      <rPr>
        <b/>
        <sz val="11"/>
        <rFont val="Franklin Gothic Book"/>
        <family val="2"/>
      </rPr>
      <t>: Barter agreements</t>
    </r>
  </si>
  <si>
    <t>Does the government disclose information on barter and infrastructure agreements?</t>
  </si>
  <si>
    <t>If yes, what was the total revenues received from barter and infrastructure agreements?</t>
  </si>
  <si>
    <r>
      <t>EITI Requirement 4.4</t>
    </r>
    <r>
      <rPr>
        <b/>
        <sz val="11"/>
        <rFont val="Franklin Gothic Book"/>
        <family val="2"/>
      </rPr>
      <t>: Transportation revenues</t>
    </r>
  </si>
  <si>
    <t>Does the government disclose information on transportation revenues?</t>
  </si>
  <si>
    <t>Section 3.9.2(iii); Page 56</t>
  </si>
  <si>
    <t>If yes, what was the total revenues received from transportation of commodities?</t>
  </si>
  <si>
    <r>
      <t>EITI Requirement 4.5</t>
    </r>
    <r>
      <rPr>
        <b/>
        <sz val="11"/>
        <rFont val="Franklin Gothic Book"/>
        <family val="2"/>
      </rPr>
      <t>: SOE transactions</t>
    </r>
  </si>
  <si>
    <t>Does the government disclose information on SOE transactions?</t>
  </si>
  <si>
    <t xml:space="preserve">Table 57; page 85,  and Section 3.6, page 34&amp;38in the 12th EITI report, </t>
  </si>
  <si>
    <t>If yes, what was the total revenues received by SOEs?</t>
  </si>
  <si>
    <t xml:space="preserve">Table 57; page 85 in the 12th EITI report;Section 3.6; page 34 &amp; 38 </t>
  </si>
  <si>
    <r>
      <t>EITI Requirement 4.6</t>
    </r>
    <r>
      <rPr>
        <b/>
        <sz val="11"/>
        <rFont val="Franklin Gothic Book"/>
        <family val="2"/>
      </rPr>
      <t>: Direct subnational payments</t>
    </r>
  </si>
  <si>
    <t>Does the government disclose information on Direct subnational payments?</t>
  </si>
  <si>
    <t>Page  84 and 85 in the 12th TEITI report</t>
  </si>
  <si>
    <t>If yes, what was the total sub-national revenues received?</t>
  </si>
  <si>
    <r>
      <t>EITI Requirement 4.8</t>
    </r>
    <r>
      <rPr>
        <b/>
        <sz val="11"/>
        <rFont val="Franklin Gothic Book"/>
        <family val="2"/>
      </rPr>
      <t>: Data timeliness</t>
    </r>
  </si>
  <si>
    <t>Data timeliness (no. of years from fiscal year end to publication)</t>
  </si>
  <si>
    <r>
      <t>EITI Requirement 4.9</t>
    </r>
    <r>
      <rPr>
        <b/>
        <sz val="11"/>
        <rFont val="Franklin Gothic Book"/>
        <family val="2"/>
      </rPr>
      <t>: Data quality</t>
    </r>
  </si>
  <si>
    <t>Does government routinely disclose financial data from requirement 4.1 (full disclosure of revenue streams for both government and companies) of the the EITI Standard?</t>
  </si>
  <si>
    <t xml:space="preserve">Section 4.1 in the 12th TEITI report </t>
  </si>
  <si>
    <t>Is the data subject to credible, independent audits, applying international standards?</t>
  </si>
  <si>
    <t>Section 2.4; Section 2.5.1; and Section 3.10 in the 12th TEITI report</t>
  </si>
  <si>
    <t>Are government agencies subject to credible, independent audits?</t>
  </si>
  <si>
    <t>Government audits database</t>
  </si>
  <si>
    <t>https://www.nao.go.tz/reports</t>
  </si>
  <si>
    <t>Are companies subject to credible, independent audits?</t>
  </si>
  <si>
    <t>Company audits database</t>
  </si>
  <si>
    <t>https://www.brela.go.tz/</t>
  </si>
  <si>
    <t xml:space="preserve">https://www.teiti.go.tz/publications/legislation </t>
  </si>
  <si>
    <r>
      <t>EITI Requirement 5.1</t>
    </r>
    <r>
      <rPr>
        <b/>
        <sz val="11"/>
        <rFont val="Franklin Gothic Book"/>
        <family val="2"/>
      </rPr>
      <t>: Distribution of extractive industry revenues</t>
    </r>
  </si>
  <si>
    <t>Does the government clarify whether all extractive sector revenues are recorded in the national budget (i.e. enter the government's consolidated / single-treasury account)?</t>
  </si>
  <si>
    <t>Section 3.9.3 Page 49-58 of TEITI Report 2019/20</t>
  </si>
  <si>
    <t>Does the government disclose what value of revenues are not recorded in the budget?</t>
  </si>
  <si>
    <t>N/A</t>
  </si>
  <si>
    <r>
      <t>EITI Requirement 5.2</t>
    </r>
    <r>
      <rPr>
        <b/>
        <sz val="11"/>
        <rFont val="Franklin Gothic Book"/>
        <family val="2"/>
      </rPr>
      <t>: Subnational transfers</t>
    </r>
  </si>
  <si>
    <t>Does the government disclose information on Subnational transfers?</t>
  </si>
  <si>
    <t>If yes, how much should the government have transferred according to the revenue sharing formula?</t>
  </si>
  <si>
    <t>If yes, what amount of transfers could the government account for?</t>
  </si>
  <si>
    <r>
      <t>EITI Requirement 5.3</t>
    </r>
    <r>
      <rPr>
        <b/>
        <sz val="11"/>
        <rFont val="Franklin Gothic Book"/>
        <family val="2"/>
      </rPr>
      <t>: Revenue management and expenditures</t>
    </r>
  </si>
  <si>
    <t>Does the government disclose whether any extractive sector revenues are earmarked (i.e. pinned to specific uses, programmes, geographical zones)?</t>
  </si>
  <si>
    <t xml:space="preserve">Yes, through EITI reporting </t>
  </si>
  <si>
    <t xml:space="preserve">Section 3.9.3 in the 12th TEITI report </t>
  </si>
  <si>
    <t>Does the government disclose a description of the country’s budget and audit processes?</t>
  </si>
  <si>
    <t xml:space="preserve">Section 3.9.1 in the 12th TEITI report </t>
  </si>
  <si>
    <t>Does the government disclose publicly available information about budgets and 
expenditures? - add rows if several</t>
  </si>
  <si>
    <t xml:space="preserve">Section 3.9 in the 12th TEITI report </t>
  </si>
  <si>
    <t>https://www.parliament.go.tz/budget-list</t>
  </si>
  <si>
    <r>
      <t>EITI Requirement 6.1</t>
    </r>
    <r>
      <rPr>
        <b/>
        <sz val="11"/>
        <rFont val="Franklin Gothic Book"/>
        <family val="2"/>
      </rPr>
      <t>: Social expenditures</t>
    </r>
  </si>
  <si>
    <t>Does the government disclose information on Social expenditures?</t>
  </si>
  <si>
    <t>If yes, what was the total mandatory social expenditures received?</t>
  </si>
  <si>
    <t>Page 87</t>
  </si>
  <si>
    <t>If yes, what was the total voluntary social expenditures received?</t>
  </si>
  <si>
    <t>Do companies disclose information on Social expenditures?</t>
  </si>
  <si>
    <t>Section 6.2 in the 12th EITI report</t>
  </si>
  <si>
    <t>If yes, what was the total mandatory social expenditures paid?</t>
  </si>
  <si>
    <t>If yes, what was the total voluntary social expenditures paid?</t>
  </si>
  <si>
    <t>Does the government disclose information on environmental payments?</t>
  </si>
  <si>
    <t>If yes, what was the total mandatory environmental payments?</t>
  </si>
  <si>
    <t>If yes, what was the total voluntary environmental payments?</t>
  </si>
  <si>
    <t>Page 87;https://www.teiti.go.tz/storage/app/uploads/public/62b/d78/278/62bd782789fa8959777682.pdf</t>
  </si>
  <si>
    <r>
      <t>EITI Requirement 6.2</t>
    </r>
    <r>
      <rPr>
        <b/>
        <sz val="11"/>
        <rFont val="Franklin Gothic Book"/>
        <family val="2"/>
      </rPr>
      <t>: Quasi-fiscal expenditures</t>
    </r>
  </si>
  <si>
    <t>Does the government or SOEs disclose information on Quasi-fiscal expenditures?</t>
  </si>
  <si>
    <t>If yes, what was the total quasi-fiscal expenditures performed by SOEs?</t>
  </si>
  <si>
    <r>
      <t>EITI Requirement 6.3</t>
    </r>
    <r>
      <rPr>
        <b/>
        <sz val="11"/>
        <rFont val="Franklin Gothic Book"/>
        <family val="2"/>
      </rPr>
      <t>: Economic contribution</t>
    </r>
  </si>
  <si>
    <t>Does the government disclose information on economic contribution?</t>
  </si>
  <si>
    <t>Section 3.4.1, Page 28  of the 12th TEITI report (2019/20)</t>
  </si>
  <si>
    <r>
      <t>Gross Domestic Product -</t>
    </r>
    <r>
      <rPr>
        <i/>
        <u/>
        <sz val="11"/>
        <rFont val="Franklin Gothic Book"/>
        <family val="2"/>
      </rPr>
      <t xml:space="preserve"> SNA 2008</t>
    </r>
    <r>
      <rPr>
        <i/>
        <sz val="11"/>
        <rFont val="Franklin Gothic Book"/>
        <family val="2"/>
      </rPr>
      <t xml:space="preserve"> C. Mining and quarrying, including oil and gas</t>
    </r>
  </si>
  <si>
    <t>Table 6; https://www.teiti.go.tz/storage/app/uploads/public/62b/d78/278/62bd782789fa8959777682.pdf; Partial systematic disclosure: https://www.mof.go.tz/index.php/economic-survey-books</t>
  </si>
  <si>
    <t>Gross Domestic Product ASM and informal sector</t>
  </si>
  <si>
    <t>Gross Domestic Product - all sectors</t>
  </si>
  <si>
    <t>Executives summary  page XII  of the 12 th TEITI report</t>
  </si>
  <si>
    <t>Government revenue - extractive industries</t>
  </si>
  <si>
    <t>Government revenue - all sectors</t>
  </si>
  <si>
    <t>Not available in the report. This figure is taken from the 2019/2020 fourth quarter budget expenditure report, section 2.1 (https://www.mof.go.tz/uploads/documents/en-1654678521-Budget%20Execution%20Report%20for%20the%20Fourth%20Quarter%202019-20.pdf)</t>
  </si>
  <si>
    <t>Exports - extractive industries</t>
  </si>
  <si>
    <t>https://www.teiti.go.tz/storage/app/uploads/public/62b/d78/278/62bd782789fa8959777682.pdf; page 28</t>
  </si>
  <si>
    <t>Exports - all sectors</t>
  </si>
  <si>
    <t>This information is in the Bank of Tanzania report: 11,452,238.5 TSZ and also recorded on the https://wits.worldbank.org/CountryProfile/en/Country/TZA/Year/2020/SummaryText website</t>
  </si>
  <si>
    <t>Employment - extractive sector - male</t>
  </si>
  <si>
    <t>people</t>
  </si>
  <si>
    <t>https://www.nbs.go.tz/index.php/sw/machapisho/pato-la-taifa/756-hali-ya-uchumi-wa-taifa-katika-mwaka-2021</t>
  </si>
  <si>
    <t>Employment - extractive sector - female</t>
  </si>
  <si>
    <t>Employment - extractive sector</t>
  </si>
  <si>
    <t>https://www.nbs.go.tz/index.php/sw/machapisho/pato-la-taifa/756-hali-ya-uchumi-wa-taifa-katika-mwaka-2022</t>
  </si>
  <si>
    <t>Employment - all sectors</t>
  </si>
  <si>
    <t>Section 3.4.2 in the 12th TEITI report; page 29</t>
  </si>
  <si>
    <t>Investment - extractive sector</t>
  </si>
  <si>
    <t>Section 3.4.2 in the 12th TEITI report; page 2962bd782789fa8959777682.pdf (teiti.go.tz)</t>
  </si>
  <si>
    <t>Investment - all sectors</t>
  </si>
  <si>
    <r>
      <t>EITI Requirement 6.4</t>
    </r>
    <r>
      <rPr>
        <b/>
        <sz val="11"/>
        <rFont val="Franklin Gothic Book"/>
        <family val="2"/>
      </rPr>
      <t>: Environmental impact</t>
    </r>
  </si>
  <si>
    <t>the relevant legal and administrative rules for environmental management?</t>
  </si>
  <si>
    <t xml:space="preserve">https://www.nemc.or.tz/publications/1;Section 6.9; page 93 in the 12th TEITI report </t>
  </si>
  <si>
    <t>databases containing environmental impact assessments, certification schemes or similar documentation of environmental management?</t>
  </si>
  <si>
    <t>https://www.nemc.or.tz/publications/16</t>
  </si>
  <si>
    <t>other relevant information on environmental monitoring procedures and administration?</t>
  </si>
  <si>
    <r>
      <rPr>
        <b/>
        <sz val="11"/>
        <rFont val="Franklin Gothic Book"/>
        <family val="2"/>
      </rPr>
      <t xml:space="preserve">For the latest version of Summary data templates, see </t>
    </r>
    <r>
      <rPr>
        <b/>
        <u/>
        <sz val="11"/>
        <rFont val="Franklin Gothic Book"/>
        <family val="2"/>
      </rPr>
      <t>https://eiti.org/summary-data-template</t>
    </r>
  </si>
  <si>
    <r>
      <rPr>
        <b/>
        <sz val="11"/>
        <rFont val="Franklin Gothic Book"/>
        <family val="2"/>
      </rPr>
      <t xml:space="preserve">Give us your feedback or report a conflict in the data! Write to us at  </t>
    </r>
    <r>
      <rPr>
        <b/>
        <u/>
        <sz val="11"/>
        <rFont val="Franklin Gothic Book"/>
        <family val="2"/>
      </rPr>
      <t>data@eiti.org</t>
    </r>
  </si>
  <si>
    <r>
      <t xml:space="preserve">Phone: +47 222 00 800   </t>
    </r>
    <r>
      <rPr>
        <b/>
        <sz val="11"/>
        <rFont val="Wingdings"/>
        <charset val="2"/>
      </rPr>
      <t></t>
    </r>
    <r>
      <rPr>
        <b/>
        <sz val="11"/>
        <rFont val="Franklin Gothic Book"/>
        <family val="2"/>
      </rPr>
      <t xml:space="preserve">   E-mail: </t>
    </r>
    <r>
      <rPr>
        <b/>
        <u/>
        <sz val="11"/>
        <rFont val="Franklin Gothic Book"/>
        <family val="2"/>
      </rPr>
      <t>secretariat@eiti.org</t>
    </r>
    <r>
      <rPr>
        <b/>
        <sz val="11"/>
        <rFont val="Franklin Gothic Book"/>
        <family val="2"/>
      </rPr>
      <t xml:space="preserve">   </t>
    </r>
    <r>
      <rPr>
        <b/>
        <sz val="11"/>
        <rFont val="Wingdings"/>
        <charset val="2"/>
      </rPr>
      <t></t>
    </r>
    <r>
      <rPr>
        <b/>
        <sz val="11"/>
        <rFont val="Franklin Gothic Book"/>
        <family val="2"/>
      </rPr>
      <t xml:space="preserve">   Twitter: @EITIorg  </t>
    </r>
    <r>
      <rPr>
        <b/>
        <sz val="11"/>
        <rFont val="Wingdings"/>
        <charset val="2"/>
      </rPr>
      <t xml:space="preserve"> </t>
    </r>
    <r>
      <rPr>
        <b/>
        <sz val="11"/>
        <rFont val="Franklin Gothic Book"/>
        <family val="2"/>
      </rPr>
      <t xml:space="preserve">   </t>
    </r>
    <r>
      <rPr>
        <b/>
        <u/>
        <sz val="11"/>
        <rFont val="Franklin Gothic Book"/>
        <family val="2"/>
      </rPr>
      <t>www.eiti.org</t>
    </r>
  </si>
  <si>
    <r>
      <t xml:space="preserve">Address: Rådhusgata 26, 0151 Oslo, Norway   </t>
    </r>
    <r>
      <rPr>
        <b/>
        <sz val="11"/>
        <rFont val="Wingdings"/>
        <charset val="2"/>
      </rPr>
      <t></t>
    </r>
    <r>
      <rPr>
        <b/>
        <sz val="11"/>
        <rFont val="Franklin Gothic Book"/>
        <family val="2"/>
      </rPr>
      <t xml:space="preserve">   P.O. Box: Postboks 340 Sentrum, 0101 Oslo, Norway</t>
    </r>
  </si>
  <si>
    <t xml:space="preserve">#4.1 (Reporting entities) covers lists reporting entities (Government agencies, companies and projects) and related information. </t>
  </si>
  <si>
    <r>
      <t>1.Please begin  with the first box (</t>
    </r>
    <r>
      <rPr>
        <b/>
        <i/>
        <sz val="11"/>
        <color theme="1"/>
        <rFont val="Franklin Gothic Book"/>
        <family val="2"/>
      </rPr>
      <t>Reporting government entities list</t>
    </r>
    <r>
      <rPr>
        <i/>
        <sz val="11"/>
        <color theme="1"/>
        <rFont val="Franklin Gothic Book"/>
        <family val="2"/>
      </rPr>
      <t>), with the name of each government reporting agency</t>
    </r>
  </si>
  <si>
    <r>
      <t xml:space="preserve">2.Fill the </t>
    </r>
    <r>
      <rPr>
        <b/>
        <i/>
        <sz val="11"/>
        <color theme="1"/>
        <rFont val="Franklin Gothic Book"/>
        <family val="2"/>
      </rPr>
      <t>Company ID</t>
    </r>
    <r>
      <rPr>
        <i/>
        <sz val="11"/>
        <color theme="1"/>
        <rFont val="Franklin Gothic Book"/>
        <family val="2"/>
      </rPr>
      <t xml:space="preserve"> row. Guidance will be provided in yellow boxes once the cell is highlighted.</t>
    </r>
  </si>
  <si>
    <t>3.Fill the Reporting Companies' list, beginning with first column "Full Company name". Please fill out as directed, completing every column for each row before beginning the next.</t>
  </si>
  <si>
    <r>
      <t xml:space="preserve">4.Fill the </t>
    </r>
    <r>
      <rPr>
        <b/>
        <i/>
        <sz val="11"/>
        <color theme="1"/>
        <rFont val="Franklin Gothic Book"/>
        <family val="2"/>
      </rPr>
      <t xml:space="preserve">Reporting projects' list, </t>
    </r>
    <r>
      <rPr>
        <i/>
        <sz val="11"/>
        <color theme="1"/>
        <rFont val="Franklin Gothic Book"/>
        <family val="2"/>
      </rPr>
      <t>beginning with first column "Full project name"</t>
    </r>
  </si>
  <si>
    <t>If you have any questions, please contact your country manager at the EITI International Secretariat.</t>
  </si>
  <si>
    <t>#4.1 Reporting entities</t>
  </si>
  <si>
    <t>Please provide a list of all reporting entities, alongside relevant information</t>
  </si>
  <si>
    <t>Reporting government entities list</t>
  </si>
  <si>
    <t>Full name of agency</t>
  </si>
  <si>
    <t>Agency type</t>
  </si>
  <si>
    <t>ID number (if applicable)</t>
  </si>
  <si>
    <t>Submitted reporting templates?</t>
  </si>
  <si>
    <t>Adhered to MSG's quality assurances?</t>
  </si>
  <si>
    <t>Total reported</t>
  </si>
  <si>
    <t>Tanzania Revenue Authority</t>
  </si>
  <si>
    <t>Central goverment</t>
  </si>
  <si>
    <t>Mining Commission</t>
  </si>
  <si>
    <t>Tanzania Petrolium Development Corporation</t>
  </si>
  <si>
    <t xml:space="preserve">State-owned enterprises &amp; public corporations </t>
  </si>
  <si>
    <t>Geita Town Council</t>
  </si>
  <si>
    <t>Local government</t>
  </si>
  <si>
    <t>Tarime District Council</t>
  </si>
  <si>
    <t>Kishapu District Council</t>
  </si>
  <si>
    <t>Kinondoni Municipal Council</t>
  </si>
  <si>
    <t>Msalala District Council</t>
  </si>
  <si>
    <t>Mtwara District Council</t>
  </si>
  <si>
    <t>Songwe District Council</t>
  </si>
  <si>
    <t>Geita District Council</t>
  </si>
  <si>
    <t>Mwanza City Council</t>
  </si>
  <si>
    <t>Kahama District Council</t>
  </si>
  <si>
    <t>Treasury Registrar</t>
  </si>
  <si>
    <t>Nyang'wale District Council</t>
  </si>
  <si>
    <t>Kilwa District Council</t>
  </si>
  <si>
    <t>Musomo District Council</t>
  </si>
  <si>
    <t>Mkuranga District Council</t>
  </si>
  <si>
    <t>Chalinze District Council</t>
  </si>
  <si>
    <t>Chunya District Council</t>
  </si>
  <si>
    <t>Arusha District Council</t>
  </si>
  <si>
    <t>Mufindi District Council</t>
  </si>
  <si>
    <t>Kibiti District Council</t>
  </si>
  <si>
    <t>Lindi Municipal Council</t>
  </si>
  <si>
    <t>Lindi Rural District Council</t>
  </si>
  <si>
    <t>Mtwara Rural District Council</t>
  </si>
  <si>
    <t>Rufiji District Council</t>
  </si>
  <si>
    <t>Ubungo Business Council</t>
  </si>
  <si>
    <t>Mbinga District Council</t>
  </si>
  <si>
    <t>Biharamulo District Council</t>
  </si>
  <si>
    <t>Reporting companies' list</t>
  </si>
  <si>
    <t>Company ID references</t>
  </si>
  <si>
    <t>Taxpayer Identification Number</t>
  </si>
  <si>
    <t>Full company name</t>
  </si>
  <si>
    <t>Company type</t>
  </si>
  <si>
    <t>Company ID number</t>
  </si>
  <si>
    <t>Sector</t>
  </si>
  <si>
    <t>Commodities (comma-separated)</t>
  </si>
  <si>
    <t xml:space="preserve">Stock exchange listing or company website </t>
  </si>
  <si>
    <t>Audited financial statement (or balance sheet, cash flows, profit/loss statement if unavailable)</t>
  </si>
  <si>
    <t>Payments to Governments Report</t>
  </si>
  <si>
    <t>GEITA GOLD MINING LIMITED</t>
  </si>
  <si>
    <t>Private</t>
  </si>
  <si>
    <t>Mining</t>
  </si>
  <si>
    <t>Gold, Silver</t>
  </si>
  <si>
    <t>NORTH MARA GOLD MINE LIMITED</t>
  </si>
  <si>
    <t>M&amp;P EXPLORATION PRODUCTION TANZANIA LIMITED</t>
  </si>
  <si>
    <t>Oil &amp; Gas</t>
  </si>
  <si>
    <t>PAN AFRICAN ENERGY TANZANIA LIMITED</t>
  </si>
  <si>
    <t>AUMS (T) LIMITED</t>
  </si>
  <si>
    <t>Other</t>
  </si>
  <si>
    <t>PANGEA MINERALS LIMITED</t>
  </si>
  <si>
    <t>SHANTA MINING COMPANY LIMITED</t>
  </si>
  <si>
    <t>WILLIAMSON DIAMOND (T) LTD</t>
  </si>
  <si>
    <t>Diamond</t>
  </si>
  <si>
    <t>BULYANHULU GOLD MINE LIMITED</t>
  </si>
  <si>
    <t>CAPITAL DRILLING (T) LTD</t>
  </si>
  <si>
    <t>DANGOTE CEMENT LIMITED TANZANIA</t>
  </si>
  <si>
    <t>SHELL EXPLORATION AND PRODUCTION TANZANIA LIMITED</t>
  </si>
  <si>
    <t>SAMAX RESOURCES LTD</t>
  </si>
  <si>
    <t>Gold</t>
  </si>
  <si>
    <t>TANCOAL ENERGY (T) LIMITED</t>
  </si>
  <si>
    <t>SANDVIK MINING AND CONSTRUCTION TANZANIA LIMITED</t>
  </si>
  <si>
    <t>OPHIR TANZANIA (BLOCK 1) LIMITED</t>
  </si>
  <si>
    <t>MMG GOLD LIMITED</t>
  </si>
  <si>
    <t>GLITTER GEMS LIMITED</t>
  </si>
  <si>
    <t>ORICA TANZANIA LIMITED</t>
  </si>
  <si>
    <t>GLOBELEQ TANZANIA SERVICES LIMITED</t>
  </si>
  <si>
    <t>JAC RIJK AFRICA LIMITED</t>
  </si>
  <si>
    <t>Sandstone</t>
  </si>
  <si>
    <t>NEELKANTH SALT LIMITED.</t>
  </si>
  <si>
    <t>Limeston</t>
  </si>
  <si>
    <t>PANAFRICAN MINING SERVICES (TANZANIA) LIMITED.</t>
  </si>
  <si>
    <t>MAWENI LIMESTONE LIMITED</t>
  </si>
  <si>
    <t>SEA SALT LIMITED</t>
  </si>
  <si>
    <t>Salt</t>
  </si>
  <si>
    <t>OXLEY LIMITED</t>
  </si>
  <si>
    <t>CHINA PETROLEUM TECHNOLOGY AND DEVELOPMENT CORPORATION</t>
  </si>
  <si>
    <t>MANTRA TANZANIA LIMITED</t>
  </si>
  <si>
    <t>MBOGO MINING AND GENERAL SUPPLY LIMITED</t>
  </si>
  <si>
    <t>NITRO EXPLOSIVES (T) LTD.</t>
  </si>
  <si>
    <t>TNR LIMITED</t>
  </si>
  <si>
    <t>ZEM (T) COMPANY LIMITED</t>
  </si>
  <si>
    <t>MAZABU MINE CO. LIMITED</t>
  </si>
  <si>
    <t xml:space="preserve">TANZANIA PORTLAND CEMENT PUBLIC LIMITED COMPANY </t>
  </si>
  <si>
    <t>cement</t>
  </si>
  <si>
    <t>ABG EXPLORATION LIMITED</t>
  </si>
  <si>
    <t>SUNSHINE MINING LIMITED</t>
  </si>
  <si>
    <t>TANZANIA PETROLEUM DEVELOPMENT CORPORATION</t>
  </si>
  <si>
    <t>SOE</t>
  </si>
  <si>
    <t>0il and Gas</t>
  </si>
  <si>
    <t>STAMIGOLD COMPANY LIMITED</t>
  </si>
  <si>
    <t>STATE MINING CORPORATION</t>
  </si>
  <si>
    <t>NATIONAL DEVELOPMENT CORPORATION</t>
  </si>
  <si>
    <t>Reporting projects' list</t>
  </si>
  <si>
    <t>Full project name</t>
  </si>
  <si>
    <t>Legal agreement reference number(s): contract, licence, lease, concession, …</t>
  </si>
  <si>
    <t>Affiliated companies, start with Operator</t>
  </si>
  <si>
    <t>Commodities (one commodity/row)</t>
  </si>
  <si>
    <t>Status</t>
  </si>
  <si>
    <t>Production (volume)</t>
  </si>
  <si>
    <t>Unit</t>
  </si>
  <si>
    <t>Production (value)</t>
  </si>
  <si>
    <t>Currency</t>
  </si>
  <si>
    <t>Summary data template</t>
  </si>
  <si>
    <t>#4.1 (Government revenues)  contains comprehensive data on government revenues per revenue stream, according to GFSM classification.</t>
  </si>
  <si>
    <r>
      <t xml:space="preserve">1. Enter the name of all government </t>
    </r>
    <r>
      <rPr>
        <b/>
        <i/>
        <sz val="11"/>
        <color theme="1"/>
        <rFont val="Franklin Gothic Book"/>
        <family val="2"/>
      </rPr>
      <t>Revenue streams</t>
    </r>
    <r>
      <rPr>
        <i/>
        <sz val="11"/>
        <color theme="1"/>
        <rFont val="Franklin Gothic Book"/>
        <family val="2"/>
      </rPr>
      <t xml:space="preserve"> for the extractive sectors, including revenues that fall below agreed materiality thresholds (one row should be used for each individual revenue stream and individual government entity)</t>
    </r>
  </si>
  <si>
    <r>
      <t xml:space="preserve">2. Enter the name of the </t>
    </r>
    <r>
      <rPr>
        <b/>
        <i/>
        <sz val="11"/>
        <rFont val="Franklin Gothic Book"/>
        <family val="2"/>
      </rPr>
      <t>receiving Government entity</t>
    </r>
    <r>
      <rPr>
        <i/>
        <sz val="11"/>
        <rFont val="Franklin Gothic Book"/>
        <family val="2"/>
      </rPr>
      <t>.</t>
    </r>
  </si>
  <si>
    <r>
      <t xml:space="preserve">3.Choose the </t>
    </r>
    <r>
      <rPr>
        <b/>
        <i/>
        <sz val="11"/>
        <rFont val="Franklin Gothic Book"/>
        <family val="2"/>
      </rPr>
      <t>Sector</t>
    </r>
    <r>
      <rPr>
        <i/>
        <sz val="11"/>
        <rFont val="Franklin Gothic Book"/>
        <family val="2"/>
      </rPr>
      <t xml:space="preserve"> and the </t>
    </r>
    <r>
      <rPr>
        <b/>
        <i/>
        <sz val="11"/>
        <rFont val="Franklin Gothic Book"/>
        <family val="2"/>
      </rPr>
      <t>GFS Classification</t>
    </r>
    <r>
      <rPr>
        <i/>
        <sz val="11"/>
        <rFont val="Franklin Gothic Book"/>
        <family val="2"/>
      </rPr>
      <t xml:space="preserve"> this revenue applies to. Use the guidance provided in the </t>
    </r>
    <r>
      <rPr>
        <i/>
        <u/>
        <sz val="11"/>
        <rFont val="Franklin Gothic Book"/>
        <family val="2"/>
      </rPr>
      <t>GFS Framework</t>
    </r>
    <r>
      <rPr>
        <b/>
        <i/>
        <u/>
        <sz val="11"/>
        <rFont val="Franklin Gothic Book"/>
        <family val="2"/>
      </rPr>
      <t xml:space="preserve"> </t>
    </r>
    <r>
      <rPr>
        <i/>
        <u/>
        <sz val="11"/>
        <rFont val="Franklin Gothic Book"/>
        <family val="2"/>
      </rPr>
      <t xml:space="preserve">for EITI reporting. </t>
    </r>
    <r>
      <rPr>
        <sz val="11"/>
        <rFont val="Franklin Gothic Book"/>
        <family val="2"/>
      </rPr>
      <t>If a revenue stream cannot be disaggregated by sector, chose "Other".</t>
    </r>
  </si>
  <si>
    <r>
      <t xml:space="preserve">4. In the </t>
    </r>
    <r>
      <rPr>
        <b/>
        <i/>
        <sz val="11"/>
        <rFont val="Franklin Gothic Book"/>
        <family val="2"/>
      </rPr>
      <t xml:space="preserve">Revenue value </t>
    </r>
    <r>
      <rPr>
        <i/>
        <sz val="11"/>
        <rFont val="Franklin Gothic Book"/>
        <family val="2"/>
      </rPr>
      <t>column, enter total figure of each revenue stream as disclosed by government, including revenues that were not reconciled.</t>
    </r>
  </si>
  <si>
    <t xml:space="preserve"> Remember: Governments receipts from companies on behalf of their employees should be excluded (e.g. personal income tax PAYE, employee social security contributions, withholding tax) because they are not considered payments from companies to government.</t>
  </si>
  <si>
    <t>5. If there are any payments which are in the EITI Report, but cannot be matched with the GFS categories, please list them in the box below called "Additional information".</t>
  </si>
  <si>
    <t>Total government revenues from extractive sector (using GFS)</t>
  </si>
  <si>
    <t>GFS Framework for EITI Reporting</t>
  </si>
  <si>
    <r>
      <t>EITI Requirement 5.1.b</t>
    </r>
    <r>
      <rPr>
        <i/>
        <sz val="11"/>
        <rFont val="Franklin Gothic Book"/>
        <family val="2"/>
      </rPr>
      <t>: Revenue classification</t>
    </r>
  </si>
  <si>
    <r>
      <t>EITI Requirement 4.1.d</t>
    </r>
    <r>
      <rPr>
        <b/>
        <i/>
        <sz val="11"/>
        <rFont val="Franklin Gothic Book"/>
        <family val="2"/>
      </rPr>
      <t>: Full government disclosure</t>
    </r>
  </si>
  <si>
    <t>GFS Level 1</t>
  </si>
  <si>
    <t>GFS Level 2</t>
  </si>
  <si>
    <t>GFS Level 3</t>
  </si>
  <si>
    <t>GFS Level 4</t>
  </si>
  <si>
    <t>GFS Classification</t>
  </si>
  <si>
    <t>Revenue stream name</t>
  </si>
  <si>
    <t>Government entity</t>
  </si>
  <si>
    <t>Revenue value</t>
  </si>
  <si>
    <t>What is GFS?</t>
  </si>
  <si>
    <t>Ordinary taxes on income, profits and capital gains (1112E1)</t>
  </si>
  <si>
    <t>Corporation tax</t>
  </si>
  <si>
    <r>
      <t>GFS, or Government Finance Statistics, is an international framework for categorising revenue streams so they are comparable across countries and time-periods. See full framework example below. The framework used below has been develo</t>
    </r>
    <r>
      <rPr>
        <i/>
        <sz val="11"/>
        <color rgb="FFFF0000"/>
        <rFont val="Franklin Gothic Book"/>
        <family val="2"/>
      </rPr>
      <t>p</t>
    </r>
    <r>
      <rPr>
        <i/>
        <sz val="11"/>
        <color theme="1"/>
        <rFont val="Franklin Gothic Book"/>
        <family val="2"/>
      </rPr>
      <t>ed by the IMF and EITI International Secretariat.
The letter E in the GFS codes means that these are codes only used for revenues from extractives companies. The digits to the right were specifically designed for extractive sector companies.</t>
    </r>
  </si>
  <si>
    <t>Royalties (1415E1)</t>
  </si>
  <si>
    <t>Royalties for Minerals</t>
  </si>
  <si>
    <t>Delivered/paid to state-owned enterprise(s) (1415E32)</t>
  </si>
  <si>
    <t>Profit per Production Sharing Agreement</t>
  </si>
  <si>
    <t>Excise taxes (1142E)</t>
  </si>
  <si>
    <t>Excise duty</t>
  </si>
  <si>
    <t>Administrative fees for government services (1422E)</t>
  </si>
  <si>
    <t>Inspection and Clearing Fee</t>
  </si>
  <si>
    <t>Royalties for oil and gas</t>
  </si>
  <si>
    <r>
      <rPr>
        <i/>
        <u/>
        <sz val="11"/>
        <rFont val="Franklin Gothic Book"/>
        <family val="2"/>
      </rPr>
      <t>For more guidance, please visit</t>
    </r>
    <r>
      <rPr>
        <u/>
        <sz val="11"/>
        <color theme="10"/>
        <rFont val="Franklin Gothic Book"/>
        <family val="2"/>
      </rPr>
      <t xml:space="preserve"> </t>
    </r>
    <r>
      <rPr>
        <b/>
        <u/>
        <sz val="11"/>
        <color theme="10"/>
        <rFont val="Franklin Gothic Book"/>
        <family val="2"/>
      </rPr>
      <t>https://eiti.org/summary-data-template</t>
    </r>
  </si>
  <si>
    <t>Taxes on payroll and workforce (112E)</t>
  </si>
  <si>
    <t>Skill Development Levy</t>
  </si>
  <si>
    <r>
      <rPr>
        <i/>
        <u/>
        <sz val="11"/>
        <rFont val="Franklin Gothic Book"/>
        <family val="2"/>
      </rPr>
      <t xml:space="preserve">or, </t>
    </r>
    <r>
      <rPr>
        <b/>
        <u/>
        <sz val="11"/>
        <color theme="10"/>
        <rFont val="Franklin Gothic Book"/>
        <family val="2"/>
      </rPr>
      <t>https://www.imf.org/external/np/sta/gfsm/</t>
    </r>
  </si>
  <si>
    <t>Customs and other import duties (1151E)</t>
  </si>
  <si>
    <t>Import duty</t>
  </si>
  <si>
    <t>Petroleum levy</t>
  </si>
  <si>
    <t>Railway development levy</t>
  </si>
  <si>
    <t>Other rent payments (1415E5)</t>
  </si>
  <si>
    <t>Annual rent fees</t>
  </si>
  <si>
    <t>Application Fee</t>
  </si>
  <si>
    <t>Service Levy</t>
  </si>
  <si>
    <t>From government participation (equity) (1412E2)</t>
  </si>
  <si>
    <t>Dividends for Government Share held in the Company</t>
  </si>
  <si>
    <t>Custom Processing Fees</t>
  </si>
  <si>
    <t>Tariff on gas transport through Mtwara-Dar es Salaam Gas and SONGAS pipelines</t>
  </si>
  <si>
    <t>Training fees</t>
  </si>
  <si>
    <t>Licence fees (114521E)</t>
  </si>
  <si>
    <t>Licence fee</t>
  </si>
  <si>
    <t>Mineral Rent</t>
  </si>
  <si>
    <t>Motor vehicle taxes (11451E)</t>
  </si>
  <si>
    <t>Vehicle Registration Tax</t>
  </si>
  <si>
    <t>Total in USD</t>
  </si>
  <si>
    <t>Total in Tzs</t>
  </si>
  <si>
    <t>Additional information</t>
  </si>
  <si>
    <t>Any additional information that is not eligible for inclusion in the table above, please include below as comments.</t>
  </si>
  <si>
    <t>Comment 1</t>
  </si>
  <si>
    <t>Please include comments here. PAYE and withholding taxes are not paid on behalf of companies and should therefore be excluded</t>
  </si>
  <si>
    <t>Comment 2</t>
  </si>
  <si>
    <t>Insert additional rows as needed. E.g., the below table covers the excluded revenues</t>
  </si>
  <si>
    <t>PAYE</t>
  </si>
  <si>
    <t>Revenue authority</t>
  </si>
  <si>
    <t>Withholding tax</t>
  </si>
  <si>
    <t>Total</t>
  </si>
  <si>
    <t>Comment 3</t>
  </si>
  <si>
    <t>Please include comments here.</t>
  </si>
  <si>
    <t>Comment 4</t>
  </si>
  <si>
    <t>Comment 5</t>
  </si>
  <si>
    <r>
      <rPr>
        <b/>
        <sz val="11"/>
        <color rgb="FF000000"/>
        <rFont val="Franklin Gothic Book"/>
        <family val="2"/>
      </rPr>
      <t xml:space="preserve">#4.1 (Company data)  </t>
    </r>
    <r>
      <rPr>
        <sz val="11"/>
        <color rgb="FF000000"/>
        <rFont val="Franklin Gothic Book"/>
        <family val="2"/>
      </rPr>
      <t xml:space="preserve">contains company- and project-level data per revenue stream. </t>
    </r>
  </si>
  <si>
    <t>How to fill this sheet:</t>
  </si>
  <si>
    <r>
      <t>1. Enter</t>
    </r>
    <r>
      <rPr>
        <b/>
        <i/>
        <sz val="11"/>
        <color theme="1"/>
        <rFont val="Franklin Gothic Book"/>
        <family val="2"/>
      </rPr>
      <t xml:space="preserve"> company</t>
    </r>
    <r>
      <rPr>
        <i/>
        <sz val="11"/>
        <color theme="1"/>
        <rFont val="Franklin Gothic Book"/>
        <family val="2"/>
      </rPr>
      <t xml:space="preserve"> name from drop-down menu</t>
    </r>
  </si>
  <si>
    <r>
      <t xml:space="preserve">2. Enter </t>
    </r>
    <r>
      <rPr>
        <b/>
        <i/>
        <sz val="11"/>
        <color theme="1"/>
        <rFont val="Franklin Gothic Book"/>
        <family val="2"/>
      </rPr>
      <t>government collecting entity</t>
    </r>
    <r>
      <rPr>
        <i/>
        <sz val="11"/>
        <color theme="1"/>
        <rFont val="Franklin Gothic Book"/>
        <family val="2"/>
      </rPr>
      <t xml:space="preserve"> and </t>
    </r>
    <r>
      <rPr>
        <b/>
        <i/>
        <sz val="11"/>
        <color theme="1"/>
        <rFont val="Franklin Gothic Book"/>
        <family val="2"/>
      </rPr>
      <t>payment name</t>
    </r>
    <r>
      <rPr>
        <i/>
        <sz val="11"/>
        <color theme="1"/>
        <rFont val="Franklin Gothic Book"/>
        <family val="2"/>
      </rPr>
      <t xml:space="preserve"> from drop-down menu</t>
    </r>
  </si>
  <si>
    <r>
      <t xml:space="preserve">3. Indicate whether the payment stream is (i) </t>
    </r>
    <r>
      <rPr>
        <b/>
        <i/>
        <sz val="11"/>
        <color theme="1"/>
        <rFont val="Franklin Gothic Book"/>
        <family val="2"/>
      </rPr>
      <t>levied on project</t>
    </r>
    <r>
      <rPr>
        <i/>
        <sz val="11"/>
        <color theme="1"/>
        <rFont val="Franklin Gothic Book"/>
        <family val="2"/>
      </rPr>
      <t xml:space="preserve"> and (ii) </t>
    </r>
    <r>
      <rPr>
        <b/>
        <i/>
        <sz val="11"/>
        <color theme="1"/>
        <rFont val="Franklin Gothic Book"/>
        <family val="2"/>
      </rPr>
      <t>reported by project</t>
    </r>
  </si>
  <si>
    <r>
      <t xml:space="preserve">4. Enter project information: </t>
    </r>
    <r>
      <rPr>
        <b/>
        <i/>
        <sz val="11"/>
        <color theme="1"/>
        <rFont val="Franklin Gothic Book"/>
        <family val="2"/>
      </rPr>
      <t>project name</t>
    </r>
    <r>
      <rPr>
        <i/>
        <sz val="11"/>
        <color theme="1"/>
        <rFont val="Franklin Gothic Book"/>
        <family val="2"/>
      </rPr>
      <t xml:space="preserve">, and </t>
    </r>
    <r>
      <rPr>
        <b/>
        <i/>
        <sz val="11"/>
        <color theme="1"/>
        <rFont val="Franklin Gothic Book"/>
        <family val="2"/>
      </rPr>
      <t>reporting currency</t>
    </r>
  </si>
  <si>
    <r>
      <t xml:space="preserve">5. Enter </t>
    </r>
    <r>
      <rPr>
        <b/>
        <i/>
        <sz val="11"/>
        <color theme="1"/>
        <rFont val="Franklin Gothic Book"/>
        <family val="2"/>
      </rPr>
      <t>revenue value</t>
    </r>
    <r>
      <rPr>
        <i/>
        <sz val="11"/>
        <color theme="1"/>
        <rFont val="Franklin Gothic Book"/>
        <family val="2"/>
      </rPr>
      <t xml:space="preserve">, </t>
    </r>
    <r>
      <rPr>
        <i/>
        <u/>
        <sz val="11"/>
        <color theme="1"/>
        <rFont val="Franklin Gothic Book"/>
        <family val="2"/>
      </rPr>
      <t>as disclosed by government</t>
    </r>
    <r>
      <rPr>
        <i/>
        <sz val="11"/>
        <color theme="1"/>
        <rFont val="Franklin Gothic Book"/>
        <family val="2"/>
      </rPr>
      <t xml:space="preserve"> and any </t>
    </r>
    <r>
      <rPr>
        <b/>
        <i/>
        <sz val="11"/>
        <color theme="1"/>
        <rFont val="Franklin Gothic Book"/>
        <family val="2"/>
      </rPr>
      <t>comments</t>
    </r>
    <r>
      <rPr>
        <i/>
        <sz val="11"/>
        <color theme="1"/>
        <rFont val="Franklin Gothic Book"/>
        <family val="2"/>
      </rPr>
      <t xml:space="preserve"> that may be applicable</t>
    </r>
  </si>
  <si>
    <t>Government revenues by company and project</t>
  </si>
  <si>
    <r>
      <t>EITI Requirement 4.1.c</t>
    </r>
    <r>
      <rPr>
        <b/>
        <i/>
        <sz val="11"/>
        <rFont val="Franklin Gothic Book"/>
        <family val="2"/>
      </rPr>
      <t xml:space="preserve">: Company payments ;  </t>
    </r>
    <r>
      <rPr>
        <b/>
        <i/>
        <u/>
        <sz val="11"/>
        <color rgb="FF0076AF"/>
        <rFont val="Franklin Gothic Book"/>
        <family val="2"/>
      </rPr>
      <t>EITI Requirement 4.7</t>
    </r>
    <r>
      <rPr>
        <b/>
        <i/>
        <sz val="11"/>
        <rFont val="Franklin Gothic Book"/>
        <family val="2"/>
      </rPr>
      <t>: Project-level reporting</t>
    </r>
  </si>
  <si>
    <t>Company</t>
  </si>
  <si>
    <t>Levied on project (Y/N)</t>
  </si>
  <si>
    <t>Reported by project (Y/N)</t>
  </si>
  <si>
    <t>Project name</t>
  </si>
  <si>
    <t>Reporting currency</t>
  </si>
  <si>
    <t>Payment made in-kind (Y/N)</t>
  </si>
  <si>
    <t>In-kind volume (if applicable)</t>
  </si>
  <si>
    <t>Unit (if applicable)</t>
  </si>
  <si>
    <t>Comments</t>
  </si>
  <si>
    <t>Has the company provided the required quality assurances for its disclosures?</t>
  </si>
  <si>
    <t>&lt;Select unit&gt;</t>
  </si>
  <si>
    <t>Yes/No</t>
  </si>
  <si>
    <t>Total in TZS</t>
  </si>
  <si>
    <t>Table 1 - Country codes</t>
  </si>
  <si>
    <t>Table 2 - Simple options</t>
  </si>
  <si>
    <t>Table 3 - Reporting options</t>
  </si>
  <si>
    <t>Table 5 - Commodities list</t>
  </si>
  <si>
    <t>Table 6 - GFS Codes / Classification</t>
  </si>
  <si>
    <t>Table 7 - Sectors</t>
  </si>
  <si>
    <t>Table 8 - Project phases</t>
  </si>
  <si>
    <t>Table 9 - Government entity types</t>
  </si>
  <si>
    <t>Country or Area name</t>
  </si>
  <si>
    <t>ISO Alpha-2 Code</t>
  </si>
  <si>
    <t>ISO Numeric Code (UN M49)</t>
  </si>
  <si>
    <t>Currency code (ISO-4217)</t>
  </si>
  <si>
    <t>Currency code num (ISO-4217)</t>
  </si>
  <si>
    <t>List</t>
  </si>
  <si>
    <t>HS ProductCode</t>
  </si>
  <si>
    <t>HS Product Description</t>
  </si>
  <si>
    <t>HS Product Description w volume</t>
  </si>
  <si>
    <t>Combined</t>
  </si>
  <si>
    <t>GFS description</t>
  </si>
  <si>
    <t>GFS Code</t>
  </si>
  <si>
    <t>Sector(s)</t>
  </si>
  <si>
    <t>Project phases</t>
  </si>
  <si>
    <t>&lt; Agency type &gt;</t>
  </si>
  <si>
    <t>United States of America</t>
  </si>
  <si>
    <t>US</t>
  </si>
  <si>
    <t>USA</t>
  </si>
  <si>
    <t>840</t>
  </si>
  <si>
    <t>United States dollar</t>
  </si>
  <si>
    <t>&lt; Choose option &gt;</t>
  </si>
  <si>
    <t>&lt; EITI Reporting or online? &gt;</t>
  </si>
  <si>
    <t>2606</t>
  </si>
  <si>
    <t>Aluminium (2606)</t>
  </si>
  <si>
    <t>Aluminium (2606), volume</t>
  </si>
  <si>
    <t>Ordinary taxes on income, profits and capital gains</t>
  </si>
  <si>
    <t>1112E1</t>
  </si>
  <si>
    <t>Taxes (11E)</t>
  </si>
  <si>
    <t>Taxes on income, profits and capital gains (111E)</t>
  </si>
  <si>
    <t>&lt;Choose sector&gt;</t>
  </si>
  <si>
    <t>&lt; Choose phase &gt;</t>
  </si>
  <si>
    <t>Afghanistan</t>
  </si>
  <si>
    <t>AF</t>
  </si>
  <si>
    <t>AFG</t>
  </si>
  <si>
    <t>4</t>
  </si>
  <si>
    <t>AFN</t>
  </si>
  <si>
    <t>Afghan afghani</t>
  </si>
  <si>
    <t>2524</t>
  </si>
  <si>
    <t>Asbestos (2524)</t>
  </si>
  <si>
    <t>Asbestos (2524), volume</t>
  </si>
  <si>
    <t>Extraordinary taxes on income, profits and capital gains (1112E2)</t>
  </si>
  <si>
    <t>Extraordinary taxes on income, profits and capital gains</t>
  </si>
  <si>
    <t>1112E2</t>
  </si>
  <si>
    <t>Exploration</t>
  </si>
  <si>
    <t>State government</t>
  </si>
  <si>
    <t>Aland Islands</t>
  </si>
  <si>
    <t>AX</t>
  </si>
  <si>
    <t>ALA</t>
  </si>
  <si>
    <t>248</t>
  </si>
  <si>
    <t>EUR</t>
  </si>
  <si>
    <t>Euro</t>
  </si>
  <si>
    <t>Partially</t>
  </si>
  <si>
    <t>2620</t>
  </si>
  <si>
    <t>Ash and residues (2620)</t>
  </si>
  <si>
    <t>Ash and residues (2620), volume</t>
  </si>
  <si>
    <t>Taxes on payroll and workforce</t>
  </si>
  <si>
    <t>112E</t>
  </si>
  <si>
    <t>Production</t>
  </si>
  <si>
    <t>Albania</t>
  </si>
  <si>
    <t>AL</t>
  </si>
  <si>
    <t>ALB</t>
  </si>
  <si>
    <t>8</t>
  </si>
  <si>
    <t>ALL</t>
  </si>
  <si>
    <t>Albanian lek</t>
  </si>
  <si>
    <t>2714</t>
  </si>
  <si>
    <t>Bitumen and asphalt (2714)</t>
  </si>
  <si>
    <t>Bitumen and asphalt (2714), volume</t>
  </si>
  <si>
    <t>Taxes on property (113E)</t>
  </si>
  <si>
    <t>Taxes on property</t>
  </si>
  <si>
    <t>113E</t>
  </si>
  <si>
    <t>Development</t>
  </si>
  <si>
    <t>Algeria</t>
  </si>
  <si>
    <t>DZ</t>
  </si>
  <si>
    <t>DZA</t>
  </si>
  <si>
    <t>12</t>
  </si>
  <si>
    <t>DZD</t>
  </si>
  <si>
    <t>Algerian dinar</t>
  </si>
  <si>
    <t>2715</t>
  </si>
  <si>
    <t>Bituminous mixtures (2715)</t>
  </si>
  <si>
    <t>Bituminous mixtures (2715), volume</t>
  </si>
  <si>
    <t>General taxes on goods and services (VAT, sales tax, turnover tax) (1141E)</t>
  </si>
  <si>
    <t>General taxes on goods and services (VAT, sales tax, turnover tax)</t>
  </si>
  <si>
    <t>1141E</t>
  </si>
  <si>
    <t>Taxes on goods and services (114E)</t>
  </si>
  <si>
    <t>American Samoa</t>
  </si>
  <si>
    <t>AS</t>
  </si>
  <si>
    <t>ASM</t>
  </si>
  <si>
    <t>16</t>
  </si>
  <si>
    <t>2509</t>
  </si>
  <si>
    <t>Chalk (2509)</t>
  </si>
  <si>
    <t>Chalk (2509), volume</t>
  </si>
  <si>
    <t>Excise taxes</t>
  </si>
  <si>
    <t>1142E</t>
  </si>
  <si>
    <t>Andorra</t>
  </si>
  <si>
    <t>AD</t>
  </si>
  <si>
    <t>AND</t>
  </si>
  <si>
    <t>20</t>
  </si>
  <si>
    <t>Table 4 - Currency code list</t>
  </si>
  <si>
    <t>2610</t>
  </si>
  <si>
    <t>Chromium (2610)</t>
  </si>
  <si>
    <t>Chromium (2610), volume</t>
  </si>
  <si>
    <t>Licence fees</t>
  </si>
  <si>
    <t>114521E</t>
  </si>
  <si>
    <t>Taxes on use of goods/permission to use goods or perform activities (1145E)</t>
  </si>
  <si>
    <t>Angola</t>
  </si>
  <si>
    <t>AO</t>
  </si>
  <si>
    <t>AGO</t>
  </si>
  <si>
    <t>24</t>
  </si>
  <si>
    <t>AOA</t>
  </si>
  <si>
    <t>Angolan kwanza</t>
  </si>
  <si>
    <t>2701</t>
  </si>
  <si>
    <t>Coal (2701)</t>
  </si>
  <si>
    <t>Emission and pollution taxes (114522E)</t>
  </si>
  <si>
    <t>Emission and pollution taxes</t>
  </si>
  <si>
    <t>114522E</t>
  </si>
  <si>
    <t>Anguilla</t>
  </si>
  <si>
    <t>AI</t>
  </si>
  <si>
    <t>AIA</t>
  </si>
  <si>
    <t>660</t>
  </si>
  <si>
    <t>XCD</t>
  </si>
  <si>
    <t>East Caribbean dollar</t>
  </si>
  <si>
    <t>AED</t>
  </si>
  <si>
    <t>United Arab Emirates dirham</t>
  </si>
  <si>
    <t>2705</t>
  </si>
  <si>
    <t>Coal gas (2705)</t>
  </si>
  <si>
    <t>Coal gas (2705), volume</t>
  </si>
  <si>
    <t>Motor vehicle taxes</t>
  </si>
  <si>
    <t>11451E</t>
  </si>
  <si>
    <t>Antigua and Barbuda</t>
  </si>
  <si>
    <t>AG</t>
  </si>
  <si>
    <t>ATG</t>
  </si>
  <si>
    <t>28</t>
  </si>
  <si>
    <t>2605</t>
  </si>
  <si>
    <t>Cobalt (2605)</t>
  </si>
  <si>
    <t>Cobalt (2605), volume</t>
  </si>
  <si>
    <t>Customs and other import duties</t>
  </si>
  <si>
    <t>1151E</t>
  </si>
  <si>
    <t>Taxes on international trade and transactions (115E)</t>
  </si>
  <si>
    <t>Argentina</t>
  </si>
  <si>
    <t>AR</t>
  </si>
  <si>
    <t>ARG</t>
  </si>
  <si>
    <t>32</t>
  </si>
  <si>
    <t>ARS</t>
  </si>
  <si>
    <t>Argentine peso</t>
  </si>
  <si>
    <t>2704</t>
  </si>
  <si>
    <t>Coke and semi-coke (2704)</t>
  </si>
  <si>
    <t>Coke and semi-coke (2704), volume</t>
  </si>
  <si>
    <t>Taxes on exports (1152E)</t>
  </si>
  <si>
    <t>Taxes on exports</t>
  </si>
  <si>
    <t>1152E</t>
  </si>
  <si>
    <t>Armenia</t>
  </si>
  <si>
    <t>AM</t>
  </si>
  <si>
    <t>ARM</t>
  </si>
  <si>
    <t>51</t>
  </si>
  <si>
    <t>AMD</t>
  </si>
  <si>
    <t>Armenian dram</t>
  </si>
  <si>
    <t>2603</t>
  </si>
  <si>
    <t>Copper (2603)</t>
  </si>
  <si>
    <t>Profits of natural resource export monopolies (1153E1)</t>
  </si>
  <si>
    <t>Profits of natural resource export monopolies</t>
  </si>
  <si>
    <t>1153E1</t>
  </si>
  <si>
    <t>Aruba</t>
  </si>
  <si>
    <t>AW</t>
  </si>
  <si>
    <t>ABW</t>
  </si>
  <si>
    <t>533</t>
  </si>
  <si>
    <t>AWG</t>
  </si>
  <si>
    <t>Aruban florin</t>
  </si>
  <si>
    <t>ANG</t>
  </si>
  <si>
    <t>Netherlands Antillean guilder</t>
  </si>
  <si>
    <t>2709</t>
  </si>
  <si>
    <t>Crude oil (2709)</t>
  </si>
  <si>
    <t>Crude oil (2709), volume</t>
  </si>
  <si>
    <t>Other taxes payable by natural resource companies (116E)</t>
  </si>
  <si>
    <t>Other taxes payable by natural resource companies</t>
  </si>
  <si>
    <t>116E</t>
  </si>
  <si>
    <t>Australia</t>
  </si>
  <si>
    <t>AU</t>
  </si>
  <si>
    <t>AUS</t>
  </si>
  <si>
    <t>36</t>
  </si>
  <si>
    <t>AUD</t>
  </si>
  <si>
    <t>Australian dollar</t>
  </si>
  <si>
    <t>7102</t>
  </si>
  <si>
    <t>Diamonds (7102)</t>
  </si>
  <si>
    <t>Social security employer contributions (1212E)</t>
  </si>
  <si>
    <t>Social security employer contributions</t>
  </si>
  <si>
    <t>1212E</t>
  </si>
  <si>
    <t>Social contributions (12E)</t>
  </si>
  <si>
    <t>Austria</t>
  </si>
  <si>
    <t>AT</t>
  </si>
  <si>
    <t>AUT</t>
  </si>
  <si>
    <t>40</t>
  </si>
  <si>
    <t>2518</t>
  </si>
  <si>
    <t>Dolomite (2518)</t>
  </si>
  <si>
    <t>From state-owned enterprises (1412E1)</t>
  </si>
  <si>
    <t>From state-owned enterprises</t>
  </si>
  <si>
    <t>1412E1</t>
  </si>
  <si>
    <t>Other revenue (14E)</t>
  </si>
  <si>
    <t>Property income (141E)</t>
  </si>
  <si>
    <t>Dividends (1412E)</t>
  </si>
  <si>
    <t>Azerbaijan</t>
  </si>
  <si>
    <t>AZ</t>
  </si>
  <si>
    <t>AZE</t>
  </si>
  <si>
    <t>31</t>
  </si>
  <si>
    <t>AZN</t>
  </si>
  <si>
    <t>Azerbaijani manat</t>
  </si>
  <si>
    <t>2716</t>
  </si>
  <si>
    <t>Electrical energy (2716)</t>
  </si>
  <si>
    <t>Electrical energy (2716), volume</t>
  </si>
  <si>
    <t>From government participation (equity)</t>
  </si>
  <si>
    <t>1412E2</t>
  </si>
  <si>
    <t>Bahamas</t>
  </si>
  <si>
    <t>BS</t>
  </si>
  <si>
    <t>BHS</t>
  </si>
  <si>
    <t>44</t>
  </si>
  <si>
    <t>BSD</t>
  </si>
  <si>
    <t>Bahamian dollar</t>
  </si>
  <si>
    <t>2529</t>
  </si>
  <si>
    <t>Felspar (2529)</t>
  </si>
  <si>
    <t>Withdrawals from income of quasi-corporations (1413E)</t>
  </si>
  <si>
    <t>Withdrawals from income of quasi-corporations</t>
  </si>
  <si>
    <t>1413E</t>
  </si>
  <si>
    <t>Bahrain</t>
  </si>
  <si>
    <t>BH</t>
  </si>
  <si>
    <t>BHR</t>
  </si>
  <si>
    <t>48</t>
  </si>
  <si>
    <t>BHD</t>
  </si>
  <si>
    <t>Bahraini dinar</t>
  </si>
  <si>
    <t>7108</t>
  </si>
  <si>
    <t>Gold (7108)</t>
  </si>
  <si>
    <t>Royalties</t>
  </si>
  <si>
    <t>1415E1</t>
  </si>
  <si>
    <t>Rent (1415E)</t>
  </si>
  <si>
    <t>Bangladesh</t>
  </si>
  <si>
    <t>BD</t>
  </si>
  <si>
    <t>BGD</t>
  </si>
  <si>
    <t>50</t>
  </si>
  <si>
    <t>BDT</t>
  </si>
  <si>
    <t>Bangladeshi taka</t>
  </si>
  <si>
    <t>BAM</t>
  </si>
  <si>
    <t>Bosnia and Herzegovina convertible mark</t>
  </si>
  <si>
    <t>2516</t>
  </si>
  <si>
    <t>Granite (2516)</t>
  </si>
  <si>
    <t>Bonuses (1415E2)</t>
  </si>
  <si>
    <t>Bonuses</t>
  </si>
  <si>
    <t>1415E2</t>
  </si>
  <si>
    <t>Barbados</t>
  </si>
  <si>
    <t>BB</t>
  </si>
  <si>
    <t>BRB</t>
  </si>
  <si>
    <t>52</t>
  </si>
  <si>
    <t>BBD</t>
  </si>
  <si>
    <t>Barbadian dollar</t>
  </si>
  <si>
    <t>2618</t>
  </si>
  <si>
    <t>Granulated slag (2618)</t>
  </si>
  <si>
    <t>Granulated slag (2618), volume</t>
  </si>
  <si>
    <t>Delivered/paid directly to government (1415E31)</t>
  </si>
  <si>
    <t>Delivered/paid directly to government</t>
  </si>
  <si>
    <t>1415E31</t>
  </si>
  <si>
    <t>Production entitlements (in-kind or cash) (1415E3)</t>
  </si>
  <si>
    <t>Belarus</t>
  </si>
  <si>
    <t>BY</t>
  </si>
  <si>
    <t>BLR</t>
  </si>
  <si>
    <t>112</t>
  </si>
  <si>
    <t>BYR</t>
  </si>
  <si>
    <t>Belarussian ruble</t>
  </si>
  <si>
    <t>2520</t>
  </si>
  <si>
    <t>Gypsum (2520)</t>
  </si>
  <si>
    <t>Delivered/paid to state-owned enterprise(s)</t>
  </si>
  <si>
    <t>1415E32</t>
  </si>
  <si>
    <t>Belgium</t>
  </si>
  <si>
    <t>BE</t>
  </si>
  <si>
    <t>BEL</t>
  </si>
  <si>
    <t>56</t>
  </si>
  <si>
    <t>BGN</t>
  </si>
  <si>
    <t>Bulgarian lev (old)</t>
  </si>
  <si>
    <t>2601</t>
  </si>
  <si>
    <t>Iron (2601)</t>
  </si>
  <si>
    <t>Compulsory transfers to government (infrastructure and other) (1415E4)</t>
  </si>
  <si>
    <t>Compulsory transfers to government (infrastructure and other)</t>
  </si>
  <si>
    <t>1415E4</t>
  </si>
  <si>
    <t>Belize</t>
  </si>
  <si>
    <t>BZ</t>
  </si>
  <si>
    <t>BLZ</t>
  </si>
  <si>
    <t>84</t>
  </si>
  <si>
    <t>BZD</t>
  </si>
  <si>
    <t>Belize dollar</t>
  </si>
  <si>
    <t>2502</t>
  </si>
  <si>
    <t>Iron pyrites (2502)</t>
  </si>
  <si>
    <t>Iron pyrites (2502), volume</t>
  </si>
  <si>
    <t>Other rent payments</t>
  </si>
  <si>
    <t>1415E5</t>
  </si>
  <si>
    <t>Benin</t>
  </si>
  <si>
    <t>BJ</t>
  </si>
  <si>
    <t>BEN</t>
  </si>
  <si>
    <t>204</t>
  </si>
  <si>
    <t>XOF</t>
  </si>
  <si>
    <t>West African CFA franc</t>
  </si>
  <si>
    <t>BIF</t>
  </si>
  <si>
    <t>Burundian franc</t>
  </si>
  <si>
    <t>2507</t>
  </si>
  <si>
    <t>Kaolin (2507)</t>
  </si>
  <si>
    <t>Sales of goods and services by government units (1421E)</t>
  </si>
  <si>
    <t>Sales of goods and services by government units</t>
  </si>
  <si>
    <t>1421E</t>
  </si>
  <si>
    <t>Sales of goods and services (142E)</t>
  </si>
  <si>
    <t>Bermuda</t>
  </si>
  <si>
    <t>BM</t>
  </si>
  <si>
    <t>BMU</t>
  </si>
  <si>
    <t>60</t>
  </si>
  <si>
    <t>BMD</t>
  </si>
  <si>
    <t>Bermudian dollar</t>
  </si>
  <si>
    <t>2607</t>
  </si>
  <si>
    <t>Lead (2607)</t>
  </si>
  <si>
    <t>Lead (2607), volume</t>
  </si>
  <si>
    <t>Administrative fees for government services</t>
  </si>
  <si>
    <t>1422E</t>
  </si>
  <si>
    <t>Bhutan</t>
  </si>
  <si>
    <t>BT</t>
  </si>
  <si>
    <t>BTN</t>
  </si>
  <si>
    <t>64</t>
  </si>
  <si>
    <t>Bhutanese ngultrum</t>
  </si>
  <si>
    <t>BND</t>
  </si>
  <si>
    <t>Brunei dollar</t>
  </si>
  <si>
    <t>2702</t>
  </si>
  <si>
    <t>Lignite (2702)</t>
  </si>
  <si>
    <t>Lignite (2702), volume</t>
  </si>
  <si>
    <t>Fines, penalties, and forfeits (143E)</t>
  </si>
  <si>
    <t>Fines, penalties, and forfeits</t>
  </si>
  <si>
    <t>143E</t>
  </si>
  <si>
    <t>Bolivia</t>
  </si>
  <si>
    <t>BO</t>
  </si>
  <si>
    <t>BOL</t>
  </si>
  <si>
    <t>68</t>
  </si>
  <si>
    <t>BOB</t>
  </si>
  <si>
    <t>Bolivian boliviano</t>
  </si>
  <si>
    <t>2521</t>
  </si>
  <si>
    <t>Limestone (2521)</t>
  </si>
  <si>
    <t>Voluntary transfers to government (donations) (144E1)</t>
  </si>
  <si>
    <t>Voluntary transfers to government (donations)</t>
  </si>
  <si>
    <t>144E1</t>
  </si>
  <si>
    <t>Bosnia and Herzegovina</t>
  </si>
  <si>
    <t>BA</t>
  </si>
  <si>
    <t>BIH</t>
  </si>
  <si>
    <t>70</t>
  </si>
  <si>
    <t>BRL</t>
  </si>
  <si>
    <t>Brazilian real</t>
  </si>
  <si>
    <t>2602</t>
  </si>
  <si>
    <t>Manganese (2602)</t>
  </si>
  <si>
    <t>Manganese (2602), volume</t>
  </si>
  <si>
    <t>&lt;Choose from menu&gt;</t>
  </si>
  <si>
    <t>Botswana</t>
  </si>
  <si>
    <t>BW</t>
  </si>
  <si>
    <t>BWA</t>
  </si>
  <si>
    <t>72</t>
  </si>
  <si>
    <t>BWP</t>
  </si>
  <si>
    <t>Botswana pula</t>
  </si>
  <si>
    <t>2515</t>
  </si>
  <si>
    <t>Marble (2515)</t>
  </si>
  <si>
    <t>Brazil</t>
  </si>
  <si>
    <t>BR</t>
  </si>
  <si>
    <t>BRA</t>
  </si>
  <si>
    <t>76</t>
  </si>
  <si>
    <t>2525</t>
  </si>
  <si>
    <t>Mica (2525)</t>
  </si>
  <si>
    <t>Mica (2525), volume</t>
  </si>
  <si>
    <t>British Indian Ocean Territory</t>
  </si>
  <si>
    <t>IO</t>
  </si>
  <si>
    <t>IOT</t>
  </si>
  <si>
    <t>86</t>
  </si>
  <si>
    <t>2530</t>
  </si>
  <si>
    <t>Mineral substances not elsewhere specified (2530)</t>
  </si>
  <si>
    <t>British Virgin Islands</t>
  </si>
  <si>
    <t>VG</t>
  </si>
  <si>
    <t>VGB</t>
  </si>
  <si>
    <t>92</t>
  </si>
  <si>
    <t>2613</t>
  </si>
  <si>
    <t>Molybdenum (2613)</t>
  </si>
  <si>
    <t>Molybdenum (2613), volume</t>
  </si>
  <si>
    <t>Brunei Darussalam</t>
  </si>
  <si>
    <t>BN</t>
  </si>
  <si>
    <t>BRN</t>
  </si>
  <si>
    <t>96</t>
  </si>
  <si>
    <t>2511</t>
  </si>
  <si>
    <t>Natural barium sulphate (2511)</t>
  </si>
  <si>
    <t>Natural barium sulphate (2511), volume</t>
  </si>
  <si>
    <t>Bulgaria</t>
  </si>
  <si>
    <t>BG</t>
  </si>
  <si>
    <t>BGR</t>
  </si>
  <si>
    <t>100</t>
  </si>
  <si>
    <t>CAD</t>
  </si>
  <si>
    <t>Canadian dollar</t>
  </si>
  <si>
    <t>2528</t>
  </si>
  <si>
    <t>Natural borates and concentrates (2528)</t>
  </si>
  <si>
    <t>Natural borates and concentrates (2528), volume</t>
  </si>
  <si>
    <t>Burkina Faso</t>
  </si>
  <si>
    <t>BF</t>
  </si>
  <si>
    <t>BFA</t>
  </si>
  <si>
    <t>854</t>
  </si>
  <si>
    <t>CDF</t>
  </si>
  <si>
    <t>Congolese franc</t>
  </si>
  <si>
    <t>2510</t>
  </si>
  <si>
    <t>Natural calcium phosphates (2510)</t>
  </si>
  <si>
    <t>Burundi</t>
  </si>
  <si>
    <t>BI</t>
  </si>
  <si>
    <t>BDI</t>
  </si>
  <si>
    <t>108</t>
  </si>
  <si>
    <t>CHF</t>
  </si>
  <si>
    <t>Swiss franc</t>
  </si>
  <si>
    <t>2527</t>
  </si>
  <si>
    <t>Natural cryolite (2527)</t>
  </si>
  <si>
    <t>Natural cryolite (2527), volume</t>
  </si>
  <si>
    <t>Cambodia</t>
  </si>
  <si>
    <t>KH</t>
  </si>
  <si>
    <t>KHM</t>
  </si>
  <si>
    <t>116</t>
  </si>
  <si>
    <t>KHR</t>
  </si>
  <si>
    <t>Cambodian Riel</t>
  </si>
  <si>
    <t>CLF</t>
  </si>
  <si>
    <t>Chilean Unidad de Fomento</t>
  </si>
  <si>
    <t>2711</t>
  </si>
  <si>
    <t>Natural gas (2711)</t>
  </si>
  <si>
    <t>Cameroon</t>
  </si>
  <si>
    <t>CM</t>
  </si>
  <si>
    <t>CMR</t>
  </si>
  <si>
    <t>120</t>
  </si>
  <si>
    <t>XAF</t>
  </si>
  <si>
    <t>Central African CFA franc</t>
  </si>
  <si>
    <t>CNH</t>
  </si>
  <si>
    <t>Chinese yuan renminbi (offshore)</t>
  </si>
  <si>
    <t>2504</t>
  </si>
  <si>
    <t>Natural graphite (2504)</t>
  </si>
  <si>
    <t>Natural graphite (2504), volume</t>
  </si>
  <si>
    <t>Canada</t>
  </si>
  <si>
    <t>CA</t>
  </si>
  <si>
    <t>CAN</t>
  </si>
  <si>
    <t>124</t>
  </si>
  <si>
    <t>COP</t>
  </si>
  <si>
    <t>Colombian peso</t>
  </si>
  <si>
    <t>2519</t>
  </si>
  <si>
    <t>Natural magnesium carbonate (2519)</t>
  </si>
  <si>
    <t>Natural magnesium carbonate (2519), volume</t>
  </si>
  <si>
    <t>Cape Verde</t>
  </si>
  <si>
    <t>CV</t>
  </si>
  <si>
    <t>CPV</t>
  </si>
  <si>
    <t>132</t>
  </si>
  <si>
    <t>CVE</t>
  </si>
  <si>
    <t>Cape Verdean escudo</t>
  </si>
  <si>
    <t>CRC</t>
  </si>
  <si>
    <t>Costa Rican colon</t>
  </si>
  <si>
    <t>2505</t>
  </si>
  <si>
    <t>Natural sands (2505)</t>
  </si>
  <si>
    <t>Cayman Islands</t>
  </si>
  <si>
    <t>KY</t>
  </si>
  <si>
    <t>CYM</t>
  </si>
  <si>
    <t>136</t>
  </si>
  <si>
    <t>KYD</t>
  </si>
  <si>
    <t>Cayman Islands Dollar</t>
  </si>
  <si>
    <t>CUC</t>
  </si>
  <si>
    <t>Cuban peso convertible</t>
  </si>
  <si>
    <t>2526</t>
  </si>
  <si>
    <t>Natural steatite (2526)</t>
  </si>
  <si>
    <t>Natural steatite (2526), volume</t>
  </si>
  <si>
    <t>Central African Republic</t>
  </si>
  <si>
    <t>CF</t>
  </si>
  <si>
    <t>CAF</t>
  </si>
  <si>
    <t>140</t>
  </si>
  <si>
    <t>2604</t>
  </si>
  <si>
    <t>Nickel (2604)</t>
  </si>
  <si>
    <t>Nickel (2604), volume</t>
  </si>
  <si>
    <t>Chad</t>
  </si>
  <si>
    <t>TD</t>
  </si>
  <si>
    <t>TCD</t>
  </si>
  <si>
    <t>148</t>
  </si>
  <si>
    <t>CZK</t>
  </si>
  <si>
    <t>Czech koruna</t>
  </si>
  <si>
    <t>2615</t>
  </si>
  <si>
    <t>Niobium (2615)</t>
  </si>
  <si>
    <t>Niobium (2615), volume</t>
  </si>
  <si>
    <t>Chile</t>
  </si>
  <si>
    <t>CL</t>
  </si>
  <si>
    <t>CHL</t>
  </si>
  <si>
    <t>152</t>
  </si>
  <si>
    <t>DJF</t>
  </si>
  <si>
    <t>Djiboutian franc</t>
  </si>
  <si>
    <t>2617</t>
  </si>
  <si>
    <t>Other (2617)</t>
  </si>
  <si>
    <t>China</t>
  </si>
  <si>
    <t>CN</t>
  </si>
  <si>
    <t>CHN</t>
  </si>
  <si>
    <t>156</t>
  </si>
  <si>
    <t>DKK</t>
  </si>
  <si>
    <t>Danish krone</t>
  </si>
  <si>
    <t>2508</t>
  </si>
  <si>
    <t>Other clays (2508)</t>
  </si>
  <si>
    <t>Christmas Island</t>
  </si>
  <si>
    <t>CX</t>
  </si>
  <si>
    <t>CXR</t>
  </si>
  <si>
    <t>162</t>
  </si>
  <si>
    <t>DOP</t>
  </si>
  <si>
    <t>Dominican peso</t>
  </si>
  <si>
    <t>2621</t>
  </si>
  <si>
    <t>Other slag and ash (2621)</t>
  </si>
  <si>
    <t>Other slag and ash (2621), volume</t>
  </si>
  <si>
    <t>Cocos (Keeling) Islands</t>
  </si>
  <si>
    <t>CC</t>
  </si>
  <si>
    <t>CCK</t>
  </si>
  <si>
    <t>166</t>
  </si>
  <si>
    <t>2703</t>
  </si>
  <si>
    <t>Peat (2703)</t>
  </si>
  <si>
    <t>Peat (2703), volume</t>
  </si>
  <si>
    <t>Colombia</t>
  </si>
  <si>
    <t>CO</t>
  </si>
  <si>
    <t>COL</t>
  </si>
  <si>
    <t>170</t>
  </si>
  <si>
    <t>EGP</t>
  </si>
  <si>
    <t>Egyptian pound</t>
  </si>
  <si>
    <t>2517</t>
  </si>
  <si>
    <t>Pebbles (2517)</t>
  </si>
  <si>
    <t>Pebbles (2517), volume</t>
  </si>
  <si>
    <t>Comoros</t>
  </si>
  <si>
    <t>KM</t>
  </si>
  <si>
    <t>COM</t>
  </si>
  <si>
    <t>174</t>
  </si>
  <si>
    <t>KMF</t>
  </si>
  <si>
    <t>Comorian Franc</t>
  </si>
  <si>
    <t>ERN</t>
  </si>
  <si>
    <t>Eritrean nakfa</t>
  </si>
  <si>
    <t>2713</t>
  </si>
  <si>
    <t>Petroleum coke (2713)</t>
  </si>
  <si>
    <t>Petroleum coke (2713), volume</t>
  </si>
  <si>
    <t>Costa Rica</t>
  </si>
  <si>
    <t>CR</t>
  </si>
  <si>
    <t>CRI</t>
  </si>
  <si>
    <t>188</t>
  </si>
  <si>
    <t>ETB</t>
  </si>
  <si>
    <t>Ethiopian birr</t>
  </si>
  <si>
    <t>2712</t>
  </si>
  <si>
    <t>Petroleum jelly (2712)</t>
  </si>
  <si>
    <t>Petroleum jelly (2712), volume</t>
  </si>
  <si>
    <t>Cote d'Ivoire</t>
  </si>
  <si>
    <t>CI</t>
  </si>
  <si>
    <t>CIV</t>
  </si>
  <si>
    <t>384</t>
  </si>
  <si>
    <t>2710</t>
  </si>
  <si>
    <t>Petroleum oils excluding crude (2710)</t>
  </si>
  <si>
    <t>Petroleum oils excluding crude (2710), volume</t>
  </si>
  <si>
    <t>Croatia</t>
  </si>
  <si>
    <t>HR</t>
  </si>
  <si>
    <t>HRV</t>
  </si>
  <si>
    <t>191</t>
  </si>
  <si>
    <t>HRK</t>
  </si>
  <si>
    <t>Croatian Kuna</t>
  </si>
  <si>
    <t>FJD</t>
  </si>
  <si>
    <t>Fijian dollar</t>
  </si>
  <si>
    <t>2708</t>
  </si>
  <si>
    <t>Pitch and pitch coke (2708)</t>
  </si>
  <si>
    <t>Pitch and pitch coke (2708), volume</t>
  </si>
  <si>
    <t>Cuba</t>
  </si>
  <si>
    <t>CU</t>
  </si>
  <si>
    <t>CUB</t>
  </si>
  <si>
    <t>192</t>
  </si>
  <si>
    <t>FKP</t>
  </si>
  <si>
    <t>Falkland Islands pound</t>
  </si>
  <si>
    <t>2523</t>
  </si>
  <si>
    <t>Portland cement (2523)</t>
  </si>
  <si>
    <t>Portland cement (2523), volume</t>
  </si>
  <si>
    <t>Cyprus</t>
  </si>
  <si>
    <t>CY</t>
  </si>
  <si>
    <t>CYP</t>
  </si>
  <si>
    <t>196</t>
  </si>
  <si>
    <t>GBP</t>
  </si>
  <si>
    <t>Pound sterling</t>
  </si>
  <si>
    <t>2616</t>
  </si>
  <si>
    <t>Precious metals (2616)</t>
  </si>
  <si>
    <t>Precious metals (2616), volume</t>
  </si>
  <si>
    <t>Czech Republic</t>
  </si>
  <si>
    <t>CZ</t>
  </si>
  <si>
    <t>CZE</t>
  </si>
  <si>
    <t>203</t>
  </si>
  <si>
    <t>GEL</t>
  </si>
  <si>
    <t>Georgian lari</t>
  </si>
  <si>
    <t>2707</t>
  </si>
  <si>
    <t>Products of the distillation of coal tar (2707)</t>
  </si>
  <si>
    <t>Products of the distillation of coal tar (2707), volume</t>
  </si>
  <si>
    <t>Democratic Republic of Congo</t>
  </si>
  <si>
    <t>CD</t>
  </si>
  <si>
    <t>COD</t>
  </si>
  <si>
    <t>180</t>
  </si>
  <si>
    <t>GGP</t>
  </si>
  <si>
    <t>Pound</t>
  </si>
  <si>
    <t>2513</t>
  </si>
  <si>
    <t>Pumice stone (2513)</t>
  </si>
  <si>
    <t>Pumice stone (2513), volume</t>
  </si>
  <si>
    <t>Denmark</t>
  </si>
  <si>
    <t>DK</t>
  </si>
  <si>
    <t>DNK</t>
  </si>
  <si>
    <t>208</t>
  </si>
  <si>
    <t>GHS</t>
  </si>
  <si>
    <t>Ghanaian cedi</t>
  </si>
  <si>
    <t>2506</t>
  </si>
  <si>
    <t>Quartz (2506)</t>
  </si>
  <si>
    <t>Quartz (2506), volume</t>
  </si>
  <si>
    <t>Djibouti</t>
  </si>
  <si>
    <t>DJ</t>
  </si>
  <si>
    <t>DJI</t>
  </si>
  <si>
    <t>262</t>
  </si>
  <si>
    <t>GIP</t>
  </si>
  <si>
    <t>Gibraltar pound</t>
  </si>
  <si>
    <t>2522</t>
  </si>
  <si>
    <t>Quicklime (2522)</t>
  </si>
  <si>
    <t>Quicklime (2522), volume</t>
  </si>
  <si>
    <t>Dominica</t>
  </si>
  <si>
    <t>DM</t>
  </si>
  <si>
    <t>DMA</t>
  </si>
  <si>
    <t>212</t>
  </si>
  <si>
    <t>GMD</t>
  </si>
  <si>
    <t>Gambian dalasi</t>
  </si>
  <si>
    <t>2501</t>
  </si>
  <si>
    <t>Salt and pure sodium chloride (2501)</t>
  </si>
  <si>
    <t>Dominican Republic</t>
  </si>
  <si>
    <t>DO</t>
  </si>
  <si>
    <t>DOM</t>
  </si>
  <si>
    <t>214</t>
  </si>
  <si>
    <t>GNF</t>
  </si>
  <si>
    <t>Guinean franc</t>
  </si>
  <si>
    <t>2512</t>
  </si>
  <si>
    <t>Siliceous fossil meals (2512)</t>
  </si>
  <si>
    <t>Siliceous fossil meals (2512), volume</t>
  </si>
  <si>
    <t>Ecuador</t>
  </si>
  <si>
    <t>EC</t>
  </si>
  <si>
    <t>ECU</t>
  </si>
  <si>
    <t>218</t>
  </si>
  <si>
    <t>GTQ</t>
  </si>
  <si>
    <t>Guatemalan quetzal</t>
  </si>
  <si>
    <t>7106</t>
  </si>
  <si>
    <t>Silver (7106)</t>
  </si>
  <si>
    <t>Egypt</t>
  </si>
  <si>
    <t>EG</t>
  </si>
  <si>
    <t>EGY</t>
  </si>
  <si>
    <t>818</t>
  </si>
  <si>
    <t>GYD</t>
  </si>
  <si>
    <t>Guyanese Dollar</t>
  </si>
  <si>
    <t>2619</t>
  </si>
  <si>
    <t>Slag (2619)</t>
  </si>
  <si>
    <t>Slag (2619), volume</t>
  </si>
  <si>
    <t>El Salvador</t>
  </si>
  <si>
    <t>SV</t>
  </si>
  <si>
    <t>SLV</t>
  </si>
  <si>
    <t>222</t>
  </si>
  <si>
    <t>HKD</t>
  </si>
  <si>
    <t>Hong Kong Dollar</t>
  </si>
  <si>
    <t>2514</t>
  </si>
  <si>
    <t>Slate (2514)</t>
  </si>
  <si>
    <t>Slate (2514), volume</t>
  </si>
  <si>
    <t>Equatorial Guinea</t>
  </si>
  <si>
    <t>GQ</t>
  </si>
  <si>
    <t>GNQ</t>
  </si>
  <si>
    <t>226</t>
  </si>
  <si>
    <t>HNL</t>
  </si>
  <si>
    <t>Honduran Lempira</t>
  </si>
  <si>
    <t>2503</t>
  </si>
  <si>
    <t>Sulphur of all kinds (2503)</t>
  </si>
  <si>
    <t>Sulphur of all kinds (2503), volume</t>
  </si>
  <si>
    <t>Eritrea</t>
  </si>
  <si>
    <t>ER</t>
  </si>
  <si>
    <t>ERI</t>
  </si>
  <si>
    <t>232</t>
  </si>
  <si>
    <t>2706</t>
  </si>
  <si>
    <t>Tar distilled from coal (2706)</t>
  </si>
  <si>
    <t>Tar distilled from coal (2706), volume</t>
  </si>
  <si>
    <t>Estonia</t>
  </si>
  <si>
    <t>EE</t>
  </si>
  <si>
    <t>EST</t>
  </si>
  <si>
    <t>233</t>
  </si>
  <si>
    <t>HTG</t>
  </si>
  <si>
    <t>Haitian Gourde</t>
  </si>
  <si>
    <t>2609</t>
  </si>
  <si>
    <t>Tin (2609)</t>
  </si>
  <si>
    <t>Eswatini</t>
  </si>
  <si>
    <t>SZ</t>
  </si>
  <si>
    <t>SWZ</t>
  </si>
  <si>
    <t>748</t>
  </si>
  <si>
    <t>SZL</t>
  </si>
  <si>
    <t>Swazi Lilangeni</t>
  </si>
  <si>
    <t>HUF</t>
  </si>
  <si>
    <t>Hungarian Forint</t>
  </si>
  <si>
    <t>2614</t>
  </si>
  <si>
    <t>Titanium (2614)</t>
  </si>
  <si>
    <t>Titanium (2614), volume</t>
  </si>
  <si>
    <t>Ethiopia</t>
  </si>
  <si>
    <t>ET</t>
  </si>
  <si>
    <t>ETH</t>
  </si>
  <si>
    <t>231</t>
  </si>
  <si>
    <t>IDR</t>
  </si>
  <si>
    <t>Indonesian Rupiah</t>
  </si>
  <si>
    <t>2611</t>
  </si>
  <si>
    <t>Tungsten (2611)</t>
  </si>
  <si>
    <t>Tungsten (2611), volume</t>
  </si>
  <si>
    <t>Falkland Islands</t>
  </si>
  <si>
    <t>FK</t>
  </si>
  <si>
    <t>FLK</t>
  </si>
  <si>
    <t>238</t>
  </si>
  <si>
    <t>ILS</t>
  </si>
  <si>
    <t>Israeli New Shekel</t>
  </si>
  <si>
    <t>2612</t>
  </si>
  <si>
    <t>Uranium or thorium (2612)</t>
  </si>
  <si>
    <t>Uranium or thorium (2612), volume</t>
  </si>
  <si>
    <t>Faroe Islands</t>
  </si>
  <si>
    <t>FO</t>
  </si>
  <si>
    <t>FRO</t>
  </si>
  <si>
    <t>234</t>
  </si>
  <si>
    <t>IMP</t>
  </si>
  <si>
    <t>Isle of Man Pound</t>
  </si>
  <si>
    <t>2608</t>
  </si>
  <si>
    <t>Zinc (2608)</t>
  </si>
  <si>
    <t>Zinc (2608), volume</t>
  </si>
  <si>
    <t>Fiji</t>
  </si>
  <si>
    <t>FJ</t>
  </si>
  <si>
    <t>FJI</t>
  </si>
  <si>
    <t>242</t>
  </si>
  <si>
    <t>INR</t>
  </si>
  <si>
    <t>Indian Rupee</t>
  </si>
  <si>
    <t>Finland</t>
  </si>
  <si>
    <t>FI</t>
  </si>
  <si>
    <t>FIN</t>
  </si>
  <si>
    <t>246</t>
  </si>
  <si>
    <t>IQD</t>
  </si>
  <si>
    <t>Iraqi dinar</t>
  </si>
  <si>
    <t>France</t>
  </si>
  <si>
    <t>FR</t>
  </si>
  <si>
    <t>FRA</t>
  </si>
  <si>
    <t>250</t>
  </si>
  <si>
    <t>IRR</t>
  </si>
  <si>
    <t>Iranian Rial</t>
  </si>
  <si>
    <t>French Guiana</t>
  </si>
  <si>
    <t>GF</t>
  </si>
  <si>
    <t>GUF</t>
  </si>
  <si>
    <t>254</t>
  </si>
  <si>
    <t>ISK</t>
  </si>
  <si>
    <t>Icelandic króna</t>
  </si>
  <si>
    <t>French Polynesia</t>
  </si>
  <si>
    <t>PF</t>
  </si>
  <si>
    <t>PYF</t>
  </si>
  <si>
    <t>258</t>
  </si>
  <si>
    <t>JEP</t>
  </si>
  <si>
    <t>Jersey Pound</t>
  </si>
  <si>
    <t>French Southern Territories</t>
  </si>
  <si>
    <t>TF</t>
  </si>
  <si>
    <t>ATF</t>
  </si>
  <si>
    <t>260</t>
  </si>
  <si>
    <t>JMD</t>
  </si>
  <si>
    <t>Jamaican Dollar</t>
  </si>
  <si>
    <t>Gabon</t>
  </si>
  <si>
    <t>GA</t>
  </si>
  <si>
    <t>GAB</t>
  </si>
  <si>
    <t>266</t>
  </si>
  <si>
    <t>JOD</t>
  </si>
  <si>
    <t>Jordanian Dinar</t>
  </si>
  <si>
    <t>Gambia</t>
  </si>
  <si>
    <t>GM</t>
  </si>
  <si>
    <t>GMB</t>
  </si>
  <si>
    <t>270</t>
  </si>
  <si>
    <t>JPY</t>
  </si>
  <si>
    <t>Japanese Yen</t>
  </si>
  <si>
    <t>Georgia</t>
  </si>
  <si>
    <t>GE</t>
  </si>
  <si>
    <t>GEO</t>
  </si>
  <si>
    <t>268</t>
  </si>
  <si>
    <t>KES</t>
  </si>
  <si>
    <t>Kenyan Shilling</t>
  </si>
  <si>
    <t>Germany</t>
  </si>
  <si>
    <t>DE</t>
  </si>
  <si>
    <t>DEU</t>
  </si>
  <si>
    <t>276</t>
  </si>
  <si>
    <t>KGS</t>
  </si>
  <si>
    <t>Kyrgyzstani Som</t>
  </si>
  <si>
    <t>Ghana</t>
  </si>
  <si>
    <t>GH</t>
  </si>
  <si>
    <t>GHA</t>
  </si>
  <si>
    <t>288</t>
  </si>
  <si>
    <t>Gibraltar</t>
  </si>
  <si>
    <t>GI</t>
  </si>
  <si>
    <t>GIB</t>
  </si>
  <si>
    <t>292</t>
  </si>
  <si>
    <t>Greece</t>
  </si>
  <si>
    <t>GR</t>
  </si>
  <si>
    <t>GRC</t>
  </si>
  <si>
    <t>300</t>
  </si>
  <si>
    <t>KPW</t>
  </si>
  <si>
    <t>North Korean Won</t>
  </si>
  <si>
    <t>Greenland</t>
  </si>
  <si>
    <t>GL</t>
  </si>
  <si>
    <t>GRL</t>
  </si>
  <si>
    <t>304</t>
  </si>
  <si>
    <t>KRW</t>
  </si>
  <si>
    <t>South Korean Won</t>
  </si>
  <si>
    <t>Grenada</t>
  </si>
  <si>
    <t>GD</t>
  </si>
  <si>
    <t>GRD</t>
  </si>
  <si>
    <t>308</t>
  </si>
  <si>
    <t>KWD</t>
  </si>
  <si>
    <t>Kuwaiti Dinar</t>
  </si>
  <si>
    <t>Guadeloupe</t>
  </si>
  <si>
    <t>GP</t>
  </si>
  <si>
    <t>GLP</t>
  </si>
  <si>
    <t>312</t>
  </si>
  <si>
    <t>Guam</t>
  </si>
  <si>
    <t>GU</t>
  </si>
  <si>
    <t>GUM</t>
  </si>
  <si>
    <t>316</t>
  </si>
  <si>
    <t>KZT</t>
  </si>
  <si>
    <t>Kazakhstani Tenge</t>
  </si>
  <si>
    <t>Guatemala</t>
  </si>
  <si>
    <t>GT</t>
  </si>
  <si>
    <t>GTM</t>
  </si>
  <si>
    <t>320</t>
  </si>
  <si>
    <t>LAK</t>
  </si>
  <si>
    <t>Lao Kip</t>
  </si>
  <si>
    <t>Guernsey</t>
  </si>
  <si>
    <t>GG</t>
  </si>
  <si>
    <t>GGY</t>
  </si>
  <si>
    <t>831</t>
  </si>
  <si>
    <t>LBP</t>
  </si>
  <si>
    <t>Lebanese Pound</t>
  </si>
  <si>
    <t>Guinea</t>
  </si>
  <si>
    <t>GN</t>
  </si>
  <si>
    <t>GIN</t>
  </si>
  <si>
    <t>324</t>
  </si>
  <si>
    <t>LKR</t>
  </si>
  <si>
    <t>Sri Lankan Rupee</t>
  </si>
  <si>
    <t>Guinea-Bissau</t>
  </si>
  <si>
    <t>GW</t>
  </si>
  <si>
    <t>GNB</t>
  </si>
  <si>
    <t>624</t>
  </si>
  <si>
    <t>LRD</t>
  </si>
  <si>
    <t>Liberian Dollar</t>
  </si>
  <si>
    <t>Guyana</t>
  </si>
  <si>
    <t>GY</t>
  </si>
  <si>
    <t>GUY</t>
  </si>
  <si>
    <t>328</t>
  </si>
  <si>
    <t>LSL</t>
  </si>
  <si>
    <t>Lesotho loti</t>
  </si>
  <si>
    <t>Haiti</t>
  </si>
  <si>
    <t>HT</t>
  </si>
  <si>
    <t>HTI</t>
  </si>
  <si>
    <t>332</t>
  </si>
  <si>
    <t>LYD</t>
  </si>
  <si>
    <t>Libyan Dinar</t>
  </si>
  <si>
    <t>Heard and Mcdonald Islands</t>
  </si>
  <si>
    <t>HM</t>
  </si>
  <si>
    <t>HMD</t>
  </si>
  <si>
    <t>334</t>
  </si>
  <si>
    <t>MAD</t>
  </si>
  <si>
    <t>Moroccan Dirham</t>
  </si>
  <si>
    <t>Honduras</t>
  </si>
  <si>
    <t>HN</t>
  </si>
  <si>
    <t>HND</t>
  </si>
  <si>
    <t>340</t>
  </si>
  <si>
    <t>MDL</t>
  </si>
  <si>
    <t>Moldovan Leu</t>
  </si>
  <si>
    <t>Hong Kong</t>
  </si>
  <si>
    <t>HK</t>
  </si>
  <si>
    <t>HKG</t>
  </si>
  <si>
    <t>344</t>
  </si>
  <si>
    <t>MGA</t>
  </si>
  <si>
    <t>Malagasy Ariary</t>
  </si>
  <si>
    <t>Hungary</t>
  </si>
  <si>
    <t>HU</t>
  </si>
  <si>
    <t>HUN</t>
  </si>
  <si>
    <t>348</t>
  </si>
  <si>
    <t>MKD</t>
  </si>
  <si>
    <t>Macedonian denar</t>
  </si>
  <si>
    <t>Iceland</t>
  </si>
  <si>
    <t>IS</t>
  </si>
  <si>
    <t>ISL</t>
  </si>
  <si>
    <t>352</t>
  </si>
  <si>
    <t>MMK</t>
  </si>
  <si>
    <t>Burmese Kyat</t>
  </si>
  <si>
    <t>India</t>
  </si>
  <si>
    <t>IN</t>
  </si>
  <si>
    <t>IND</t>
  </si>
  <si>
    <t>356</t>
  </si>
  <si>
    <t>MNT</t>
  </si>
  <si>
    <t>Mongolian Tugrik</t>
  </si>
  <si>
    <t>Indonesia</t>
  </si>
  <si>
    <t>ID</t>
  </si>
  <si>
    <t>IDN</t>
  </si>
  <si>
    <t>360</t>
  </si>
  <si>
    <t>MOP</t>
  </si>
  <si>
    <t>Macanese patca</t>
  </si>
  <si>
    <t>Iran</t>
  </si>
  <si>
    <t>IR</t>
  </si>
  <si>
    <t>IRN</t>
  </si>
  <si>
    <t>364</t>
  </si>
  <si>
    <t>MRO</t>
  </si>
  <si>
    <t>Mauritanian Ouguiya</t>
  </si>
  <si>
    <t>Iraq</t>
  </si>
  <si>
    <t>IQ</t>
  </si>
  <si>
    <t>IRQ</t>
  </si>
  <si>
    <t>368</t>
  </si>
  <si>
    <t>MUR</t>
  </si>
  <si>
    <t>Mauritian Rupee</t>
  </si>
  <si>
    <t>Ireland</t>
  </si>
  <si>
    <t>IE</t>
  </si>
  <si>
    <t>IRL</t>
  </si>
  <si>
    <t>372</t>
  </si>
  <si>
    <t>MVR</t>
  </si>
  <si>
    <t>Maldivian Rufiyaa</t>
  </si>
  <si>
    <t>Isle of Man</t>
  </si>
  <si>
    <t>IM</t>
  </si>
  <si>
    <t>IMN</t>
  </si>
  <si>
    <t>833</t>
  </si>
  <si>
    <t>MWK</t>
  </si>
  <si>
    <t>Malawian kwacha</t>
  </si>
  <si>
    <t>Israel</t>
  </si>
  <si>
    <t>IL</t>
  </si>
  <si>
    <t>ISR</t>
  </si>
  <si>
    <t>376</t>
  </si>
  <si>
    <t>MXN</t>
  </si>
  <si>
    <t>Mexican Peso</t>
  </si>
  <si>
    <t>Italy</t>
  </si>
  <si>
    <t>IT</t>
  </si>
  <si>
    <t>ITA</t>
  </si>
  <si>
    <t>380</t>
  </si>
  <si>
    <t>MYR</t>
  </si>
  <si>
    <t>Malaysian Ringgit</t>
  </si>
  <si>
    <t>Jamaica</t>
  </si>
  <si>
    <t>JM</t>
  </si>
  <si>
    <t>JAM</t>
  </si>
  <si>
    <t>388</t>
  </si>
  <si>
    <t>MZN</t>
  </si>
  <si>
    <t>Mozambique Metical</t>
  </si>
  <si>
    <t>Japan</t>
  </si>
  <si>
    <t>JP</t>
  </si>
  <si>
    <t>JPN</t>
  </si>
  <si>
    <t>392</t>
  </si>
  <si>
    <t>NAD</t>
  </si>
  <si>
    <t>Namibian Dollar</t>
  </si>
  <si>
    <t>Jersey</t>
  </si>
  <si>
    <t>JE</t>
  </si>
  <si>
    <t>JEY</t>
  </si>
  <si>
    <t>832</t>
  </si>
  <si>
    <t>NGN</t>
  </si>
  <si>
    <t>Nigerian Naira</t>
  </si>
  <si>
    <t>Jordan</t>
  </si>
  <si>
    <t>JO</t>
  </si>
  <si>
    <t>JOR</t>
  </si>
  <si>
    <t>400</t>
  </si>
  <si>
    <t>NIO</t>
  </si>
  <si>
    <t>Nicaraguan córdoba oro</t>
  </si>
  <si>
    <t>Kazakhstan</t>
  </si>
  <si>
    <t>KZ</t>
  </si>
  <si>
    <t>KAZ</t>
  </si>
  <si>
    <t>398</t>
  </si>
  <si>
    <t>NOK</t>
  </si>
  <si>
    <t>Norwegian Krone</t>
  </si>
  <si>
    <t>Kenya</t>
  </si>
  <si>
    <t>KE</t>
  </si>
  <si>
    <t>KEN</t>
  </si>
  <si>
    <t>404</t>
  </si>
  <si>
    <t>NPR</t>
  </si>
  <si>
    <t>Nepalese Rupee</t>
  </si>
  <si>
    <t>Kiribati</t>
  </si>
  <si>
    <t>KI</t>
  </si>
  <si>
    <t>KIR</t>
  </si>
  <si>
    <t>296</t>
  </si>
  <si>
    <t>NZD</t>
  </si>
  <si>
    <t>New Zealand Dollar</t>
  </si>
  <si>
    <t>Korea (North)</t>
  </si>
  <si>
    <t>KP</t>
  </si>
  <si>
    <t>PRK</t>
  </si>
  <si>
    <t>408</t>
  </si>
  <si>
    <t>OMR</t>
  </si>
  <si>
    <t>Omani Rial</t>
  </si>
  <si>
    <t>Korea (South)</t>
  </si>
  <si>
    <t>KR</t>
  </si>
  <si>
    <t>KOR</t>
  </si>
  <si>
    <t>410</t>
  </si>
  <si>
    <t>PAB</t>
  </si>
  <si>
    <t>Panamanian balboa</t>
  </si>
  <si>
    <t>Kosovo</t>
  </si>
  <si>
    <t>XK</t>
  </si>
  <si>
    <t>XKX</t>
  </si>
  <si>
    <t>-</t>
  </si>
  <si>
    <t>PEN</t>
  </si>
  <si>
    <t>Peruvian Sol</t>
  </si>
  <si>
    <t>Kuwait</t>
  </si>
  <si>
    <t>KW</t>
  </si>
  <si>
    <t>KWT</t>
  </si>
  <si>
    <t>414</t>
  </si>
  <si>
    <t>PGK</t>
  </si>
  <si>
    <t>Papua New Guinean Kina</t>
  </si>
  <si>
    <t>Kyrgyz Republic</t>
  </si>
  <si>
    <t>KG</t>
  </si>
  <si>
    <t>KGZ</t>
  </si>
  <si>
    <t>417</t>
  </si>
  <si>
    <t>PHP</t>
  </si>
  <si>
    <t>Philippine Peso</t>
  </si>
  <si>
    <t>Lao PDR</t>
  </si>
  <si>
    <t>LA</t>
  </si>
  <si>
    <t>LAO</t>
  </si>
  <si>
    <t>418</t>
  </si>
  <si>
    <t>PKR</t>
  </si>
  <si>
    <t>Pakistani Rupee</t>
  </si>
  <si>
    <t>Latvia</t>
  </si>
  <si>
    <t>LV</t>
  </si>
  <si>
    <t>LVA</t>
  </si>
  <si>
    <t>428</t>
  </si>
  <si>
    <t>PLN</t>
  </si>
  <si>
    <t>Polish Zloty</t>
  </si>
  <si>
    <t>Lebanon</t>
  </si>
  <si>
    <t>LB</t>
  </si>
  <si>
    <t>LBN</t>
  </si>
  <si>
    <t>422</t>
  </si>
  <si>
    <t>PYG</t>
  </si>
  <si>
    <t>Paraguayan guaraní</t>
  </si>
  <si>
    <t>Lesotho</t>
  </si>
  <si>
    <t>LS</t>
  </si>
  <si>
    <t>LSO</t>
  </si>
  <si>
    <t>426</t>
  </si>
  <si>
    <t>QAR</t>
  </si>
  <si>
    <t>Qatari Riyal</t>
  </si>
  <si>
    <t>Liberia</t>
  </si>
  <si>
    <t>LR</t>
  </si>
  <si>
    <t>LBR</t>
  </si>
  <si>
    <t>430</t>
  </si>
  <si>
    <t>RON</t>
  </si>
  <si>
    <t>Romanian Leu</t>
  </si>
  <si>
    <t>Libya</t>
  </si>
  <si>
    <t>LY</t>
  </si>
  <si>
    <t>LBY</t>
  </si>
  <si>
    <t>434</t>
  </si>
  <si>
    <t>RSD</t>
  </si>
  <si>
    <t>Serbian Dinar</t>
  </si>
  <si>
    <t>Liechtenstein</t>
  </si>
  <si>
    <t>LI</t>
  </si>
  <si>
    <t>LIE</t>
  </si>
  <si>
    <t>438</t>
  </si>
  <si>
    <t>RUB</t>
  </si>
  <si>
    <t>Russian Ruble</t>
  </si>
  <si>
    <t>Lithuania</t>
  </si>
  <si>
    <t>LT</t>
  </si>
  <si>
    <t>LTU</t>
  </si>
  <si>
    <t>440</t>
  </si>
  <si>
    <t>RWF</t>
  </si>
  <si>
    <t>Rwandan Franc</t>
  </si>
  <si>
    <t>Luxembourg</t>
  </si>
  <si>
    <t>LU</t>
  </si>
  <si>
    <t>LUX</t>
  </si>
  <si>
    <t>442</t>
  </si>
  <si>
    <t>SAR</t>
  </si>
  <si>
    <t>Saudi Riyal</t>
  </si>
  <si>
    <t>Macao</t>
  </si>
  <si>
    <t>MO</t>
  </si>
  <si>
    <t>MAC</t>
  </si>
  <si>
    <t>446</t>
  </si>
  <si>
    <t>SBD</t>
  </si>
  <si>
    <t>Solomon Islands Dollar</t>
  </si>
  <si>
    <t>Macedonia</t>
  </si>
  <si>
    <t>MK</t>
  </si>
  <si>
    <t>807</t>
  </si>
  <si>
    <t>SCR</t>
  </si>
  <si>
    <t>Seychellois rupee</t>
  </si>
  <si>
    <t>Madagascar</t>
  </si>
  <si>
    <t>MG</t>
  </si>
  <si>
    <t>MDG</t>
  </si>
  <si>
    <t>450</t>
  </si>
  <si>
    <t>SDG</t>
  </si>
  <si>
    <t>Sudanese Pound</t>
  </si>
  <si>
    <t>Malawi</t>
  </si>
  <si>
    <t>MW</t>
  </si>
  <si>
    <t>MWI</t>
  </si>
  <si>
    <t>454</t>
  </si>
  <si>
    <t>SEK</t>
  </si>
  <si>
    <t>Swedish Krona</t>
  </si>
  <si>
    <t>Malaysia</t>
  </si>
  <si>
    <t>MY</t>
  </si>
  <si>
    <t>MYS</t>
  </si>
  <si>
    <t>458</t>
  </si>
  <si>
    <t>SGD</t>
  </si>
  <si>
    <t>Singapore Dollar</t>
  </si>
  <si>
    <t>Maldives</t>
  </si>
  <si>
    <t>MV</t>
  </si>
  <si>
    <t>MDV</t>
  </si>
  <si>
    <t>462</t>
  </si>
  <si>
    <t>SHP</t>
  </si>
  <si>
    <t>Saint Helena Pound</t>
  </si>
  <si>
    <t>Mali</t>
  </si>
  <si>
    <t>ML</t>
  </si>
  <si>
    <t>MLI</t>
  </si>
  <si>
    <t>466</t>
  </si>
  <si>
    <t>SLL</t>
  </si>
  <si>
    <t>Sierra Leonean leone</t>
  </si>
  <si>
    <t>Malta</t>
  </si>
  <si>
    <t>MT</t>
  </si>
  <si>
    <t>MLT</t>
  </si>
  <si>
    <t>470</t>
  </si>
  <si>
    <t>SOS</t>
  </si>
  <si>
    <t>Somali Shilling</t>
  </si>
  <si>
    <t>Marshall Islands</t>
  </si>
  <si>
    <t>MH</t>
  </si>
  <si>
    <t>MHL</t>
  </si>
  <si>
    <t>584</t>
  </si>
  <si>
    <t>SRD</t>
  </si>
  <si>
    <t>Surinamese dollar</t>
  </si>
  <si>
    <t>Martinique</t>
  </si>
  <si>
    <t>MQ</t>
  </si>
  <si>
    <t>MTQ</t>
  </si>
  <si>
    <t>474</t>
  </si>
  <si>
    <t>SSP</t>
  </si>
  <si>
    <t>South Sudanese Pound</t>
  </si>
  <si>
    <t>Mauritania</t>
  </si>
  <si>
    <t>MR</t>
  </si>
  <si>
    <t>MRT</t>
  </si>
  <si>
    <t>478</t>
  </si>
  <si>
    <t>STD</t>
  </si>
  <si>
    <t>São Tomé and Príncipe Dobra</t>
  </si>
  <si>
    <t>Mauritius</t>
  </si>
  <si>
    <t>MU</t>
  </si>
  <si>
    <t>MUS</t>
  </si>
  <si>
    <t>480</t>
  </si>
  <si>
    <t>SYP</t>
  </si>
  <si>
    <t>Syrian Pound</t>
  </si>
  <si>
    <t>Mayotte</t>
  </si>
  <si>
    <t>YT</t>
  </si>
  <si>
    <t>MYT</t>
  </si>
  <si>
    <t>175</t>
  </si>
  <si>
    <t>Mexico</t>
  </si>
  <si>
    <t>MX</t>
  </si>
  <si>
    <t>MEX</t>
  </si>
  <si>
    <t>484</t>
  </si>
  <si>
    <t>THB</t>
  </si>
  <si>
    <t>Thai Baht</t>
  </si>
  <si>
    <t>Micronesia</t>
  </si>
  <si>
    <t>FM</t>
  </si>
  <si>
    <t>FSM</t>
  </si>
  <si>
    <t>583</t>
  </si>
  <si>
    <t>TJS</t>
  </si>
  <si>
    <t>Tajikistani Somoni</t>
  </si>
  <si>
    <t>Moldova</t>
  </si>
  <si>
    <t>MD</t>
  </si>
  <si>
    <t>MDA</t>
  </si>
  <si>
    <t>498</t>
  </si>
  <si>
    <t>TMT</t>
  </si>
  <si>
    <t>Turkmenistan New Manat</t>
  </si>
  <si>
    <t>Monaco</t>
  </si>
  <si>
    <t>MC</t>
  </si>
  <si>
    <t>MCO</t>
  </si>
  <si>
    <t>492</t>
  </si>
  <si>
    <t>TND</t>
  </si>
  <si>
    <t>Tunisian dinar</t>
  </si>
  <si>
    <t>Mongolia</t>
  </si>
  <si>
    <t>MN</t>
  </si>
  <si>
    <t>MNG</t>
  </si>
  <si>
    <t>496</t>
  </si>
  <si>
    <t>TOP</t>
  </si>
  <si>
    <t>Tongan pa'anga</t>
  </si>
  <si>
    <t>Montenegro</t>
  </si>
  <si>
    <t>ME</t>
  </si>
  <si>
    <t>MNE</t>
  </si>
  <si>
    <t>499</t>
  </si>
  <si>
    <t>TRY</t>
  </si>
  <si>
    <t>Turkish lira</t>
  </si>
  <si>
    <t>Montserrat</t>
  </si>
  <si>
    <t>MS</t>
  </si>
  <si>
    <t>MSR</t>
  </si>
  <si>
    <t>500</t>
  </si>
  <si>
    <t>TTD</t>
  </si>
  <si>
    <t>Trinidad and Tobago Dollar</t>
  </si>
  <si>
    <t>Morocco</t>
  </si>
  <si>
    <t>MA</t>
  </si>
  <si>
    <t>MAR</t>
  </si>
  <si>
    <t>504</t>
  </si>
  <si>
    <t>TVD</t>
  </si>
  <si>
    <t>Tuvaluan dollar</t>
  </si>
  <si>
    <t>Mozambique</t>
  </si>
  <si>
    <t>MZ</t>
  </si>
  <si>
    <t>MOZ</t>
  </si>
  <si>
    <t>508</t>
  </si>
  <si>
    <t>TWD</t>
  </si>
  <si>
    <t>New Taiwan dollar</t>
  </si>
  <si>
    <t>Myanmar</t>
  </si>
  <si>
    <t>MM</t>
  </si>
  <si>
    <t>MMR</t>
  </si>
  <si>
    <t>104</t>
  </si>
  <si>
    <t>Namibia</t>
  </si>
  <si>
    <t>NA</t>
  </si>
  <si>
    <t>NAM</t>
  </si>
  <si>
    <t>516</t>
  </si>
  <si>
    <t>UAH</t>
  </si>
  <si>
    <t>Ukrainian Hryvnia</t>
  </si>
  <si>
    <t>Nauru</t>
  </si>
  <si>
    <t>NR</t>
  </si>
  <si>
    <t>NRU</t>
  </si>
  <si>
    <t>520</t>
  </si>
  <si>
    <t>UGX</t>
  </si>
  <si>
    <t>Ugandan shilling</t>
  </si>
  <si>
    <t>Nepal</t>
  </si>
  <si>
    <t>NP</t>
  </si>
  <si>
    <t>NPL</t>
  </si>
  <si>
    <t>524</t>
  </si>
  <si>
    <t>Netherlands</t>
  </si>
  <si>
    <t>NL</t>
  </si>
  <si>
    <t>NLD</t>
  </si>
  <si>
    <t>528</t>
  </si>
  <si>
    <t>Netherlands Antilles</t>
  </si>
  <si>
    <t>AN</t>
  </si>
  <si>
    <t>ANT</t>
  </si>
  <si>
    <t>530</t>
  </si>
  <si>
    <t>UYU</t>
  </si>
  <si>
    <t>Uruguayan Peso</t>
  </si>
  <si>
    <t>New Caledonia</t>
  </si>
  <si>
    <t>NC</t>
  </si>
  <si>
    <t>NCL</t>
  </si>
  <si>
    <t>540</t>
  </si>
  <si>
    <t>UZS</t>
  </si>
  <si>
    <t>Uzbekistani Som</t>
  </si>
  <si>
    <t>New Zealand</t>
  </si>
  <si>
    <t>NZ</t>
  </si>
  <si>
    <t>NZL</t>
  </si>
  <si>
    <t>554</t>
  </si>
  <si>
    <t>VEF</t>
  </si>
  <si>
    <t>Venezuelan Bolívar fuerte</t>
  </si>
  <si>
    <t>Nicaragua</t>
  </si>
  <si>
    <t>NI</t>
  </si>
  <si>
    <t>NIC</t>
  </si>
  <si>
    <t>558</t>
  </si>
  <si>
    <t>VND</t>
  </si>
  <si>
    <t>Vietnamese Dong</t>
  </si>
  <si>
    <t>Niger</t>
  </si>
  <si>
    <t>NE</t>
  </si>
  <si>
    <t>NER</t>
  </si>
  <si>
    <t>562</t>
  </si>
  <si>
    <t>VUV</t>
  </si>
  <si>
    <t>Vanuatu Vatu</t>
  </si>
  <si>
    <t>Nigeria</t>
  </si>
  <si>
    <t>NG</t>
  </si>
  <si>
    <t>NGA</t>
  </si>
  <si>
    <t>566</t>
  </si>
  <si>
    <t>WST</t>
  </si>
  <si>
    <t>Samoan tala</t>
  </si>
  <si>
    <t>Niue</t>
  </si>
  <si>
    <t>NU</t>
  </si>
  <si>
    <t>NIU</t>
  </si>
  <si>
    <t>570</t>
  </si>
  <si>
    <t>Norfolk Island</t>
  </si>
  <si>
    <t>NF</t>
  </si>
  <si>
    <t>NFK</t>
  </si>
  <si>
    <t>574</t>
  </si>
  <si>
    <t>Northern Mariana Islands</t>
  </si>
  <si>
    <t>MP</t>
  </si>
  <si>
    <t>MNP</t>
  </si>
  <si>
    <t>580</t>
  </si>
  <si>
    <t>Norway</t>
  </si>
  <si>
    <t>NO</t>
  </si>
  <si>
    <t>NOR</t>
  </si>
  <si>
    <t>578</t>
  </si>
  <si>
    <t>YER</t>
  </si>
  <si>
    <t>Yemeni Rial</t>
  </si>
  <si>
    <t>Oman</t>
  </si>
  <si>
    <t>OM</t>
  </si>
  <si>
    <t>OMN</t>
  </si>
  <si>
    <t>512</t>
  </si>
  <si>
    <t>ZAR</t>
  </si>
  <si>
    <t>South African Rand</t>
  </si>
  <si>
    <t>Pakistan</t>
  </si>
  <si>
    <t>PK</t>
  </si>
  <si>
    <t>PAK</t>
  </si>
  <si>
    <t>586</t>
  </si>
  <si>
    <t>ZMW</t>
  </si>
  <si>
    <t>Zambian Kwacha</t>
  </si>
  <si>
    <t>Palau</t>
  </si>
  <si>
    <t>PW</t>
  </si>
  <si>
    <t>PLW</t>
  </si>
  <si>
    <t>585</t>
  </si>
  <si>
    <t>Palestinian Territory</t>
  </si>
  <si>
    <t>PS</t>
  </si>
  <si>
    <t>PSE</t>
  </si>
  <si>
    <t>275</t>
  </si>
  <si>
    <t>Panama</t>
  </si>
  <si>
    <t>PA</t>
  </si>
  <si>
    <t>PAN</t>
  </si>
  <si>
    <t>591</t>
  </si>
  <si>
    <t>Papua New Guinea</t>
  </si>
  <si>
    <t>PG</t>
  </si>
  <si>
    <t>PNG</t>
  </si>
  <si>
    <t>598</t>
  </si>
  <si>
    <t>Paraguay</t>
  </si>
  <si>
    <t>PY</t>
  </si>
  <si>
    <t>PRY</t>
  </si>
  <si>
    <t>600</t>
  </si>
  <si>
    <t>Peru</t>
  </si>
  <si>
    <t>PE</t>
  </si>
  <si>
    <t>PER</t>
  </si>
  <si>
    <t>604</t>
  </si>
  <si>
    <t>Philippines</t>
  </si>
  <si>
    <t>PH</t>
  </si>
  <si>
    <t>PHL</t>
  </si>
  <si>
    <t>608</t>
  </si>
  <si>
    <t>Pitcairn</t>
  </si>
  <si>
    <t>PN</t>
  </si>
  <si>
    <t>PCN</t>
  </si>
  <si>
    <t>612</t>
  </si>
  <si>
    <t>Poland</t>
  </si>
  <si>
    <t>PL</t>
  </si>
  <si>
    <t>POL</t>
  </si>
  <si>
    <t>616</t>
  </si>
  <si>
    <t>Portugal</t>
  </si>
  <si>
    <t>PT</t>
  </si>
  <si>
    <t>PRT</t>
  </si>
  <si>
    <t>620</t>
  </si>
  <si>
    <t>Puerto Rico</t>
  </si>
  <si>
    <t>PR</t>
  </si>
  <si>
    <t>PRI</t>
  </si>
  <si>
    <t>630</t>
  </si>
  <si>
    <t>Qatar</t>
  </si>
  <si>
    <t>QA</t>
  </si>
  <si>
    <t>QAT</t>
  </si>
  <si>
    <t>634</t>
  </si>
  <si>
    <t>Republic of the Congo</t>
  </si>
  <si>
    <t>CG</t>
  </si>
  <si>
    <t>COG</t>
  </si>
  <si>
    <t>178</t>
  </si>
  <si>
    <t>Reunion</t>
  </si>
  <si>
    <t>RE</t>
  </si>
  <si>
    <t>REU</t>
  </si>
  <si>
    <t>638</t>
  </si>
  <si>
    <t>Romania</t>
  </si>
  <si>
    <t>RO</t>
  </si>
  <si>
    <t>ROU</t>
  </si>
  <si>
    <t>642</t>
  </si>
  <si>
    <t>Russian Federation</t>
  </si>
  <si>
    <t>RU</t>
  </si>
  <si>
    <t>RUS</t>
  </si>
  <si>
    <t>643</t>
  </si>
  <si>
    <t>Rwanda</t>
  </si>
  <si>
    <t>RW</t>
  </si>
  <si>
    <t>RWA</t>
  </si>
  <si>
    <t>646</t>
  </si>
  <si>
    <t>Saint Helena</t>
  </si>
  <si>
    <t>SH</t>
  </si>
  <si>
    <t>SHN</t>
  </si>
  <si>
    <t>654</t>
  </si>
  <si>
    <t>Saint Kitts and Nevis</t>
  </si>
  <si>
    <t>KN</t>
  </si>
  <si>
    <t>KNA</t>
  </si>
  <si>
    <t>659</t>
  </si>
  <si>
    <t>Saint Lucia</t>
  </si>
  <si>
    <t>LC</t>
  </si>
  <si>
    <t>LCA</t>
  </si>
  <si>
    <t>662</t>
  </si>
  <si>
    <t>Saint Pierre and Miquelon</t>
  </si>
  <si>
    <t>PM</t>
  </si>
  <si>
    <t>SPM</t>
  </si>
  <si>
    <t>666</t>
  </si>
  <si>
    <t>Saint Vincent and Grenadines</t>
  </si>
  <si>
    <t>VC</t>
  </si>
  <si>
    <t>VCT</t>
  </si>
  <si>
    <t>670</t>
  </si>
  <si>
    <t>Saint-Barthelemy</t>
  </si>
  <si>
    <t>BL</t>
  </si>
  <si>
    <t>BLM</t>
  </si>
  <si>
    <t>652</t>
  </si>
  <si>
    <t>Saint-Martin</t>
  </si>
  <si>
    <t>MF</t>
  </si>
  <si>
    <t>MAF</t>
  </si>
  <si>
    <t>663</t>
  </si>
  <si>
    <t>Samoa</t>
  </si>
  <si>
    <t>WS</t>
  </si>
  <si>
    <t>WSM</t>
  </si>
  <si>
    <t>882</t>
  </si>
  <si>
    <t>San Marino</t>
  </si>
  <si>
    <t>SM</t>
  </si>
  <si>
    <t>SMR</t>
  </si>
  <si>
    <t>674</t>
  </si>
  <si>
    <t>Sao Tome and Principe</t>
  </si>
  <si>
    <t>ST</t>
  </si>
  <si>
    <t>STP</t>
  </si>
  <si>
    <t>678</t>
  </si>
  <si>
    <t>Saudi Arabia</t>
  </si>
  <si>
    <t>SA</t>
  </si>
  <si>
    <t>SAU</t>
  </si>
  <si>
    <t>682</t>
  </si>
  <si>
    <t>Senegal</t>
  </si>
  <si>
    <t>SN</t>
  </si>
  <si>
    <t>SEN</t>
  </si>
  <si>
    <t>686</t>
  </si>
  <si>
    <t>Serbia</t>
  </si>
  <si>
    <t>RS</t>
  </si>
  <si>
    <t>SRB</t>
  </si>
  <si>
    <t>688</t>
  </si>
  <si>
    <t>Seychelles</t>
  </si>
  <si>
    <t>SC</t>
  </si>
  <si>
    <t>SYC</t>
  </si>
  <si>
    <t>690</t>
  </si>
  <si>
    <t>Sierra Leone</t>
  </si>
  <si>
    <t>SL</t>
  </si>
  <si>
    <t>SLE</t>
  </si>
  <si>
    <t>694</t>
  </si>
  <si>
    <t>Singapore</t>
  </si>
  <si>
    <t>SG</t>
  </si>
  <si>
    <t>SGP</t>
  </si>
  <si>
    <t>702</t>
  </si>
  <si>
    <t>Slovakia</t>
  </si>
  <si>
    <t>SK</t>
  </si>
  <si>
    <t>SVK</t>
  </si>
  <si>
    <t>703</t>
  </si>
  <si>
    <t>Slovenia</t>
  </si>
  <si>
    <t>SI</t>
  </si>
  <si>
    <t>SVN</t>
  </si>
  <si>
    <t>705</t>
  </si>
  <si>
    <t>Solomon Islands</t>
  </si>
  <si>
    <t>SB</t>
  </si>
  <si>
    <t>SLB</t>
  </si>
  <si>
    <t>90</t>
  </si>
  <si>
    <t>Somalia</t>
  </si>
  <si>
    <t>SO</t>
  </si>
  <si>
    <t>SOM</t>
  </si>
  <si>
    <t>706</t>
  </si>
  <si>
    <t>South Africa</t>
  </si>
  <si>
    <t>ZA</t>
  </si>
  <si>
    <t>ZAF</t>
  </si>
  <si>
    <t>710</t>
  </si>
  <si>
    <t>South Georgia and the South Sandwich Islands</t>
  </si>
  <si>
    <t>GS</t>
  </si>
  <si>
    <t>SGS</t>
  </si>
  <si>
    <t>239</t>
  </si>
  <si>
    <t>South Sudan</t>
  </si>
  <si>
    <t>SS</t>
  </si>
  <si>
    <t>SSD</t>
  </si>
  <si>
    <t>728</t>
  </si>
  <si>
    <t>Spain</t>
  </si>
  <si>
    <t>ES</t>
  </si>
  <si>
    <t>ESP</t>
  </si>
  <si>
    <t>724</t>
  </si>
  <si>
    <t>Sri Lanka</t>
  </si>
  <si>
    <t>LK</t>
  </si>
  <si>
    <t>LKA</t>
  </si>
  <si>
    <t>144</t>
  </si>
  <si>
    <t>Sudan</t>
  </si>
  <si>
    <t>SD</t>
  </si>
  <si>
    <t>SDN</t>
  </si>
  <si>
    <t>736</t>
  </si>
  <si>
    <t>Suriname</t>
  </si>
  <si>
    <t>SR</t>
  </si>
  <si>
    <t>SUR</t>
  </si>
  <si>
    <t>740</t>
  </si>
  <si>
    <t>Svalbard and Jan Mayen Islands</t>
  </si>
  <si>
    <t>SJ</t>
  </si>
  <si>
    <t>SJM</t>
  </si>
  <si>
    <t>744</t>
  </si>
  <si>
    <t>Sweden</t>
  </si>
  <si>
    <t>SE</t>
  </si>
  <si>
    <t>SWE</t>
  </si>
  <si>
    <t>752</t>
  </si>
  <si>
    <t>Switzerland</t>
  </si>
  <si>
    <t>CH</t>
  </si>
  <si>
    <t>CHE</t>
  </si>
  <si>
    <t>756</t>
  </si>
  <si>
    <t>Syria</t>
  </si>
  <si>
    <t>SY</t>
  </si>
  <si>
    <t>SYR</t>
  </si>
  <si>
    <t>760</t>
  </si>
  <si>
    <t>Taiwan</t>
  </si>
  <si>
    <t>TW</t>
  </si>
  <si>
    <t>TWN</t>
  </si>
  <si>
    <t>158</t>
  </si>
  <si>
    <t>Tajikistan</t>
  </si>
  <si>
    <t>TJ</t>
  </si>
  <si>
    <t>TJK</t>
  </si>
  <si>
    <t>762</t>
  </si>
  <si>
    <t>TZ</t>
  </si>
  <si>
    <t>834</t>
  </si>
  <si>
    <t>Thailand</t>
  </si>
  <si>
    <t>TH</t>
  </si>
  <si>
    <t>THA</t>
  </si>
  <si>
    <t>764</t>
  </si>
  <si>
    <t>Timor-Leste</t>
  </si>
  <si>
    <t>TL</t>
  </si>
  <si>
    <t>TLS</t>
  </si>
  <si>
    <t>626</t>
  </si>
  <si>
    <t>Togo</t>
  </si>
  <si>
    <t>TG</t>
  </si>
  <si>
    <t>TGO</t>
  </si>
  <si>
    <t>768</t>
  </si>
  <si>
    <t>Tokelau</t>
  </si>
  <si>
    <t>TK</t>
  </si>
  <si>
    <t>TKL</t>
  </si>
  <si>
    <t>772</t>
  </si>
  <si>
    <t>Tonga</t>
  </si>
  <si>
    <t>TO</t>
  </si>
  <si>
    <t>TON</t>
  </si>
  <si>
    <t>776</t>
  </si>
  <si>
    <t>Trinidad and Tobago</t>
  </si>
  <si>
    <t>TT</t>
  </si>
  <si>
    <t>TTO</t>
  </si>
  <si>
    <t>780</t>
  </si>
  <si>
    <t>Tunisia</t>
  </si>
  <si>
    <t>TN</t>
  </si>
  <si>
    <t>TUN</t>
  </si>
  <si>
    <t>788</t>
  </si>
  <si>
    <t>Turkey</t>
  </si>
  <si>
    <t>TR</t>
  </si>
  <si>
    <t>TUR</t>
  </si>
  <si>
    <t>792</t>
  </si>
  <si>
    <t>Turkmenistan</t>
  </si>
  <si>
    <t>TM</t>
  </si>
  <si>
    <t>TKM</t>
  </si>
  <si>
    <t>795</t>
  </si>
  <si>
    <t>Turks and Caicos Islands</t>
  </si>
  <si>
    <t>TC</t>
  </si>
  <si>
    <t>TCA</t>
  </si>
  <si>
    <t>796</t>
  </si>
  <si>
    <t>Tuvalu</t>
  </si>
  <si>
    <t>TV</t>
  </si>
  <si>
    <t>TUV</t>
  </si>
  <si>
    <t>798</t>
  </si>
  <si>
    <t>Uganda</t>
  </si>
  <si>
    <t>UG</t>
  </si>
  <si>
    <t>UGA</t>
  </si>
  <si>
    <t>800</t>
  </si>
  <si>
    <t>Ukraine</t>
  </si>
  <si>
    <t>UA</t>
  </si>
  <si>
    <t>UKR</t>
  </si>
  <si>
    <t>804</t>
  </si>
  <si>
    <t>United Arab Emirates</t>
  </si>
  <si>
    <t>AE</t>
  </si>
  <si>
    <t>ARE</t>
  </si>
  <si>
    <t>784</t>
  </si>
  <si>
    <t>United Kingdom</t>
  </si>
  <si>
    <t>GB</t>
  </si>
  <si>
    <t>GBR</t>
  </si>
  <si>
    <t>826</t>
  </si>
  <si>
    <t>Uruguay</t>
  </si>
  <si>
    <t>UY</t>
  </si>
  <si>
    <t>URY</t>
  </si>
  <si>
    <t>858</t>
  </si>
  <si>
    <t>Uzbekistan</t>
  </si>
  <si>
    <t>UZ</t>
  </si>
  <si>
    <t>UZB</t>
  </si>
  <si>
    <t>860</t>
  </si>
  <si>
    <t>Vanuatu</t>
  </si>
  <si>
    <t>VU</t>
  </si>
  <si>
    <t>VUT</t>
  </si>
  <si>
    <t>548</t>
  </si>
  <si>
    <t>Vatican</t>
  </si>
  <si>
    <t>VA</t>
  </si>
  <si>
    <t>VAT</t>
  </si>
  <si>
    <t>336</t>
  </si>
  <si>
    <t>Venezuela</t>
  </si>
  <si>
    <t>VE</t>
  </si>
  <si>
    <t>VEN</t>
  </si>
  <si>
    <t>862</t>
  </si>
  <si>
    <t>Viet Nam</t>
  </si>
  <si>
    <t>VN</t>
  </si>
  <si>
    <t>VNM</t>
  </si>
  <si>
    <t>704</t>
  </si>
  <si>
    <t>Virgin Islands, US</t>
  </si>
  <si>
    <t>VI</t>
  </si>
  <si>
    <t>VIR</t>
  </si>
  <si>
    <t>850</t>
  </si>
  <si>
    <t>Wallis and Futuna Islands</t>
  </si>
  <si>
    <t>WF</t>
  </si>
  <si>
    <t>WLF</t>
  </si>
  <si>
    <t>876</t>
  </si>
  <si>
    <t>Western Sahara</t>
  </si>
  <si>
    <t>EH</t>
  </si>
  <si>
    <t>ESH</t>
  </si>
  <si>
    <t>732</t>
  </si>
  <si>
    <t>Yemen</t>
  </si>
  <si>
    <t>YE</t>
  </si>
  <si>
    <t>YEM</t>
  </si>
  <si>
    <t>887</t>
  </si>
  <si>
    <t>Zambia</t>
  </si>
  <si>
    <t>ZM</t>
  </si>
  <si>
    <t>ZMB</t>
  </si>
  <si>
    <t>894</t>
  </si>
  <si>
    <t>Zimbabwe</t>
  </si>
  <si>
    <t>ZW</t>
  </si>
  <si>
    <t>ZWE</t>
  </si>
  <si>
    <t>716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</si>
</sst>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_(* \(#,##0.00\);_(* &quot;-&quot;??_);_(@_)"/>
    <numFmt numFmtId="164" formatCode="_-* #,##0.00_-;\-* #,##0.00_-;_-* &quot;-&quot;??_-;_-@_-"/>
    <numFmt numFmtId="165" formatCode="_ * #,##0.00_ ;_ * \-#,##0.00_ ;_ * &quot;-&quot;??_ ;_ @_ "/>
    <numFmt numFmtId="166" formatCode="_ * #,##0.0000_ ;_ * \-#,##0.0000_ ;_ * &quot;-&quot;??_ ;_ @_ "/>
    <numFmt numFmtId="167" formatCode="yyyy\-mm\-dd"/>
    <numFmt numFmtId="168" formatCode="_ * #,##0_ ;_ * \-#,##0_ ;_ * &quot;-&quot;??_ ;_ @_ "/>
  </numFmts>
  <fonts count="86">
    <font>
      <sz val="10.5"/>
      <color theme="1"/>
      <name val="Calibri"/>
      <family val="2"/>
    </font>
    <font>
      <sz val="11"/>
      <color theme="1"/>
      <name val="Calibri"/>
      <family val="2"/>
      <scheme val="minor"/>
    </font>
    <font>
      <sz val="11"/>
      <color theme="1"/>
      <name val="Franklin Gothic Book"/>
      <family val="2"/>
    </font>
    <font>
      <sz val="11"/>
      <color theme="1"/>
      <name val="Franklin Gothic Book"/>
      <family val="2"/>
    </font>
    <font>
      <sz val="11"/>
      <color theme="1"/>
      <name val="Franklin Gothic Book"/>
      <family val="2"/>
    </font>
    <font>
      <sz val="11"/>
      <color theme="1"/>
      <name val="Calibri"/>
      <family val="2"/>
    </font>
    <font>
      <sz val="10.5"/>
      <color theme="1"/>
      <name val="Calibri"/>
      <family val="2"/>
    </font>
    <font>
      <b/>
      <sz val="10.5"/>
      <color theme="0"/>
      <name val="Calibri"/>
      <family val="2"/>
    </font>
    <font>
      <b/>
      <sz val="10.5"/>
      <color theme="1"/>
      <name val="Calibri"/>
      <family val="2"/>
    </font>
    <font>
      <u/>
      <sz val="10.5"/>
      <color theme="10"/>
      <name val="Calibri"/>
      <family val="2"/>
    </font>
    <font>
      <sz val="12"/>
      <color theme="1"/>
      <name val="Calibri"/>
      <family val="2"/>
      <scheme val="minor"/>
    </font>
    <font>
      <u/>
      <sz val="12"/>
      <color theme="10"/>
      <name val="Calibri"/>
      <family val="2"/>
      <scheme val="minor"/>
    </font>
    <font>
      <b/>
      <sz val="11"/>
      <color theme="1"/>
      <name val="Calibri"/>
      <family val="2"/>
      <scheme val="minor"/>
    </font>
    <font>
      <i/>
      <sz val="10.5"/>
      <color rgb="FF7F7F7F"/>
      <name val="Calibri"/>
      <family val="2"/>
    </font>
    <font>
      <i/>
      <sz val="10.5"/>
      <color theme="1"/>
      <name val="Calibri"/>
      <family val="2"/>
    </font>
    <font>
      <sz val="12"/>
      <color theme="1"/>
      <name val="Franklin Gothic Book"/>
      <family val="2"/>
    </font>
    <font>
      <i/>
      <sz val="12"/>
      <color rgb="FF000000"/>
      <name val="Franklin Gothic Book"/>
      <family val="2"/>
    </font>
    <font>
      <sz val="12"/>
      <color rgb="FF000000"/>
      <name val="Franklin Gothic Book"/>
      <family val="2"/>
    </font>
    <font>
      <b/>
      <sz val="18"/>
      <color rgb="FF000000"/>
      <name val="Franklin Gothic Book"/>
      <family val="2"/>
    </font>
    <font>
      <b/>
      <sz val="12"/>
      <color rgb="FF000000"/>
      <name val="Franklin Gothic Book"/>
      <family val="2"/>
    </font>
    <font>
      <i/>
      <sz val="12"/>
      <color theme="1"/>
      <name val="Franklin Gothic Book"/>
      <family val="2"/>
    </font>
    <font>
      <i/>
      <u/>
      <sz val="12"/>
      <color theme="1"/>
      <name val="Franklin Gothic Book"/>
      <family val="2"/>
    </font>
    <font>
      <b/>
      <u/>
      <sz val="12"/>
      <color theme="10"/>
      <name val="Franklin Gothic Book"/>
      <family val="2"/>
    </font>
    <font>
      <b/>
      <sz val="10"/>
      <color theme="1"/>
      <name val="Franklin Gothic Book"/>
      <family val="2"/>
    </font>
    <font>
      <sz val="10.5"/>
      <color theme="1"/>
      <name val="Franklin Gothic Book"/>
      <family val="2"/>
    </font>
    <font>
      <b/>
      <i/>
      <u/>
      <sz val="16"/>
      <color theme="1"/>
      <name val="Franklin Gothic Book"/>
      <family val="2"/>
    </font>
    <font>
      <sz val="11"/>
      <color rgb="FF000000"/>
      <name val="Franklin Gothic Book"/>
      <family val="2"/>
    </font>
    <font>
      <b/>
      <sz val="14"/>
      <color rgb="FF000000"/>
      <name val="Franklin Gothic Book"/>
      <family val="2"/>
    </font>
    <font>
      <b/>
      <sz val="18"/>
      <color theme="1"/>
      <name val="Franklin Gothic Book"/>
      <family val="2"/>
    </font>
    <font>
      <b/>
      <sz val="16"/>
      <color theme="1"/>
      <name val="Franklin Gothic Book"/>
      <family val="2"/>
    </font>
    <font>
      <b/>
      <u/>
      <sz val="11"/>
      <color theme="10"/>
      <name val="Franklin Gothic Book"/>
      <family val="2"/>
    </font>
    <font>
      <b/>
      <sz val="11"/>
      <name val="Franklin Gothic Book"/>
      <family val="2"/>
    </font>
    <font>
      <b/>
      <u/>
      <sz val="11"/>
      <name val="Franklin Gothic Book"/>
      <family val="2"/>
    </font>
    <font>
      <b/>
      <u/>
      <sz val="11"/>
      <color rgb="FF165B89"/>
      <name val="Franklin Gothic Book"/>
      <family val="2"/>
    </font>
    <font>
      <b/>
      <u/>
      <sz val="11"/>
      <color rgb="FF188FBB"/>
      <name val="Franklin Gothic Book"/>
      <family val="2"/>
    </font>
    <font>
      <sz val="11"/>
      <color theme="1"/>
      <name val="Franklin Gothic Book"/>
      <family val="2"/>
    </font>
    <font>
      <i/>
      <sz val="11"/>
      <color rgb="FF000000"/>
      <name val="Franklin Gothic Book"/>
      <family val="2"/>
    </font>
    <font>
      <b/>
      <sz val="11"/>
      <color rgb="FF000000"/>
      <name val="Franklin Gothic Book"/>
      <family val="2"/>
    </font>
    <font>
      <i/>
      <sz val="11"/>
      <name val="Franklin Gothic Book"/>
      <family val="2"/>
    </font>
    <font>
      <sz val="11"/>
      <name val="Franklin Gothic Book"/>
      <family val="2"/>
    </font>
    <font>
      <u/>
      <sz val="11"/>
      <color rgb="FF0070C0"/>
      <name val="Franklin Gothic Book"/>
      <family val="2"/>
    </font>
    <font>
      <u/>
      <sz val="11"/>
      <color theme="10"/>
      <name val="Franklin Gothic Book"/>
      <family val="2"/>
    </font>
    <font>
      <b/>
      <u/>
      <sz val="11"/>
      <color theme="1"/>
      <name val="Franklin Gothic Book"/>
      <family val="2"/>
    </font>
    <font>
      <b/>
      <i/>
      <sz val="11"/>
      <color theme="1"/>
      <name val="Franklin Gothic Book"/>
      <family val="2"/>
    </font>
    <font>
      <b/>
      <i/>
      <u/>
      <sz val="11"/>
      <color theme="1"/>
      <name val="Franklin Gothic Book"/>
      <family val="2"/>
    </font>
    <font>
      <i/>
      <sz val="11"/>
      <color theme="1"/>
      <name val="Franklin Gothic Book"/>
      <family val="2"/>
    </font>
    <font>
      <i/>
      <u/>
      <sz val="11"/>
      <color theme="1"/>
      <name val="Franklin Gothic Book"/>
      <family val="2"/>
    </font>
    <font>
      <b/>
      <sz val="11"/>
      <color rgb="FF165B89"/>
      <name val="Franklin Gothic Book"/>
      <family val="2"/>
    </font>
    <font>
      <b/>
      <sz val="11"/>
      <color rgb="FF000000"/>
      <name val="Wingdings"/>
      <charset val="2"/>
    </font>
    <font>
      <i/>
      <u/>
      <sz val="11"/>
      <color rgb="FF0076AF"/>
      <name val="Franklin Gothic Book"/>
      <family val="2"/>
    </font>
    <font>
      <i/>
      <sz val="11"/>
      <color theme="10"/>
      <name val="Franklin Gothic Book"/>
      <family val="2"/>
    </font>
    <font>
      <b/>
      <i/>
      <sz val="11"/>
      <color rgb="FF000000"/>
      <name val="Franklin Gothic Book"/>
      <family val="2"/>
    </font>
    <font>
      <i/>
      <u/>
      <sz val="10.5"/>
      <color theme="10"/>
      <name val="Calibri"/>
      <family val="2"/>
    </font>
    <font>
      <i/>
      <sz val="10.5"/>
      <name val="Calibri"/>
      <family val="2"/>
    </font>
    <font>
      <b/>
      <i/>
      <sz val="11"/>
      <name val="Franklin Gothic Book"/>
      <family val="2"/>
    </font>
    <font>
      <i/>
      <u/>
      <sz val="11"/>
      <color theme="10"/>
      <name val="Franklin Gothic Book"/>
      <family val="2"/>
    </font>
    <font>
      <i/>
      <u/>
      <sz val="11"/>
      <color rgb="FF000000"/>
      <name val="Franklin Gothic Book"/>
      <family val="2"/>
    </font>
    <font>
      <b/>
      <sz val="11"/>
      <color theme="1"/>
      <name val="Franklin Gothic Book"/>
      <family val="2"/>
    </font>
    <font>
      <b/>
      <sz val="11"/>
      <color theme="0"/>
      <name val="Franklin Gothic Book"/>
      <family val="2"/>
    </font>
    <font>
      <i/>
      <u/>
      <sz val="11"/>
      <name val="Franklin Gothic Book"/>
      <family val="2"/>
    </font>
    <font>
      <b/>
      <i/>
      <u/>
      <sz val="11"/>
      <name val="Franklin Gothic Book"/>
      <family val="2"/>
    </font>
    <font>
      <i/>
      <sz val="11"/>
      <color rgb="FF7F7F7F"/>
      <name val="Franklin Gothic Book"/>
      <family val="2"/>
    </font>
    <font>
      <b/>
      <i/>
      <u/>
      <sz val="18"/>
      <color theme="1"/>
      <name val="Franklin Gothic Book"/>
      <family val="2"/>
    </font>
    <font>
      <sz val="18"/>
      <color theme="1"/>
      <name val="Franklin Gothic Book"/>
      <family val="2"/>
    </font>
    <font>
      <b/>
      <i/>
      <u/>
      <sz val="11"/>
      <color theme="10"/>
      <name val="Franklin Gothic Book"/>
      <family val="2"/>
    </font>
    <font>
      <b/>
      <i/>
      <u/>
      <sz val="11"/>
      <color rgb="FF0076AF"/>
      <name val="Franklin Gothic Book"/>
      <family val="2"/>
    </font>
    <font>
      <b/>
      <i/>
      <u/>
      <sz val="14"/>
      <color rgb="FF000000"/>
      <name val="Franklin Gothic Book"/>
      <family val="2"/>
    </font>
    <font>
      <i/>
      <u/>
      <sz val="14"/>
      <color theme="1"/>
      <name val="Franklin Gothic Book"/>
      <family val="2"/>
    </font>
    <font>
      <b/>
      <i/>
      <u/>
      <sz val="14"/>
      <color theme="1"/>
      <name val="Franklin Gothic Book"/>
      <family val="2"/>
    </font>
    <font>
      <b/>
      <sz val="12"/>
      <color theme="1"/>
      <name val="Franklin Gothic Book"/>
      <family val="2"/>
    </font>
    <font>
      <sz val="11"/>
      <color theme="0"/>
      <name val="Franklin Gothic Book"/>
      <family val="2"/>
    </font>
    <font>
      <sz val="9"/>
      <color rgb="FF000000"/>
      <name val="Arial"/>
      <family val="2"/>
    </font>
    <font>
      <sz val="10"/>
      <color theme="1"/>
      <name val="Arial"/>
      <family val="2"/>
    </font>
    <font>
      <sz val="8"/>
      <color rgb="FF000000"/>
      <name val="Arial"/>
      <family val="2"/>
    </font>
    <font>
      <i/>
      <sz val="11"/>
      <color rgb="FFFF0000"/>
      <name val="Franklin Gothic Book"/>
      <family val="2"/>
    </font>
    <font>
      <sz val="11"/>
      <color rgb="FFFF0000"/>
      <name val="Franklin Gothic Book"/>
      <family val="2"/>
    </font>
    <font>
      <u/>
      <sz val="9"/>
      <color theme="10"/>
      <name val="Calibri"/>
      <family val="2"/>
    </font>
    <font>
      <i/>
      <sz val="9"/>
      <color rgb="FF000000"/>
      <name val="Franklin Gothic Book"/>
      <family val="2"/>
    </font>
    <font>
      <sz val="12"/>
      <name val="Franklin Gothic Book"/>
      <family val="2"/>
    </font>
    <font>
      <b/>
      <sz val="18"/>
      <name val="Franklin Gothic Book"/>
      <family val="2"/>
    </font>
    <font>
      <b/>
      <i/>
      <u/>
      <sz val="14"/>
      <name val="Franklin Gothic Book"/>
      <family val="2"/>
    </font>
    <font>
      <i/>
      <u/>
      <sz val="10.5"/>
      <name val="Franklin Gothic Book"/>
      <family val="2"/>
    </font>
    <font>
      <b/>
      <sz val="11"/>
      <name val="Wingdings"/>
      <charset val="2"/>
    </font>
    <font>
      <i/>
      <sz val="11"/>
      <color theme="1"/>
      <name val="Franklin Gothic Book"/>
    </font>
    <font>
      <sz val="11"/>
      <color theme="1"/>
      <name val="Franklin Gothic Book"/>
    </font>
    <font>
      <i/>
      <sz val="11"/>
      <color rgb="FF000000"/>
      <name val="Franklin Gothic Book"/>
    </font>
  </fonts>
  <fills count="11">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rgb="FFF6A70A"/>
        <bgColor indexed="64"/>
      </patternFill>
    </fill>
    <fill>
      <patternFill patternType="solid">
        <fgColor theme="2"/>
        <bgColor theme="4" tint="0.79998168889431442"/>
      </patternFill>
    </fill>
    <fill>
      <patternFill patternType="solid">
        <fgColor rgb="FF165B89"/>
        <bgColor theme="4"/>
      </patternFill>
    </fill>
    <fill>
      <patternFill patternType="solid">
        <fgColor theme="6" tint="0.59999389629810485"/>
        <bgColor indexed="64"/>
      </patternFill>
    </fill>
  </fills>
  <borders count="48">
    <border>
      <left/>
      <right/>
      <top/>
      <bottom/>
      <diagonal/>
    </border>
    <border>
      <left/>
      <right/>
      <top style="thin">
        <color indexed="64"/>
      </top>
      <bottom/>
      <diagonal/>
    </border>
    <border>
      <left/>
      <right/>
      <top/>
      <bottom style="medium">
        <color indexed="64"/>
      </bottom>
      <diagonal/>
    </border>
    <border>
      <left style="medium">
        <color theme="0"/>
      </left>
      <right style="medium">
        <color theme="0"/>
      </right>
      <top style="medium">
        <color theme="0"/>
      </top>
      <bottom style="medium">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right style="thin">
        <color theme="0"/>
      </right>
      <top style="thin">
        <color indexed="64"/>
      </top>
      <bottom/>
      <diagonal/>
    </border>
    <border>
      <left style="thin">
        <color theme="0"/>
      </left>
      <right/>
      <top style="thin">
        <color indexed="64"/>
      </top>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medium">
        <color indexed="64"/>
      </top>
      <bottom style="medium">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thin">
        <color indexed="64"/>
      </top>
      <bottom style="double">
        <color indexed="64"/>
      </bottom>
      <diagonal/>
    </border>
    <border>
      <left/>
      <right/>
      <top/>
      <bottom style="thin">
        <color indexed="64"/>
      </bottom>
      <diagonal/>
    </border>
    <border>
      <left/>
      <right/>
      <top/>
      <bottom style="medium">
        <color theme="0"/>
      </bottom>
      <diagonal/>
    </border>
    <border>
      <left style="thin">
        <color theme="0"/>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theme="0"/>
      </right>
      <top style="medium">
        <color indexed="64"/>
      </top>
      <bottom style="medium">
        <color indexed="64"/>
      </bottom>
      <diagonal/>
    </border>
    <border>
      <left/>
      <right/>
      <top style="thin">
        <color indexed="64"/>
      </top>
      <bottom style="thin">
        <color indexed="64"/>
      </bottom>
      <diagonal/>
    </border>
    <border>
      <left style="thin">
        <color theme="0"/>
      </left>
      <right/>
      <top/>
      <bottom style="thin">
        <color indexed="64"/>
      </bottom>
      <diagonal/>
    </border>
    <border>
      <left/>
      <right/>
      <top style="medium">
        <color rgb="FF1BC2EE"/>
      </top>
      <bottom/>
      <diagonal/>
    </border>
    <border>
      <left style="medium">
        <color theme="0"/>
      </left>
      <right/>
      <top/>
      <bottom/>
      <diagonal/>
    </border>
    <border>
      <left/>
      <right/>
      <top/>
      <bottom style="medium">
        <color rgb="FF1BC2EE"/>
      </bottom>
      <diagonal/>
    </border>
    <border>
      <left style="medium">
        <color theme="0"/>
      </left>
      <right/>
      <top/>
      <bottom style="medium">
        <color theme="0"/>
      </bottom>
      <diagonal/>
    </border>
    <border>
      <left/>
      <right/>
      <top style="medium">
        <color indexed="64"/>
      </top>
      <bottom style="medium">
        <color theme="0"/>
      </bottom>
      <diagonal/>
    </border>
    <border>
      <left/>
      <right/>
      <top style="medium">
        <color theme="0"/>
      </top>
      <bottom style="medium">
        <color rgb="FF1BC2EE"/>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s>
  <cellStyleXfs count="12">
    <xf numFmtId="0" fontId="0" fillId="0" borderId="0"/>
    <xf numFmtId="165" fontId="6" fillId="0" borderId="0" applyFont="0" applyFill="0" applyBorder="0" applyAlignment="0" applyProtection="0"/>
    <xf numFmtId="0" fontId="9" fillId="0" borderId="0" applyNumberFormat="0" applyFill="0" applyBorder="0" applyAlignment="0" applyProtection="0"/>
    <xf numFmtId="0" fontId="10" fillId="0" borderId="0"/>
    <xf numFmtId="0" fontId="11" fillId="0" borderId="0" applyNumberFormat="0" applyFill="0" applyBorder="0" applyAlignment="0" applyProtection="0"/>
    <xf numFmtId="9" fontId="6" fillId="0" borderId="0" applyFont="0" applyFill="0" applyBorder="0" applyAlignment="0" applyProtection="0"/>
    <xf numFmtId="43" fontId="10" fillId="0" borderId="0" applyFont="0" applyFill="0" applyBorder="0" applyAlignment="0" applyProtection="0"/>
    <xf numFmtId="165" fontId="6" fillId="0" borderId="0" applyFont="0" applyFill="0" applyBorder="0" applyAlignment="0" applyProtection="0"/>
    <xf numFmtId="43" fontId="1" fillId="0" borderId="0" applyFont="0" applyFill="0" applyBorder="0" applyAlignment="0" applyProtection="0"/>
    <xf numFmtId="0" fontId="6" fillId="0" borderId="0"/>
    <xf numFmtId="0" fontId="9" fillId="0" borderId="0" applyNumberFormat="0" applyFill="0" applyBorder="0" applyAlignment="0" applyProtection="0"/>
    <xf numFmtId="0" fontId="13" fillId="0" borderId="0" applyNumberFormat="0" applyFill="0" applyBorder="0" applyAlignment="0" applyProtection="0"/>
  </cellStyleXfs>
  <cellXfs count="405">
    <xf numFmtId="0" fontId="0" fillId="0" borderId="0" xfId="0"/>
    <xf numFmtId="0" fontId="8" fillId="0" borderId="0" xfId="0" applyFont="1"/>
    <xf numFmtId="0" fontId="0" fillId="0" borderId="7" xfId="0" applyBorder="1"/>
    <xf numFmtId="0" fontId="0" fillId="0" borderId="8" xfId="0" applyBorder="1"/>
    <xf numFmtId="49" fontId="12" fillId="0" borderId="0" xfId="0" applyNumberFormat="1" applyFont="1" applyAlignment="1">
      <alignment horizontal="left"/>
    </xf>
    <xf numFmtId="49" fontId="0" fillId="0" borderId="0" xfId="0" applyNumberFormat="1"/>
    <xf numFmtId="0" fontId="14" fillId="0" borderId="0" xfId="0" quotePrefix="1" applyFont="1"/>
    <xf numFmtId="0" fontId="15" fillId="0" borderId="0" xfId="3" applyFont="1" applyAlignment="1">
      <alignment horizontal="left" vertical="center"/>
    </xf>
    <xf numFmtId="0" fontId="17" fillId="0" borderId="0" xfId="3" applyFont="1" applyAlignment="1">
      <alignment vertical="center"/>
    </xf>
    <xf numFmtId="0" fontId="20" fillId="0" borderId="0" xfId="3" applyFont="1" applyAlignment="1">
      <alignment horizontal="left" vertical="center"/>
    </xf>
    <xf numFmtId="0" fontId="16" fillId="0" borderId="0" xfId="3" applyFont="1" applyAlignment="1">
      <alignment vertical="center"/>
    </xf>
    <xf numFmtId="0" fontId="19" fillId="0" borderId="0" xfId="3" applyFont="1" applyAlignment="1">
      <alignment vertical="center"/>
    </xf>
    <xf numFmtId="0" fontId="21" fillId="0" borderId="0" xfId="3" applyFont="1" applyAlignment="1">
      <alignment horizontal="left" vertical="center"/>
    </xf>
    <xf numFmtId="0" fontId="19" fillId="0" borderId="4" xfId="3" applyFont="1" applyBorder="1" applyAlignment="1">
      <alignment vertical="center"/>
    </xf>
    <xf numFmtId="0" fontId="26" fillId="0" borderId="0" xfId="0" applyFont="1"/>
    <xf numFmtId="0" fontId="35" fillId="0" borderId="0" xfId="3" applyFont="1" applyAlignment="1">
      <alignment horizontal="left" vertical="center"/>
    </xf>
    <xf numFmtId="0" fontId="5" fillId="0" borderId="0" xfId="0" applyFont="1"/>
    <xf numFmtId="0" fontId="35" fillId="5" borderId="0" xfId="3" applyFont="1" applyFill="1" applyAlignment="1">
      <alignment horizontal="left" vertical="center"/>
    </xf>
    <xf numFmtId="0" fontId="26" fillId="5" borderId="0" xfId="3" applyFont="1" applyFill="1" applyAlignment="1">
      <alignment vertical="center"/>
    </xf>
    <xf numFmtId="0" fontId="41" fillId="5" borderId="0" xfId="2" applyFont="1" applyFill="1" applyBorder="1" applyAlignment="1"/>
    <xf numFmtId="0" fontId="32" fillId="4" borderId="35" xfId="3" applyFont="1" applyFill="1" applyBorder="1" applyAlignment="1">
      <alignment horizontal="left" vertical="center"/>
    </xf>
    <xf numFmtId="0" fontId="32" fillId="0" borderId="35" xfId="3" applyFont="1" applyBorder="1" applyAlignment="1">
      <alignment horizontal="left" vertical="center"/>
    </xf>
    <xf numFmtId="0" fontId="42" fillId="5" borderId="0" xfId="3" applyFont="1" applyFill="1" applyAlignment="1">
      <alignment horizontal="left" vertical="center"/>
    </xf>
    <xf numFmtId="0" fontId="26" fillId="0" borderId="0" xfId="3" applyFont="1" applyAlignment="1">
      <alignment vertical="center"/>
    </xf>
    <xf numFmtId="0" fontId="41" fillId="0" borderId="0" xfId="4" applyFont="1" applyFill="1" applyBorder="1" applyAlignment="1"/>
    <xf numFmtId="0" fontId="45" fillId="0" borderId="0" xfId="3" applyFont="1" applyAlignment="1">
      <alignment vertical="center" wrapText="1"/>
    </xf>
    <xf numFmtId="0" fontId="37" fillId="0" borderId="40" xfId="3" applyFont="1" applyBorder="1" applyAlignment="1">
      <alignment horizontal="left" vertical="center"/>
    </xf>
    <xf numFmtId="0" fontId="45" fillId="0" borderId="40" xfId="3" applyFont="1" applyBorder="1" applyAlignment="1">
      <alignment horizontal="left" vertical="center"/>
    </xf>
    <xf numFmtId="0" fontId="36" fillId="0" borderId="40" xfId="3" applyFont="1" applyBorder="1" applyAlignment="1">
      <alignment vertical="center"/>
    </xf>
    <xf numFmtId="0" fontId="45" fillId="0" borderId="0" xfId="3" applyFont="1" applyAlignment="1">
      <alignment horizontal="left" vertical="center"/>
    </xf>
    <xf numFmtId="0" fontId="37" fillId="0" borderId="0" xfId="3" applyFont="1" applyAlignment="1">
      <alignment horizontal="left" vertical="center"/>
    </xf>
    <xf numFmtId="0" fontId="36" fillId="0" borderId="0" xfId="3" applyFont="1" applyAlignment="1">
      <alignment vertical="center"/>
    </xf>
    <xf numFmtId="0" fontId="49" fillId="0" borderId="0" xfId="3" applyFont="1" applyAlignment="1">
      <alignment vertical="center"/>
    </xf>
    <xf numFmtId="0" fontId="37" fillId="0" borderId="0" xfId="3" applyFont="1" applyAlignment="1">
      <alignment vertical="center"/>
    </xf>
    <xf numFmtId="0" fontId="36" fillId="6" borderId="0" xfId="3" applyFont="1" applyFill="1" applyAlignment="1">
      <alignment horizontal="left" vertical="center"/>
    </xf>
    <xf numFmtId="0" fontId="26" fillId="6" borderId="0" xfId="3" applyFont="1" applyFill="1" applyAlignment="1">
      <alignment horizontal="left" vertical="center"/>
    </xf>
    <xf numFmtId="0" fontId="38" fillId="6" borderId="0" xfId="3" applyFont="1" applyFill="1" applyAlignment="1">
      <alignment vertical="center"/>
    </xf>
    <xf numFmtId="0" fontId="36" fillId="6" borderId="0" xfId="3" applyFont="1" applyFill="1" applyAlignment="1">
      <alignment vertical="center"/>
    </xf>
    <xf numFmtId="0" fontId="39" fillId="6" borderId="0" xfId="3" applyFont="1" applyFill="1" applyAlignment="1">
      <alignment horizontal="left" vertical="center"/>
    </xf>
    <xf numFmtId="0" fontId="36" fillId="6" borderId="0" xfId="3" applyFont="1" applyFill="1" applyAlignment="1">
      <alignment horizontal="left" vertical="center" wrapText="1" indent="2"/>
    </xf>
    <xf numFmtId="0" fontId="31" fillId="6" borderId="0" xfId="3" applyFont="1" applyFill="1" applyAlignment="1">
      <alignment vertical="center"/>
    </xf>
    <xf numFmtId="0" fontId="36" fillId="6" borderId="0" xfId="3" applyFont="1" applyFill="1" applyAlignment="1">
      <alignment vertical="center" wrapText="1"/>
    </xf>
    <xf numFmtId="0" fontId="39" fillId="6" borderId="0" xfId="3" applyFont="1" applyFill="1" applyAlignment="1">
      <alignment vertical="center"/>
    </xf>
    <xf numFmtId="0" fontId="26" fillId="6" borderId="0" xfId="3" applyFont="1" applyFill="1" applyAlignment="1">
      <alignment vertical="center"/>
    </xf>
    <xf numFmtId="0" fontId="32" fillId="6" borderId="0" xfId="3" applyFont="1" applyFill="1" applyAlignment="1">
      <alignment vertical="center"/>
    </xf>
    <xf numFmtId="0" fontId="37" fillId="6" borderId="0" xfId="3" applyFont="1" applyFill="1" applyAlignment="1">
      <alignment vertical="center"/>
    </xf>
    <xf numFmtId="0" fontId="39" fillId="6" borderId="0" xfId="3" applyFont="1" applyFill="1" applyAlignment="1">
      <alignment horizontal="left" vertical="center" indent="2"/>
    </xf>
    <xf numFmtId="0" fontId="42" fillId="7" borderId="35" xfId="3" applyFont="1" applyFill="1" applyBorder="1" applyAlignment="1">
      <alignment horizontal="left" vertical="center"/>
    </xf>
    <xf numFmtId="0" fontId="41" fillId="6" borderId="0" xfId="4" applyFont="1" applyFill="1" applyBorder="1" applyAlignment="1"/>
    <xf numFmtId="0" fontId="43" fillId="6" borderId="24" xfId="3" applyFont="1" applyFill="1" applyBorder="1" applyAlignment="1">
      <alignment vertical="center" wrapText="1"/>
    </xf>
    <xf numFmtId="0" fontId="45" fillId="6" borderId="25" xfId="3" applyFont="1" applyFill="1" applyBorder="1" applyAlignment="1">
      <alignment vertical="center" wrapText="1"/>
    </xf>
    <xf numFmtId="0" fontId="46" fillId="6" borderId="26" xfId="3" applyFont="1" applyFill="1" applyBorder="1" applyAlignment="1">
      <alignment vertical="center" wrapText="1"/>
    </xf>
    <xf numFmtId="0" fontId="43" fillId="6" borderId="27" xfId="3" applyFont="1" applyFill="1" applyBorder="1" applyAlignment="1">
      <alignment vertical="center" wrapText="1"/>
    </xf>
    <xf numFmtId="0" fontId="45" fillId="6" borderId="1" xfId="3" applyFont="1" applyFill="1" applyBorder="1" applyAlignment="1">
      <alignment vertical="center" wrapText="1"/>
    </xf>
    <xf numFmtId="0" fontId="45" fillId="6" borderId="28" xfId="3" applyFont="1" applyFill="1" applyBorder="1" applyAlignment="1">
      <alignment vertical="center" wrapText="1"/>
    </xf>
    <xf numFmtId="0" fontId="45" fillId="6" borderId="31" xfId="3" applyFont="1" applyFill="1" applyBorder="1" applyAlignment="1">
      <alignment vertical="center" wrapText="1"/>
    </xf>
    <xf numFmtId="0" fontId="45" fillId="6" borderId="0" xfId="3" applyFont="1" applyFill="1" applyAlignment="1">
      <alignment vertical="center" wrapText="1"/>
    </xf>
    <xf numFmtId="0" fontId="45" fillId="6" borderId="32" xfId="3" applyFont="1" applyFill="1" applyBorder="1" applyAlignment="1">
      <alignment vertical="center" wrapText="1"/>
    </xf>
    <xf numFmtId="0" fontId="46" fillId="6" borderId="31" xfId="3" applyFont="1" applyFill="1" applyBorder="1" applyAlignment="1">
      <alignment vertical="center" wrapText="1"/>
    </xf>
    <xf numFmtId="0" fontId="46" fillId="6" borderId="29" xfId="3" applyFont="1" applyFill="1" applyBorder="1" applyAlignment="1">
      <alignment vertical="center" wrapText="1"/>
    </xf>
    <xf numFmtId="0" fontId="45" fillId="6" borderId="21" xfId="3" applyFont="1" applyFill="1" applyBorder="1" applyAlignment="1">
      <alignment vertical="center" wrapText="1"/>
    </xf>
    <xf numFmtId="0" fontId="45" fillId="6" borderId="30" xfId="3" applyFont="1" applyFill="1" applyBorder="1" applyAlignment="1">
      <alignment vertical="center" wrapText="1"/>
    </xf>
    <xf numFmtId="0" fontId="42" fillId="0" borderId="0" xfId="3" applyFont="1" applyAlignment="1">
      <alignment horizontal="left" vertical="center"/>
    </xf>
    <xf numFmtId="0" fontId="37" fillId="0" borderId="9" xfId="3" applyFont="1" applyBorder="1" applyAlignment="1" applyProtection="1">
      <alignment vertical="center"/>
      <protection locked="0"/>
    </xf>
    <xf numFmtId="0" fontId="36" fillId="0" borderId="2" xfId="3" applyFont="1" applyBorder="1" applyAlignment="1">
      <alignment horizontal="left" vertical="center"/>
    </xf>
    <xf numFmtId="0" fontId="36" fillId="0" borderId="4" xfId="3" applyFont="1" applyBorder="1" applyAlignment="1" applyProtection="1">
      <alignment horizontal="left" vertical="center" indent="2"/>
      <protection locked="0"/>
    </xf>
    <xf numFmtId="0" fontId="45" fillId="4" borderId="6" xfId="3" applyFont="1" applyFill="1" applyBorder="1" applyAlignment="1">
      <alignment horizontal="left" vertical="center"/>
    </xf>
    <xf numFmtId="0" fontId="26" fillId="0" borderId="4" xfId="3" applyFont="1" applyBorder="1" applyAlignment="1" applyProtection="1">
      <alignment horizontal="left" vertical="center" indent="2"/>
      <protection locked="0"/>
    </xf>
    <xf numFmtId="0" fontId="36" fillId="0" borderId="5" xfId="3" applyFont="1" applyBorder="1" applyAlignment="1">
      <alignment vertical="center"/>
    </xf>
    <xf numFmtId="0" fontId="45" fillId="0" borderId="2" xfId="3" applyFont="1" applyBorder="1" applyAlignment="1">
      <alignment horizontal="left" vertical="center"/>
    </xf>
    <xf numFmtId="0" fontId="36" fillId="0" borderId="10" xfId="3" applyFont="1" applyBorder="1" applyAlignment="1">
      <alignment vertical="center"/>
    </xf>
    <xf numFmtId="0" fontId="45" fillId="4" borderId="11" xfId="3" applyFont="1" applyFill="1" applyBorder="1" applyAlignment="1">
      <alignment horizontal="left" vertical="center"/>
    </xf>
    <xf numFmtId="0" fontId="36" fillId="0" borderId="9" xfId="3" applyFont="1" applyBorder="1" applyAlignment="1" applyProtection="1">
      <alignment horizontal="left" vertical="center" indent="2"/>
      <protection locked="0"/>
    </xf>
    <xf numFmtId="0" fontId="36" fillId="0" borderId="4" xfId="3" applyFont="1" applyBorder="1" applyAlignment="1" applyProtection="1">
      <alignment horizontal="left" vertical="center" wrapText="1" indent="2"/>
      <protection locked="0"/>
    </xf>
    <xf numFmtId="0" fontId="45" fillId="0" borderId="1" xfId="3" applyFont="1" applyBorder="1" applyAlignment="1">
      <alignment horizontal="left" vertical="center"/>
    </xf>
    <xf numFmtId="0" fontId="45" fillId="4" borderId="1" xfId="3" applyFont="1" applyFill="1" applyBorder="1" applyAlignment="1">
      <alignment horizontal="left" vertical="center"/>
    </xf>
    <xf numFmtId="0" fontId="45" fillId="4" borderId="0" xfId="3" applyFont="1" applyFill="1" applyAlignment="1">
      <alignment horizontal="left" vertical="center"/>
    </xf>
    <xf numFmtId="0" fontId="45" fillId="0" borderId="12" xfId="3" applyFont="1" applyBorder="1" applyAlignment="1">
      <alignment horizontal="left" vertical="center"/>
    </xf>
    <xf numFmtId="0" fontId="45" fillId="4" borderId="13" xfId="3" applyFont="1" applyFill="1" applyBorder="1" applyAlignment="1">
      <alignment horizontal="left" vertical="center"/>
    </xf>
    <xf numFmtId="0" fontId="45" fillId="0" borderId="11" xfId="3" applyFont="1" applyBorder="1" applyAlignment="1">
      <alignment horizontal="left" vertical="center"/>
    </xf>
    <xf numFmtId="0" fontId="49" fillId="4" borderId="2" xfId="3" applyFont="1" applyFill="1" applyBorder="1" applyAlignment="1">
      <alignment vertical="center"/>
    </xf>
    <xf numFmtId="0" fontId="36" fillId="0" borderId="0" xfId="3" applyFont="1" applyAlignment="1">
      <alignment horizontal="left" vertical="center" indent="1"/>
    </xf>
    <xf numFmtId="0" fontId="49" fillId="4" borderId="36" xfId="3" applyFont="1" applyFill="1" applyBorder="1" applyAlignment="1">
      <alignment vertical="center"/>
    </xf>
    <xf numFmtId="0" fontId="36" fillId="0" borderId="2" xfId="3" applyFont="1" applyBorder="1" applyAlignment="1">
      <alignment horizontal="left" vertical="center" indent="1"/>
    </xf>
    <xf numFmtId="0" fontId="49" fillId="4" borderId="0" xfId="3" applyFont="1" applyFill="1" applyAlignment="1">
      <alignment vertical="center"/>
    </xf>
    <xf numFmtId="0" fontId="36" fillId="0" borderId="4" xfId="3" applyFont="1" applyBorder="1" applyAlignment="1" applyProtection="1">
      <alignment horizontal="left" vertical="center" indent="4"/>
      <protection locked="0"/>
    </xf>
    <xf numFmtId="0" fontId="45" fillId="0" borderId="39" xfId="3" applyFont="1" applyBorder="1" applyAlignment="1">
      <alignment horizontal="left" vertical="center"/>
    </xf>
    <xf numFmtId="0" fontId="45" fillId="4" borderId="21" xfId="3" applyFont="1" applyFill="1" applyBorder="1" applyAlignment="1">
      <alignment horizontal="left" vertical="center"/>
    </xf>
    <xf numFmtId="0" fontId="50" fillId="0" borderId="1" xfId="2" applyFont="1" applyFill="1" applyBorder="1" applyAlignment="1" applyProtection="1">
      <alignment horizontal="left" vertical="center" indent="2"/>
      <protection locked="0"/>
    </xf>
    <xf numFmtId="0" fontId="36" fillId="0" borderId="0" xfId="3" applyFont="1" applyAlignment="1" applyProtection="1">
      <alignment horizontal="left" vertical="center" indent="4"/>
      <protection locked="0"/>
    </xf>
    <xf numFmtId="0" fontId="45" fillId="0" borderId="6" xfId="3" applyFont="1" applyBorder="1" applyAlignment="1">
      <alignment horizontal="left" vertical="center"/>
    </xf>
    <xf numFmtId="0" fontId="37" fillId="0" borderId="23" xfId="3" applyFont="1" applyBorder="1" applyAlignment="1" applyProtection="1">
      <alignment vertical="center"/>
      <protection locked="0"/>
    </xf>
    <xf numFmtId="0" fontId="43" fillId="0" borderId="16" xfId="3" applyFont="1" applyBorder="1" applyAlignment="1">
      <alignment horizontal="left" vertical="center"/>
    </xf>
    <xf numFmtId="0" fontId="51" fillId="0" borderId="16" xfId="3" applyFont="1" applyBorder="1" applyAlignment="1">
      <alignment vertical="center"/>
    </xf>
    <xf numFmtId="0" fontId="36" fillId="0" borderId="9" xfId="3" applyFont="1" applyBorder="1" applyAlignment="1" applyProtection="1">
      <alignment vertical="center"/>
      <protection locked="0"/>
    </xf>
    <xf numFmtId="0" fontId="36" fillId="7" borderId="5" xfId="3" applyFont="1" applyFill="1" applyBorder="1" applyAlignment="1">
      <alignment vertical="center"/>
    </xf>
    <xf numFmtId="167" fontId="36" fillId="7" borderId="5" xfId="3" applyNumberFormat="1" applyFont="1" applyFill="1" applyBorder="1" applyAlignment="1">
      <alignment vertical="center"/>
    </xf>
    <xf numFmtId="0" fontId="36" fillId="7" borderId="0" xfId="3" applyFont="1" applyFill="1" applyAlignment="1">
      <alignment vertical="center"/>
    </xf>
    <xf numFmtId="167" fontId="36" fillId="7" borderId="0" xfId="3" applyNumberFormat="1" applyFont="1" applyFill="1" applyAlignment="1">
      <alignment vertical="center"/>
    </xf>
    <xf numFmtId="0" fontId="41" fillId="7" borderId="2" xfId="4" applyFont="1" applyFill="1" applyBorder="1" applyAlignment="1">
      <alignment vertical="center"/>
    </xf>
    <xf numFmtId="0" fontId="36" fillId="7" borderId="36" xfId="3" applyFont="1" applyFill="1" applyBorder="1" applyAlignment="1">
      <alignment vertical="center" wrapText="1"/>
    </xf>
    <xf numFmtId="0" fontId="36" fillId="7" borderId="1" xfId="3" applyFont="1" applyFill="1" applyBorder="1" applyAlignment="1">
      <alignment vertical="center"/>
    </xf>
    <xf numFmtId="166" fontId="36" fillId="7" borderId="0" xfId="1" applyNumberFormat="1" applyFont="1" applyFill="1" applyBorder="1" applyAlignment="1">
      <alignment vertical="center"/>
    </xf>
    <xf numFmtId="0" fontId="18" fillId="6" borderId="0" xfId="3" applyFont="1" applyFill="1" applyAlignment="1">
      <alignment vertical="center"/>
    </xf>
    <xf numFmtId="0" fontId="37" fillId="0" borderId="2" xfId="3" applyFont="1" applyBorder="1" applyAlignment="1" applyProtection="1">
      <alignment vertical="center"/>
      <protection locked="0"/>
    </xf>
    <xf numFmtId="0" fontId="43" fillId="0" borderId="2" xfId="3" applyFont="1" applyBorder="1" applyAlignment="1">
      <alignment horizontal="left" vertical="center"/>
    </xf>
    <xf numFmtId="10" fontId="51" fillId="0" borderId="2" xfId="3" applyNumberFormat="1" applyFont="1" applyBorder="1" applyAlignment="1">
      <alignment vertical="center"/>
    </xf>
    <xf numFmtId="0" fontId="36" fillId="0" borderId="9" xfId="3" applyFont="1" applyBorder="1" applyAlignment="1" applyProtection="1">
      <alignment horizontal="left" vertical="center" indent="4"/>
      <protection locked="0"/>
    </xf>
    <xf numFmtId="0" fontId="36" fillId="7" borderId="2" xfId="3" applyFont="1" applyFill="1" applyBorder="1" applyAlignment="1">
      <alignment vertical="center"/>
    </xf>
    <xf numFmtId="0" fontId="45" fillId="4" borderId="2" xfId="3" applyFont="1" applyFill="1" applyBorder="1" applyAlignment="1">
      <alignment horizontal="left" vertical="center"/>
    </xf>
    <xf numFmtId="0" fontId="55" fillId="0" borderId="0" xfId="2" applyFont="1" applyFill="1"/>
    <xf numFmtId="0" fontId="26" fillId="0" borderId="0" xfId="3" applyFont="1" applyAlignment="1">
      <alignment horizontal="left" vertical="center"/>
    </xf>
    <xf numFmtId="0" fontId="36" fillId="0" borderId="24" xfId="3" applyFont="1" applyBorder="1" applyAlignment="1">
      <alignment vertical="center" wrapText="1"/>
    </xf>
    <xf numFmtId="0" fontId="36" fillId="0" borderId="25" xfId="3" applyFont="1" applyBorder="1" applyAlignment="1">
      <alignment vertical="center" wrapText="1"/>
    </xf>
    <xf numFmtId="0" fontId="39" fillId="0" borderId="24" xfId="3" applyFont="1" applyBorder="1" applyAlignment="1">
      <alignment vertical="center"/>
    </xf>
    <xf numFmtId="0" fontId="26" fillId="0" borderId="24" xfId="3" applyFont="1" applyBorder="1" applyAlignment="1">
      <alignment vertical="center"/>
    </xf>
    <xf numFmtId="0" fontId="38" fillId="0" borderId="25" xfId="2" applyFont="1" applyFill="1" applyBorder="1" applyAlignment="1">
      <alignment horizontal="left" vertical="center" wrapText="1" indent="1"/>
    </xf>
    <xf numFmtId="0" fontId="38" fillId="0" borderId="26" xfId="2" applyFont="1" applyFill="1" applyBorder="1" applyAlignment="1">
      <alignment horizontal="left" vertical="center" wrapText="1" indent="1"/>
    </xf>
    <xf numFmtId="0" fontId="36" fillId="0" borderId="26" xfId="3" applyFont="1" applyBorder="1" applyAlignment="1">
      <alignment vertical="center" wrapText="1"/>
    </xf>
    <xf numFmtId="0" fontId="38" fillId="0" borderId="25" xfId="2" applyFont="1" applyFill="1" applyBorder="1" applyAlignment="1">
      <alignment horizontal="left" vertical="center" wrapText="1" indent="3"/>
    </xf>
    <xf numFmtId="0" fontId="38" fillId="0" borderId="26" xfId="2" applyFont="1" applyFill="1" applyBorder="1" applyAlignment="1">
      <alignment horizontal="left" vertical="center" wrapText="1" indent="3"/>
    </xf>
    <xf numFmtId="0" fontId="26" fillId="5" borderId="24" xfId="3" applyFont="1" applyFill="1" applyBorder="1" applyAlignment="1">
      <alignment vertical="center"/>
    </xf>
    <xf numFmtId="0" fontId="38" fillId="0" borderId="25" xfId="2" applyFont="1" applyFill="1" applyBorder="1" applyAlignment="1">
      <alignment horizontal="left" vertical="center" wrapText="1"/>
    </xf>
    <xf numFmtId="0" fontId="26" fillId="0" borderId="2" xfId="3" applyFont="1" applyBorder="1" applyAlignment="1">
      <alignment vertical="center"/>
    </xf>
    <xf numFmtId="0" fontId="36" fillId="7" borderId="25" xfId="3" applyFont="1" applyFill="1" applyBorder="1" applyAlignment="1">
      <alignment vertical="center" wrapText="1"/>
    </xf>
    <xf numFmtId="0" fontId="36" fillId="7" borderId="26" xfId="3" applyFont="1" applyFill="1" applyBorder="1" applyAlignment="1">
      <alignment vertical="center" wrapText="1"/>
    </xf>
    <xf numFmtId="0" fontId="57" fillId="0" borderId="0" xfId="3" applyFont="1" applyAlignment="1">
      <alignment horizontal="left" vertical="center"/>
    </xf>
    <xf numFmtId="0" fontId="58" fillId="0" borderId="0" xfId="3" applyFont="1" applyAlignment="1">
      <alignment vertical="center"/>
    </xf>
    <xf numFmtId="0" fontId="45" fillId="0" borderId="0" xfId="3" applyFont="1" applyAlignment="1">
      <alignment vertical="center"/>
    </xf>
    <xf numFmtId="0" fontId="45" fillId="8" borderId="29" xfId="3" applyFont="1" applyFill="1" applyBorder="1" applyAlignment="1">
      <alignment vertical="center"/>
    </xf>
    <xf numFmtId="0" fontId="45" fillId="6" borderId="21" xfId="3" applyFont="1" applyFill="1" applyBorder="1" applyAlignment="1">
      <alignment vertical="center"/>
    </xf>
    <xf numFmtId="0" fontId="45" fillId="8" borderId="30" xfId="3" applyFont="1" applyFill="1" applyBorder="1" applyAlignment="1">
      <alignment vertical="center"/>
    </xf>
    <xf numFmtId="0" fontId="45" fillId="6" borderId="0" xfId="3" applyFont="1" applyFill="1" applyAlignment="1">
      <alignment horizontal="left" vertical="center"/>
    </xf>
    <xf numFmtId="0" fontId="57" fillId="6" borderId="1" xfId="3" applyFont="1" applyFill="1" applyBorder="1" applyAlignment="1">
      <alignment horizontal="left" vertical="center"/>
    </xf>
    <xf numFmtId="0" fontId="45" fillId="6" borderId="1" xfId="3" applyFont="1" applyFill="1" applyBorder="1" applyAlignment="1">
      <alignment horizontal="left" vertical="center"/>
    </xf>
    <xf numFmtId="0" fontId="45" fillId="6" borderId="20" xfId="3" applyFont="1" applyFill="1" applyBorder="1" applyAlignment="1">
      <alignment horizontal="left" vertical="center"/>
    </xf>
    <xf numFmtId="0" fontId="46" fillId="0" borderId="0" xfId="3" applyFont="1" applyAlignment="1">
      <alignment horizontal="left" vertical="center"/>
    </xf>
    <xf numFmtId="0" fontId="63" fillId="0" borderId="0" xfId="3" applyFont="1" applyAlignment="1">
      <alignment horizontal="left" vertical="center"/>
    </xf>
    <xf numFmtId="0" fontId="63" fillId="0" borderId="0" xfId="3" applyFont="1" applyAlignment="1">
      <alignment vertical="center"/>
    </xf>
    <xf numFmtId="0" fontId="63" fillId="0" borderId="0" xfId="3" quotePrefix="1" applyFont="1" applyAlignment="1">
      <alignment horizontal="left" vertical="center"/>
    </xf>
    <xf numFmtId="0" fontId="7" fillId="0" borderId="14" xfId="0" applyFont="1" applyBorder="1"/>
    <xf numFmtId="0" fontId="7" fillId="0" borderId="15" xfId="0" applyFont="1" applyBorder="1"/>
    <xf numFmtId="0" fontId="38" fillId="0" borderId="26" xfId="2" applyFont="1" applyFill="1" applyBorder="1" applyAlignment="1">
      <alignment horizontal="left" vertical="center" wrapText="1" indent="2"/>
    </xf>
    <xf numFmtId="0" fontId="38" fillId="0" borderId="24" xfId="2" applyFont="1" applyFill="1" applyBorder="1" applyAlignment="1">
      <alignment horizontal="left" vertical="center" wrapText="1" indent="2"/>
    </xf>
    <xf numFmtId="0" fontId="30" fillId="0" borderId="9" xfId="2" applyFont="1" applyFill="1" applyBorder="1" applyAlignment="1" applyProtection="1">
      <alignment horizontal="left" vertical="center" wrapText="1"/>
      <protection locked="0"/>
    </xf>
    <xf numFmtId="0" fontId="36" fillId="0" borderId="2" xfId="3" applyFont="1" applyBorder="1" applyAlignment="1">
      <alignment vertical="center"/>
    </xf>
    <xf numFmtId="0" fontId="36" fillId="0" borderId="2" xfId="3" applyFont="1" applyBorder="1" applyAlignment="1" applyProtection="1">
      <alignment horizontal="left" vertical="center" indent="4"/>
      <protection locked="0"/>
    </xf>
    <xf numFmtId="0" fontId="30" fillId="0" borderId="37" xfId="2" applyFont="1" applyFill="1" applyBorder="1" applyAlignment="1" applyProtection="1">
      <alignment vertical="center"/>
      <protection locked="0"/>
    </xf>
    <xf numFmtId="0" fontId="18" fillId="0" borderId="0" xfId="3" applyFont="1" applyAlignment="1" applyProtection="1">
      <alignment vertical="center"/>
      <protection locked="0"/>
    </xf>
    <xf numFmtId="0" fontId="66" fillId="0" borderId="2" xfId="3" applyFont="1" applyBorder="1" applyAlignment="1" applyProtection="1">
      <alignment horizontal="left" vertical="center"/>
      <protection locked="0"/>
    </xf>
    <xf numFmtId="0" fontId="67" fillId="0" borderId="2" xfId="3" applyFont="1" applyBorder="1" applyAlignment="1">
      <alignment horizontal="left" vertical="center"/>
    </xf>
    <xf numFmtId="0" fontId="66" fillId="0" borderId="2" xfId="3" applyFont="1" applyBorder="1" applyAlignment="1">
      <alignment horizontal="left" vertical="center"/>
    </xf>
    <xf numFmtId="0" fontId="68" fillId="0" borderId="2" xfId="3" applyFont="1" applyBorder="1" applyAlignment="1">
      <alignment horizontal="left" vertical="center"/>
    </xf>
    <xf numFmtId="0" fontId="67" fillId="0" borderId="0" xfId="3" applyFont="1" applyAlignment="1">
      <alignment horizontal="left" vertical="center"/>
    </xf>
    <xf numFmtId="0" fontId="66" fillId="0" borderId="0" xfId="3" applyFont="1" applyAlignment="1">
      <alignment horizontal="left" vertical="center"/>
    </xf>
    <xf numFmtId="0" fontId="9" fillId="0" borderId="0" xfId="2"/>
    <xf numFmtId="4" fontId="36" fillId="7" borderId="26" xfId="3" applyNumberFormat="1" applyFont="1" applyFill="1" applyBorder="1" applyAlignment="1">
      <alignment vertical="center" wrapText="1"/>
    </xf>
    <xf numFmtId="0" fontId="9" fillId="7" borderId="5" xfId="2" applyFill="1" applyBorder="1" applyAlignment="1">
      <alignment vertical="center"/>
    </xf>
    <xf numFmtId="0" fontId="36" fillId="7" borderId="25" xfId="3" applyFont="1" applyFill="1" applyBorder="1" applyAlignment="1">
      <alignment vertical="center"/>
    </xf>
    <xf numFmtId="0" fontId="36" fillId="0" borderId="12" xfId="3" applyFont="1" applyBorder="1" applyAlignment="1" applyProtection="1">
      <alignment horizontal="left" vertical="center" wrapText="1" indent="2"/>
      <protection locked="0"/>
    </xf>
    <xf numFmtId="0" fontId="9" fillId="7" borderId="25" xfId="2" applyFill="1" applyBorder="1" applyAlignment="1">
      <alignment vertical="center" wrapText="1"/>
    </xf>
    <xf numFmtId="0" fontId="36" fillId="0" borderId="4" xfId="3" applyFont="1" applyBorder="1" applyAlignment="1" applyProtection="1">
      <alignment horizontal="left" vertical="center" indent="6"/>
      <protection locked="0"/>
    </xf>
    <xf numFmtId="0" fontId="4" fillId="0" borderId="0" xfId="3" applyFont="1" applyAlignment="1">
      <alignment horizontal="left" vertical="center"/>
    </xf>
    <xf numFmtId="0" fontId="3" fillId="0" borderId="0" xfId="3" applyFont="1" applyAlignment="1">
      <alignment horizontal="left" vertical="center"/>
    </xf>
    <xf numFmtId="4" fontId="36" fillId="7" borderId="25" xfId="3" applyNumberFormat="1" applyFont="1" applyFill="1" applyBorder="1" applyAlignment="1">
      <alignment vertical="center" wrapText="1"/>
    </xf>
    <xf numFmtId="0" fontId="37" fillId="0" borderId="0" xfId="3" applyFont="1" applyAlignment="1">
      <alignment horizontal="left" vertical="center" wrapText="1"/>
    </xf>
    <xf numFmtId="0" fontId="45" fillId="6" borderId="0" xfId="3" applyFont="1" applyFill="1" applyAlignment="1">
      <alignment horizontal="left" vertical="center" indent="1"/>
    </xf>
    <xf numFmtId="0" fontId="2" fillId="0" borderId="0" xfId="3" applyFont="1" applyAlignment="1">
      <alignment horizontal="left" vertical="center"/>
    </xf>
    <xf numFmtId="0" fontId="2" fillId="0" borderId="0" xfId="3" applyFont="1" applyAlignment="1">
      <alignment horizontal="right" vertical="center"/>
    </xf>
    <xf numFmtId="14" fontId="2" fillId="7" borderId="0" xfId="3" applyNumberFormat="1" applyFont="1" applyFill="1" applyAlignment="1">
      <alignment horizontal="right" vertical="center"/>
    </xf>
    <xf numFmtId="0" fontId="2" fillId="6" borderId="0" xfId="3" applyFont="1" applyFill="1" applyAlignment="1">
      <alignment horizontal="left" vertical="center"/>
    </xf>
    <xf numFmtId="0" fontId="2" fillId="6" borderId="0" xfId="3" applyFont="1" applyFill="1" applyAlignment="1">
      <alignment vertical="center"/>
    </xf>
    <xf numFmtId="0" fontId="2" fillId="5" borderId="0" xfId="3" applyFont="1" applyFill="1" applyAlignment="1">
      <alignment horizontal="left" vertical="center"/>
    </xf>
    <xf numFmtId="0" fontId="2" fillId="0" borderId="2" xfId="3" applyFont="1" applyBorder="1" applyAlignment="1">
      <alignment horizontal="left" vertical="center"/>
    </xf>
    <xf numFmtId="0" fontId="2" fillId="2" borderId="16" xfId="3" applyFont="1" applyFill="1" applyBorder="1" applyAlignment="1">
      <alignment horizontal="left" vertical="center"/>
    </xf>
    <xf numFmtId="0" fontId="2" fillId="0" borderId="23" xfId="3" applyFont="1" applyBorder="1" applyAlignment="1">
      <alignment horizontal="left" vertical="center"/>
    </xf>
    <xf numFmtId="0" fontId="2" fillId="0" borderId="16" xfId="3" applyFont="1" applyBorder="1" applyAlignment="1">
      <alignment horizontal="left" vertical="center"/>
    </xf>
    <xf numFmtId="0" fontId="2" fillId="0" borderId="32" xfId="3" applyFont="1" applyBorder="1" applyAlignment="1">
      <alignment horizontal="left" vertical="center"/>
    </xf>
    <xf numFmtId="0" fontId="2" fillId="0" borderId="25" xfId="3" applyFont="1" applyBorder="1" applyAlignment="1">
      <alignment horizontal="left" vertical="center"/>
    </xf>
    <xf numFmtId="0" fontId="2" fillId="0" borderId="24" xfId="3" applyFont="1" applyBorder="1" applyAlignment="1">
      <alignment vertical="center"/>
    </xf>
    <xf numFmtId="0" fontId="2" fillId="0" borderId="25" xfId="3" applyFont="1" applyBorder="1" applyAlignment="1">
      <alignment vertical="center"/>
    </xf>
    <xf numFmtId="0" fontId="2" fillId="4" borderId="25" xfId="3" applyFont="1" applyFill="1" applyBorder="1" applyAlignment="1">
      <alignment horizontal="left" vertical="center" wrapText="1"/>
    </xf>
    <xf numFmtId="0" fontId="2" fillId="0" borderId="1" xfId="3" applyFont="1" applyBorder="1" applyAlignment="1">
      <alignment horizontal="left" vertical="center"/>
    </xf>
    <xf numFmtId="0" fontId="2" fillId="0" borderId="21" xfId="3" applyFont="1" applyBorder="1" applyAlignment="1">
      <alignment horizontal="left" vertical="center"/>
    </xf>
    <xf numFmtId="0" fontId="2" fillId="0" borderId="0" xfId="3" applyFont="1" applyAlignment="1">
      <alignment vertical="center"/>
    </xf>
    <xf numFmtId="43" fontId="2" fillId="0" borderId="0" xfId="6" applyFont="1" applyAlignment="1">
      <alignment horizontal="left" vertical="center"/>
    </xf>
    <xf numFmtId="43" fontId="2" fillId="10" borderId="0" xfId="6" applyFont="1" applyFill="1" applyAlignment="1">
      <alignment horizontal="left" vertical="center"/>
    </xf>
    <xf numFmtId="0" fontId="2" fillId="10" borderId="0" xfId="3" applyFont="1" applyFill="1" applyAlignment="1">
      <alignment horizontal="left" vertical="center"/>
    </xf>
    <xf numFmtId="43" fontId="46" fillId="0" borderId="0" xfId="6" applyFont="1" applyAlignment="1">
      <alignment horizontal="left" vertical="center"/>
    </xf>
    <xf numFmtId="43" fontId="45" fillId="0" borderId="0" xfId="6" applyFont="1" applyAlignment="1">
      <alignment horizontal="left" vertical="center"/>
    </xf>
    <xf numFmtId="0" fontId="70" fillId="0" borderId="0" xfId="3" applyFont="1" applyAlignment="1">
      <alignment horizontal="left" vertical="center"/>
    </xf>
    <xf numFmtId="4" fontId="71" fillId="0" borderId="0" xfId="3" applyNumberFormat="1" applyFont="1"/>
    <xf numFmtId="165" fontId="2" fillId="0" borderId="0" xfId="7" applyFont="1" applyFill="1" applyAlignment="1">
      <alignment horizontal="left" vertical="center"/>
    </xf>
    <xf numFmtId="165" fontId="45" fillId="0" borderId="0" xfId="7" applyFont="1" applyFill="1" applyAlignment="1">
      <alignment horizontal="left" vertical="center"/>
    </xf>
    <xf numFmtId="43" fontId="72" fillId="0" borderId="0" xfId="8" applyFont="1" applyFill="1" applyBorder="1"/>
    <xf numFmtId="168" fontId="45" fillId="0" borderId="0" xfId="3" applyNumberFormat="1" applyFont="1" applyAlignment="1">
      <alignment horizontal="left" vertical="center"/>
    </xf>
    <xf numFmtId="4" fontId="73" fillId="0" borderId="0" xfId="3" applyNumberFormat="1" applyFont="1"/>
    <xf numFmtId="43" fontId="72" fillId="0" borderId="0" xfId="8" applyFont="1" applyBorder="1"/>
    <xf numFmtId="43" fontId="45" fillId="0" borderId="0" xfId="6" applyFont="1" applyFill="1" applyAlignment="1">
      <alignment horizontal="left" vertical="center"/>
    </xf>
    <xf numFmtId="0" fontId="2" fillId="0" borderId="0" xfId="9" applyFont="1"/>
    <xf numFmtId="0" fontId="61" fillId="0" borderId="0" xfId="11" applyFont="1"/>
    <xf numFmtId="0" fontId="2" fillId="0" borderId="0" xfId="3" applyFont="1"/>
    <xf numFmtId="165" fontId="2" fillId="0" borderId="0" xfId="7" applyFont="1"/>
    <xf numFmtId="43" fontId="2" fillId="0" borderId="0" xfId="7" applyNumberFormat="1" applyFont="1"/>
    <xf numFmtId="0" fontId="57" fillId="3" borderId="2" xfId="9" applyFont="1" applyFill="1" applyBorder="1" applyAlignment="1">
      <alignment vertical="center"/>
    </xf>
    <xf numFmtId="165" fontId="39" fillId="0" borderId="0" xfId="7" applyFont="1" applyAlignment="1">
      <alignment horizontal="right"/>
    </xf>
    <xf numFmtId="165" fontId="0" fillId="0" borderId="0" xfId="7" applyFont="1"/>
    <xf numFmtId="165" fontId="2" fillId="0" borderId="0" xfId="9" applyNumberFormat="1" applyFont="1"/>
    <xf numFmtId="0" fontId="61" fillId="0" borderId="0" xfId="11" applyNumberFormat="1" applyFont="1"/>
    <xf numFmtId="164" fontId="2" fillId="0" borderId="0" xfId="9" applyNumberFormat="1" applyFont="1"/>
    <xf numFmtId="165" fontId="2" fillId="0" borderId="0" xfId="7" applyFont="1" applyAlignment="1">
      <alignment horizontal="right"/>
    </xf>
    <xf numFmtId="0" fontId="69" fillId="0" borderId="33" xfId="9" applyFont="1" applyBorder="1"/>
    <xf numFmtId="165" fontId="57" fillId="0" borderId="34" xfId="7" applyFont="1" applyBorder="1"/>
    <xf numFmtId="0" fontId="24" fillId="0" borderId="0" xfId="9" applyFont="1"/>
    <xf numFmtId="165" fontId="57" fillId="0" borderId="0" xfId="9" applyNumberFormat="1" applyFont="1"/>
    <xf numFmtId="0" fontId="28" fillId="6" borderId="0" xfId="9" applyFont="1" applyFill="1" applyAlignment="1">
      <alignment vertical="center"/>
    </xf>
    <xf numFmtId="0" fontId="57" fillId="6" borderId="0" xfId="9" applyFont="1" applyFill="1" applyAlignment="1">
      <alignment vertical="center"/>
    </xf>
    <xf numFmtId="165" fontId="45" fillId="6" borderId="0" xfId="7" applyFont="1" applyFill="1" applyBorder="1" applyAlignment="1">
      <alignment horizontal="left" vertical="center"/>
    </xf>
    <xf numFmtId="165" fontId="57" fillId="6" borderId="1" xfId="7" applyFont="1" applyFill="1" applyBorder="1" applyAlignment="1">
      <alignment horizontal="left" vertical="center"/>
    </xf>
    <xf numFmtId="165" fontId="45" fillId="6" borderId="1" xfId="7" applyFont="1" applyFill="1" applyBorder="1" applyAlignment="1">
      <alignment horizontal="left" vertical="center"/>
    </xf>
    <xf numFmtId="0" fontId="45" fillId="6" borderId="1" xfId="9" applyFont="1" applyFill="1" applyBorder="1"/>
    <xf numFmtId="165" fontId="45" fillId="6" borderId="20" xfId="7" applyFont="1" applyFill="1" applyBorder="1" applyAlignment="1">
      <alignment horizontal="left" vertical="center"/>
    </xf>
    <xf numFmtId="0" fontId="25" fillId="6" borderId="0" xfId="9" applyFont="1" applyFill="1" applyAlignment="1">
      <alignment vertical="center" wrapText="1"/>
    </xf>
    <xf numFmtId="0" fontId="45" fillId="6" borderId="0" xfId="9" applyFont="1" applyFill="1" applyAlignment="1">
      <alignment horizontal="left" vertical="center" wrapText="1" indent="2"/>
    </xf>
    <xf numFmtId="0" fontId="55" fillId="6" borderId="0" xfId="10" applyFont="1" applyFill="1" applyAlignment="1"/>
    <xf numFmtId="0" fontId="64" fillId="7" borderId="0" xfId="10" applyFont="1" applyFill="1" applyBorder="1" applyAlignment="1">
      <alignment horizontal="left" vertical="center" wrapText="1"/>
    </xf>
    <xf numFmtId="0" fontId="2" fillId="0" borderId="0" xfId="9" applyFont="1" applyAlignment="1">
      <alignment wrapText="1"/>
    </xf>
    <xf numFmtId="0" fontId="10" fillId="0" borderId="0" xfId="3"/>
    <xf numFmtId="0" fontId="57" fillId="0" borderId="33" xfId="9" applyFont="1" applyBorder="1"/>
    <xf numFmtId="0" fontId="57" fillId="0" borderId="16" xfId="9" applyFont="1" applyBorder="1"/>
    <xf numFmtId="0" fontId="57" fillId="0" borderId="0" xfId="9" applyFont="1"/>
    <xf numFmtId="165" fontId="57" fillId="0" borderId="0" xfId="7" applyFont="1" applyBorder="1"/>
    <xf numFmtId="168" fontId="57" fillId="0" borderId="0" xfId="9" applyNumberFormat="1" applyFont="1"/>
    <xf numFmtId="0" fontId="29" fillId="6" borderId="0" xfId="9" applyFont="1" applyFill="1" applyAlignment="1">
      <alignment vertical="center"/>
    </xf>
    <xf numFmtId="0" fontId="30" fillId="6" borderId="0" xfId="10" applyFont="1" applyFill="1" applyBorder="1" applyAlignment="1">
      <alignment horizontal="center" vertical="center"/>
    </xf>
    <xf numFmtId="168" fontId="24" fillId="0" borderId="0" xfId="9" applyNumberFormat="1" applyFont="1"/>
    <xf numFmtId="164" fontId="24" fillId="0" borderId="0" xfId="9" applyNumberFormat="1" applyFont="1"/>
    <xf numFmtId="0" fontId="9" fillId="7" borderId="21" xfId="2" applyFill="1" applyBorder="1" applyAlignment="1">
      <alignment vertical="center"/>
    </xf>
    <xf numFmtId="0" fontId="9" fillId="7" borderId="21" xfId="2" applyFill="1" applyBorder="1" applyAlignment="1">
      <alignment vertical="center" wrapText="1"/>
    </xf>
    <xf numFmtId="0" fontId="38" fillId="7" borderId="0" xfId="3" applyFont="1" applyFill="1" applyAlignment="1">
      <alignment vertical="center"/>
    </xf>
    <xf numFmtId="167" fontId="38" fillId="7" borderId="0" xfId="3" applyNumberFormat="1" applyFont="1" applyFill="1" applyAlignment="1">
      <alignment vertical="center"/>
    </xf>
    <xf numFmtId="0" fontId="36" fillId="7" borderId="46" xfId="3" applyFont="1" applyFill="1" applyBorder="1" applyAlignment="1">
      <alignment horizontal="center" vertical="center" wrapText="1"/>
    </xf>
    <xf numFmtId="4" fontId="36" fillId="7" borderId="46" xfId="3" applyNumberFormat="1" applyFont="1" applyFill="1" applyBorder="1" applyAlignment="1">
      <alignment vertical="center" wrapText="1"/>
    </xf>
    <xf numFmtId="4" fontId="15" fillId="0" borderId="0" xfId="3" applyNumberFormat="1" applyFont="1" applyAlignment="1">
      <alignment horizontal="left" vertical="center"/>
    </xf>
    <xf numFmtId="4" fontId="2" fillId="0" borderId="0" xfId="3" applyNumberFormat="1" applyFont="1" applyAlignment="1">
      <alignment horizontal="left" vertical="center"/>
    </xf>
    <xf numFmtId="4" fontId="32" fillId="4" borderId="35" xfId="3" applyNumberFormat="1" applyFont="1" applyFill="1" applyBorder="1" applyAlignment="1">
      <alignment horizontal="left" vertical="center"/>
    </xf>
    <xf numFmtId="4" fontId="63" fillId="0" borderId="0" xfId="3" applyNumberFormat="1" applyFont="1" applyAlignment="1">
      <alignment vertical="center"/>
    </xf>
    <xf numFmtId="4" fontId="36" fillId="0" borderId="0" xfId="3" applyNumberFormat="1" applyFont="1" applyAlignment="1">
      <alignment vertical="center"/>
    </xf>
    <xf numFmtId="4" fontId="26" fillId="0" borderId="0" xfId="3" applyNumberFormat="1" applyFont="1" applyAlignment="1">
      <alignment horizontal="left" vertical="center"/>
    </xf>
    <xf numFmtId="4" fontId="66" fillId="0" borderId="0" xfId="3" applyNumberFormat="1" applyFont="1" applyAlignment="1">
      <alignment horizontal="left" vertical="center"/>
    </xf>
    <xf numFmtId="4" fontId="36" fillId="0" borderId="24" xfId="3" applyNumberFormat="1" applyFont="1" applyBorder="1" applyAlignment="1">
      <alignment vertical="center" wrapText="1"/>
    </xf>
    <xf numFmtId="4" fontId="36" fillId="0" borderId="25" xfId="3" applyNumberFormat="1" applyFont="1" applyBorder="1" applyAlignment="1">
      <alignment vertical="center" wrapText="1"/>
    </xf>
    <xf numFmtId="4" fontId="39" fillId="0" borderId="24" xfId="3" applyNumberFormat="1" applyFont="1" applyBorder="1" applyAlignment="1">
      <alignment vertical="center"/>
    </xf>
    <xf numFmtId="4" fontId="2" fillId="0" borderId="24" xfId="3" applyNumberFormat="1" applyFont="1" applyBorder="1" applyAlignment="1">
      <alignment vertical="center"/>
    </xf>
    <xf numFmtId="4" fontId="2" fillId="0" borderId="25" xfId="3" applyNumberFormat="1" applyFont="1" applyBorder="1" applyAlignment="1">
      <alignment vertical="center"/>
    </xf>
    <xf numFmtId="4" fontId="36" fillId="7" borderId="25" xfId="1" applyNumberFormat="1" applyFont="1" applyFill="1" applyBorder="1" applyAlignment="1">
      <alignment vertical="center" wrapText="1"/>
    </xf>
    <xf numFmtId="4" fontId="45" fillId="7" borderId="25" xfId="1" applyNumberFormat="1" applyFont="1" applyFill="1" applyBorder="1" applyAlignment="1">
      <alignment vertical="center" wrapText="1"/>
    </xf>
    <xf numFmtId="4" fontId="26" fillId="0" borderId="24" xfId="3" applyNumberFormat="1" applyFont="1" applyBorder="1" applyAlignment="1">
      <alignment vertical="center"/>
    </xf>
    <xf numFmtId="4" fontId="36" fillId="7" borderId="26" xfId="1" applyNumberFormat="1" applyFont="1" applyFill="1" applyBorder="1" applyAlignment="1">
      <alignment vertical="center" wrapText="1"/>
    </xf>
    <xf numFmtId="4" fontId="36" fillId="0" borderId="26" xfId="1" applyNumberFormat="1" applyFont="1" applyFill="1" applyBorder="1" applyAlignment="1">
      <alignment vertical="center"/>
    </xf>
    <xf numFmtId="4" fontId="36" fillId="5" borderId="24" xfId="3" applyNumberFormat="1" applyFont="1" applyFill="1" applyBorder="1" applyAlignment="1">
      <alignment vertical="center" wrapText="1"/>
    </xf>
    <xf numFmtId="4" fontId="36" fillId="0" borderId="0" xfId="3" applyNumberFormat="1" applyFont="1" applyAlignment="1">
      <alignment vertical="center" wrapText="1"/>
    </xf>
    <xf numFmtId="4" fontId="36" fillId="0" borderId="2" xfId="3" applyNumberFormat="1" applyFont="1" applyBorder="1" applyAlignment="1">
      <alignment vertical="center" wrapText="1"/>
    </xf>
    <xf numFmtId="4" fontId="45" fillId="7" borderId="25" xfId="3" applyNumberFormat="1" applyFont="1" applyFill="1" applyBorder="1" applyAlignment="1">
      <alignment vertical="center" wrapText="1"/>
    </xf>
    <xf numFmtId="0" fontId="36" fillId="7" borderId="46" xfId="3" applyFont="1" applyFill="1" applyBorder="1" applyAlignment="1">
      <alignment vertical="center" wrapText="1"/>
    </xf>
    <xf numFmtId="0" fontId="45" fillId="7" borderId="25" xfId="3" applyFont="1" applyFill="1" applyBorder="1" applyAlignment="1">
      <alignment vertical="center" wrapText="1"/>
    </xf>
    <xf numFmtId="0" fontId="38" fillId="7" borderId="46" xfId="3" applyFont="1" applyFill="1" applyBorder="1" applyAlignment="1">
      <alignment vertical="center" wrapText="1"/>
    </xf>
    <xf numFmtId="0" fontId="76" fillId="7" borderId="25" xfId="10" applyFont="1" applyFill="1" applyBorder="1" applyAlignment="1">
      <alignment vertical="center" wrapText="1"/>
    </xf>
    <xf numFmtId="0" fontId="30" fillId="6" borderId="22" xfId="2" applyFont="1" applyFill="1" applyBorder="1" applyAlignment="1">
      <alignment horizontal="center" vertical="center"/>
    </xf>
    <xf numFmtId="0" fontId="30" fillId="6" borderId="0" xfId="2" applyFont="1" applyFill="1" applyBorder="1" applyAlignment="1">
      <alignment horizontal="center" vertical="center"/>
    </xf>
    <xf numFmtId="0" fontId="26" fillId="0" borderId="42" xfId="3" applyFont="1" applyBorder="1" applyAlignment="1">
      <alignment vertical="center"/>
    </xf>
    <xf numFmtId="0" fontId="9" fillId="4" borderId="25" xfId="2" applyFill="1" applyBorder="1" applyAlignment="1">
      <alignment horizontal="left" vertical="center" wrapText="1"/>
    </xf>
    <xf numFmtId="0" fontId="9" fillId="7" borderId="26" xfId="2" applyFill="1" applyBorder="1" applyAlignment="1">
      <alignment vertical="center" wrapText="1"/>
    </xf>
    <xf numFmtId="0" fontId="38" fillId="7" borderId="46" xfId="3" applyFont="1" applyFill="1" applyBorder="1" applyAlignment="1">
      <alignment horizontal="center" vertical="center" wrapText="1"/>
    </xf>
    <xf numFmtId="0" fontId="77" fillId="7" borderId="46" xfId="3" applyFont="1" applyFill="1" applyBorder="1" applyAlignment="1">
      <alignment vertical="center" wrapText="1"/>
    </xf>
    <xf numFmtId="0" fontId="78" fillId="0" borderId="0" xfId="3" applyFont="1" applyAlignment="1">
      <alignment horizontal="left" vertical="center"/>
    </xf>
    <xf numFmtId="0" fontId="39" fillId="0" borderId="0" xfId="3" applyFont="1" applyAlignment="1">
      <alignment horizontal="left" vertical="center"/>
    </xf>
    <xf numFmtId="0" fontId="32" fillId="7" borderId="35" xfId="3" applyFont="1" applyFill="1" applyBorder="1" applyAlignment="1">
      <alignment horizontal="left" vertical="center"/>
    </xf>
    <xf numFmtId="0" fontId="79" fillId="0" borderId="0" xfId="3" applyFont="1" applyAlignment="1">
      <alignment vertical="center"/>
    </xf>
    <xf numFmtId="0" fontId="38" fillId="0" borderId="0" xfId="3" applyFont="1" applyAlignment="1">
      <alignment vertical="center"/>
    </xf>
    <xf numFmtId="0" fontId="38" fillId="0" borderId="0" xfId="3" applyFont="1" applyAlignment="1">
      <alignment horizontal="left" vertical="center"/>
    </xf>
    <xf numFmtId="0" fontId="80" fillId="0" borderId="0" xfId="3" applyFont="1" applyAlignment="1">
      <alignment horizontal="left" vertical="center"/>
    </xf>
    <xf numFmtId="0" fontId="32" fillId="0" borderId="24" xfId="2" applyFont="1" applyFill="1" applyBorder="1" applyAlignment="1">
      <alignment horizontal="left" vertical="center" wrapText="1"/>
    </xf>
    <xf numFmtId="0" fontId="38" fillId="0" borderId="25" xfId="3" applyFont="1" applyBorder="1" applyAlignment="1">
      <alignment horizontal="left" vertical="center" indent="1"/>
    </xf>
    <xf numFmtId="0" fontId="38" fillId="0" borderId="25" xfId="3" applyFont="1" applyBorder="1" applyAlignment="1">
      <alignment horizontal="left" vertical="center" indent="3"/>
    </xf>
    <xf numFmtId="0" fontId="38" fillId="0" borderId="26" xfId="3" applyFont="1" applyBorder="1" applyAlignment="1">
      <alignment horizontal="left" vertical="center" indent="3"/>
    </xf>
    <xf numFmtId="0" fontId="38" fillId="0" borderId="0" xfId="3" applyFont="1" applyAlignment="1">
      <alignment horizontal="left" vertical="center" indent="5"/>
    </xf>
    <xf numFmtId="0" fontId="38" fillId="0" borderId="31" xfId="3" applyFont="1" applyBorder="1" applyAlignment="1">
      <alignment horizontal="left" vertical="center" indent="5"/>
    </xf>
    <xf numFmtId="0" fontId="38" fillId="0" borderId="31" xfId="3" applyFont="1" applyBorder="1" applyAlignment="1">
      <alignment horizontal="left" vertical="center" indent="1"/>
    </xf>
    <xf numFmtId="0" fontId="38" fillId="0" borderId="38" xfId="3" applyFont="1" applyBorder="1" applyAlignment="1">
      <alignment horizontal="left" vertical="center"/>
    </xf>
    <xf numFmtId="0" fontId="38" fillId="0" borderId="26" xfId="3" applyFont="1" applyBorder="1" applyAlignment="1">
      <alignment horizontal="left" vertical="center" indent="1"/>
    </xf>
    <xf numFmtId="0" fontId="38" fillId="0" borderId="25" xfId="3" applyFont="1" applyBorder="1" applyAlignment="1">
      <alignment horizontal="left" vertical="center" wrapText="1" indent="1"/>
    </xf>
    <xf numFmtId="0" fontId="38" fillId="0" borderId="25" xfId="3" applyFont="1" applyBorder="1" applyAlignment="1">
      <alignment horizontal="left" vertical="center" wrapText="1" indent="3"/>
    </xf>
    <xf numFmtId="0" fontId="38" fillId="0" borderId="26" xfId="3" applyFont="1" applyBorder="1" applyAlignment="1">
      <alignment horizontal="left" vertical="center" wrapText="1" indent="3"/>
    </xf>
    <xf numFmtId="0" fontId="38" fillId="0" borderId="26" xfId="3" applyFont="1" applyBorder="1" applyAlignment="1">
      <alignment horizontal="left" vertical="center" wrapText="1" indent="1"/>
    </xf>
    <xf numFmtId="0" fontId="81" fillId="0" borderId="25" xfId="2" applyFont="1" applyFill="1" applyBorder="1" applyAlignment="1">
      <alignment horizontal="left" vertical="center" wrapText="1"/>
    </xf>
    <xf numFmtId="0" fontId="38" fillId="7" borderId="25" xfId="3" applyFont="1" applyFill="1" applyBorder="1" applyAlignment="1">
      <alignment horizontal="left" vertical="center" wrapText="1" indent="3"/>
    </xf>
    <xf numFmtId="0" fontId="38" fillId="0" borderId="46" xfId="3" applyFont="1" applyBorder="1" applyAlignment="1">
      <alignment horizontal="left" vertical="center" wrapText="1" indent="3"/>
    </xf>
    <xf numFmtId="0" fontId="38" fillId="0" borderId="47" xfId="3" applyFont="1" applyBorder="1" applyAlignment="1">
      <alignment horizontal="left" vertical="center" wrapText="1" indent="3"/>
    </xf>
    <xf numFmtId="0" fontId="39" fillId="0" borderId="0" xfId="3" applyFont="1" applyAlignment="1">
      <alignment vertical="center"/>
    </xf>
    <xf numFmtId="0" fontId="38" fillId="0" borderId="0" xfId="3" applyFont="1" applyAlignment="1">
      <alignment horizontal="left" vertical="center" wrapText="1" indent="3"/>
    </xf>
    <xf numFmtId="0" fontId="39" fillId="0" borderId="2" xfId="3" applyFont="1" applyBorder="1" applyAlignment="1">
      <alignment vertical="center"/>
    </xf>
    <xf numFmtId="0" fontId="32" fillId="6" borderId="43" xfId="2" applyFont="1" applyFill="1" applyBorder="1" applyAlignment="1">
      <alignment horizontal="center" vertical="center"/>
    </xf>
    <xf numFmtId="0" fontId="32" fillId="6" borderId="41" xfId="2" applyFont="1" applyFill="1" applyBorder="1" applyAlignment="1">
      <alignment horizontal="center" vertical="center"/>
    </xf>
    <xf numFmtId="0" fontId="39" fillId="0" borderId="42" xfId="3" applyFont="1" applyBorder="1" applyAlignment="1">
      <alignment vertical="center"/>
    </xf>
    <xf numFmtId="0" fontId="31" fillId="0" borderId="0" xfId="3" applyFont="1" applyAlignment="1">
      <alignment horizontal="left" vertical="center"/>
    </xf>
    <xf numFmtId="0" fontId="31" fillId="0" borderId="0" xfId="3" applyFont="1" applyAlignment="1">
      <alignment horizontal="left" vertical="center" wrapText="1"/>
    </xf>
    <xf numFmtId="4" fontId="38" fillId="5" borderId="26" xfId="5" applyNumberFormat="1" applyFont="1" applyFill="1" applyBorder="1" applyAlignment="1">
      <alignment vertical="center" wrapText="1"/>
    </xf>
    <xf numFmtId="0" fontId="36" fillId="5" borderId="4" xfId="3" applyFont="1" applyFill="1" applyBorder="1" applyAlignment="1" applyProtection="1">
      <alignment horizontal="left" vertical="center" indent="2"/>
      <protection locked="0"/>
    </xf>
    <xf numFmtId="0" fontId="45" fillId="5" borderId="0" xfId="3" applyFont="1" applyFill="1" applyAlignment="1">
      <alignment horizontal="left" vertical="center"/>
    </xf>
    <xf numFmtId="0" fontId="36" fillId="5" borderId="5" xfId="3" applyFont="1" applyFill="1" applyBorder="1" applyAlignment="1">
      <alignment vertical="center"/>
    </xf>
    <xf numFmtId="9" fontId="39" fillId="0" borderId="0" xfId="5" applyFont="1" applyAlignment="1">
      <alignment horizontal="left" vertical="center"/>
    </xf>
    <xf numFmtId="4" fontId="0" fillId="0" borderId="0" xfId="0" applyNumberFormat="1"/>
    <xf numFmtId="0" fontId="15" fillId="0" borderId="0" xfId="3" applyFont="1" applyAlignment="1">
      <alignment horizontal="left" vertical="center" wrapText="1"/>
    </xf>
    <xf numFmtId="0" fontId="55" fillId="0" borderId="0" xfId="2" applyFont="1" applyFill="1" applyAlignment="1">
      <alignment wrapText="1"/>
    </xf>
    <xf numFmtId="0" fontId="2" fillId="0" borderId="0" xfId="3" applyFont="1" applyAlignment="1">
      <alignment horizontal="left" vertical="center" wrapText="1"/>
    </xf>
    <xf numFmtId="0" fontId="63" fillId="0" borderId="0" xfId="3" applyFont="1" applyAlignment="1">
      <alignment horizontal="left" vertical="center" wrapText="1"/>
    </xf>
    <xf numFmtId="0" fontId="68" fillId="0" borderId="0" xfId="3" applyFont="1" applyAlignment="1">
      <alignment horizontal="left" vertical="center" wrapText="1"/>
    </xf>
    <xf numFmtId="0" fontId="2" fillId="4" borderId="24" xfId="3" applyFont="1" applyFill="1" applyBorder="1" applyAlignment="1">
      <alignment horizontal="left" vertical="center" wrapText="1"/>
    </xf>
    <xf numFmtId="0" fontId="2" fillId="4" borderId="26" xfId="3" applyFont="1" applyFill="1" applyBorder="1" applyAlignment="1">
      <alignment horizontal="left" vertical="center" wrapText="1"/>
    </xf>
    <xf numFmtId="0" fontId="2" fillId="0" borderId="38" xfId="3" applyFont="1" applyBorder="1" applyAlignment="1">
      <alignment horizontal="left" vertical="center" wrapText="1"/>
    </xf>
    <xf numFmtId="0" fontId="9" fillId="4" borderId="26" xfId="2" applyFill="1" applyBorder="1" applyAlignment="1">
      <alignment horizontal="left" vertical="center" wrapText="1"/>
    </xf>
    <xf numFmtId="0" fontId="75" fillId="4" borderId="25" xfId="3" applyFont="1" applyFill="1" applyBorder="1" applyAlignment="1">
      <alignment horizontal="left" vertical="center" wrapText="1"/>
    </xf>
    <xf numFmtId="0" fontId="2" fillId="0" borderId="2" xfId="3" applyFont="1" applyBorder="1" applyAlignment="1">
      <alignment horizontal="left" vertical="center" wrapText="1"/>
    </xf>
    <xf numFmtId="0" fontId="30" fillId="6" borderId="22" xfId="2" applyFont="1" applyFill="1" applyBorder="1" applyAlignment="1">
      <alignment horizontal="center" vertical="center" wrapText="1"/>
    </xf>
    <xf numFmtId="0" fontId="30" fillId="6" borderId="0" xfId="2" applyFont="1" applyFill="1" applyBorder="1" applyAlignment="1">
      <alignment horizontal="center" vertical="center" wrapText="1"/>
    </xf>
    <xf numFmtId="0" fontId="26" fillId="0" borderId="42" xfId="3" applyFont="1" applyBorder="1" applyAlignment="1">
      <alignment vertical="center" wrapText="1"/>
    </xf>
    <xf numFmtId="165" fontId="57" fillId="0" borderId="34" xfId="1" applyFont="1" applyBorder="1"/>
    <xf numFmtId="165" fontId="2" fillId="4" borderId="24" xfId="1" applyFont="1" applyFill="1" applyBorder="1" applyAlignment="1">
      <alignment horizontal="left" vertical="center" wrapText="1"/>
    </xf>
    <xf numFmtId="0" fontId="45" fillId="0" borderId="0" xfId="0" applyFont="1" applyAlignment="1">
      <alignment horizontal="left" vertical="center"/>
    </xf>
    <xf numFmtId="168" fontId="45" fillId="0" borderId="0" xfId="0" applyNumberFormat="1" applyFont="1" applyAlignment="1">
      <alignment horizontal="left" vertical="center"/>
    </xf>
    <xf numFmtId="165" fontId="45" fillId="0" borderId="0" xfId="0" applyNumberFormat="1" applyFont="1" applyAlignment="1">
      <alignment horizontal="left" vertical="center"/>
    </xf>
    <xf numFmtId="0" fontId="45" fillId="6" borderId="0" xfId="3" applyFont="1" applyFill="1" applyAlignment="1">
      <alignment vertical="center"/>
    </xf>
    <xf numFmtId="165" fontId="45" fillId="6" borderId="0" xfId="1" applyFont="1" applyFill="1" applyAlignment="1">
      <alignment vertical="center"/>
    </xf>
    <xf numFmtId="0" fontId="83" fillId="0" borderId="0" xfId="3" applyFont="1" applyAlignment="1">
      <alignment horizontal="left" vertical="center"/>
    </xf>
    <xf numFmtId="0" fontId="84" fillId="0" borderId="0" xfId="3" applyFont="1" applyAlignment="1">
      <alignment horizontal="left" vertical="center"/>
    </xf>
    <xf numFmtId="165" fontId="83" fillId="0" borderId="0" xfId="3" applyNumberFormat="1" applyFont="1" applyAlignment="1">
      <alignment horizontal="left" vertical="center"/>
    </xf>
    <xf numFmtId="0" fontId="84" fillId="0" borderId="0" xfId="9" applyFont="1"/>
    <xf numFmtId="165" fontId="84" fillId="0" borderId="0" xfId="9" applyNumberFormat="1" applyFont="1"/>
    <xf numFmtId="10" fontId="85" fillId="0" borderId="5" xfId="3" applyNumberFormat="1" applyFont="1" applyBorder="1" applyAlignment="1">
      <alignment horizontal="left" vertical="center"/>
    </xf>
    <xf numFmtId="10" fontId="36" fillId="0" borderId="5" xfId="3" applyNumberFormat="1" applyFont="1" applyBorder="1" applyAlignment="1">
      <alignment horizontal="left" vertical="center"/>
    </xf>
    <xf numFmtId="165" fontId="36" fillId="7" borderId="0" xfId="1" applyFont="1" applyFill="1" applyBorder="1" applyAlignment="1">
      <alignment vertical="center"/>
    </xf>
    <xf numFmtId="168" fontId="36" fillId="7" borderId="0" xfId="1" applyNumberFormat="1" applyFont="1" applyFill="1" applyBorder="1" applyAlignment="1">
      <alignment vertical="center"/>
    </xf>
    <xf numFmtId="168" fontId="36" fillId="7" borderId="46" xfId="1" applyNumberFormat="1" applyFont="1" applyFill="1" applyBorder="1" applyAlignment="1">
      <alignment vertical="center" wrapText="1"/>
    </xf>
    <xf numFmtId="3" fontId="2" fillId="0" borderId="0" xfId="3" applyNumberFormat="1" applyFont="1" applyAlignment="1">
      <alignment horizontal="left" vertical="center"/>
    </xf>
    <xf numFmtId="0" fontId="37" fillId="0" borderId="0" xfId="3" applyFont="1" applyAlignment="1">
      <alignment horizontal="left" vertical="center" wrapText="1"/>
    </xf>
    <xf numFmtId="0" fontId="52" fillId="6" borderId="0" xfId="2" applyFont="1" applyFill="1" applyBorder="1" applyAlignment="1">
      <alignment vertical="center"/>
    </xf>
    <xf numFmtId="0" fontId="30" fillId="6" borderId="3" xfId="2" applyFont="1" applyFill="1" applyBorder="1" applyAlignment="1">
      <alignment horizontal="center" vertical="center"/>
    </xf>
    <xf numFmtId="0" fontId="41" fillId="6" borderId="0" xfId="2" applyFont="1" applyFill="1" applyBorder="1" applyAlignment="1">
      <alignment vertical="center" wrapText="1"/>
    </xf>
    <xf numFmtId="0" fontId="36" fillId="6" borderId="0" xfId="3" applyFont="1" applyFill="1" applyAlignment="1">
      <alignment horizontal="left" vertical="center" wrapText="1" indent="2"/>
    </xf>
    <xf numFmtId="0" fontId="30" fillId="6" borderId="17" xfId="2" applyFont="1" applyFill="1" applyBorder="1" applyAlignment="1">
      <alignment horizontal="center" vertical="center"/>
    </xf>
    <xf numFmtId="0" fontId="30" fillId="6" borderId="18" xfId="2" applyFont="1" applyFill="1" applyBorder="1" applyAlignment="1">
      <alignment horizontal="center" vertical="center"/>
    </xf>
    <xf numFmtId="0" fontId="30" fillId="6" borderId="19" xfId="2" applyFont="1" applyFill="1" applyBorder="1" applyAlignment="1">
      <alignment horizontal="center" vertical="center"/>
    </xf>
    <xf numFmtId="0" fontId="39" fillId="6" borderId="0" xfId="2" applyFont="1" applyFill="1" applyBorder="1" applyAlignment="1">
      <alignment vertical="center"/>
    </xf>
    <xf numFmtId="0" fontId="37" fillId="0" borderId="0" xfId="3" applyFont="1" applyAlignment="1">
      <alignment horizontal="left" vertical="center"/>
    </xf>
    <xf numFmtId="0" fontId="26" fillId="6" borderId="0" xfId="3" applyFont="1" applyFill="1" applyAlignment="1">
      <alignment horizontal="left" vertical="center"/>
    </xf>
    <xf numFmtId="0" fontId="62" fillId="6" borderId="0" xfId="3" applyFont="1" applyFill="1" applyAlignment="1">
      <alignment horizontal="left" vertical="center"/>
    </xf>
    <xf numFmtId="0" fontId="38" fillId="6" borderId="0" xfId="3" applyFont="1" applyFill="1" applyAlignment="1">
      <alignment horizontal="left" vertical="center" wrapText="1" indent="3"/>
    </xf>
    <xf numFmtId="0" fontId="45" fillId="6" borderId="0" xfId="3" applyFont="1" applyFill="1" applyAlignment="1">
      <alignment horizontal="left" vertical="center" wrapText="1" indent="3"/>
    </xf>
    <xf numFmtId="0" fontId="26" fillId="0" borderId="44" xfId="3" applyFont="1" applyBorder="1" applyAlignment="1">
      <alignment vertical="center"/>
    </xf>
    <xf numFmtId="0" fontId="26" fillId="0" borderId="45" xfId="3" applyFont="1" applyBorder="1" applyAlignment="1">
      <alignment vertical="center"/>
    </xf>
    <xf numFmtId="0" fontId="37" fillId="0" borderId="40" xfId="3" applyFont="1" applyBorder="1" applyAlignment="1">
      <alignment horizontal="left" vertical="center"/>
    </xf>
    <xf numFmtId="0" fontId="41" fillId="6" borderId="0" xfId="2" applyFont="1" applyFill="1" applyAlignment="1"/>
    <xf numFmtId="0" fontId="23" fillId="0" borderId="0" xfId="0" applyFont="1" applyAlignment="1">
      <alignment vertical="center"/>
    </xf>
    <xf numFmtId="0" fontId="22" fillId="0" borderId="0" xfId="2" applyFont="1" applyFill="1" applyBorder="1" applyAlignment="1">
      <alignment horizontal="center" vertical="center"/>
    </xf>
    <xf numFmtId="0" fontId="55" fillId="6" borderId="0" xfId="2" applyFont="1" applyFill="1" applyAlignment="1"/>
    <xf numFmtId="0" fontId="45" fillId="6" borderId="0" xfId="3" applyFont="1" applyFill="1" applyAlignment="1">
      <alignment vertical="center" wrapText="1"/>
    </xf>
    <xf numFmtId="0" fontId="2" fillId="0" borderId="0" xfId="3" applyFont="1" applyAlignment="1">
      <alignment horizontal="left" vertical="center"/>
    </xf>
    <xf numFmtId="0" fontId="58" fillId="9" borderId="27" xfId="3" applyFont="1" applyFill="1" applyBorder="1" applyAlignment="1">
      <alignment horizontal="left" vertical="center"/>
    </xf>
    <xf numFmtId="0" fontId="58" fillId="9" borderId="1" xfId="3" applyFont="1" applyFill="1" applyBorder="1" applyAlignment="1">
      <alignment horizontal="left" vertical="center"/>
    </xf>
    <xf numFmtId="0" fontId="58" fillId="9" borderId="28" xfId="3" applyFont="1" applyFill="1" applyBorder="1" applyAlignment="1">
      <alignment horizontal="left" vertical="center"/>
    </xf>
    <xf numFmtId="0" fontId="27" fillId="7" borderId="0" xfId="3" applyFont="1" applyFill="1" applyAlignment="1">
      <alignment vertical="center"/>
    </xf>
    <xf numFmtId="0" fontId="30" fillId="6" borderId="43" xfId="10" applyFont="1" applyFill="1" applyBorder="1" applyAlignment="1">
      <alignment horizontal="center" vertical="center"/>
    </xf>
    <xf numFmtId="0" fontId="30" fillId="6" borderId="22" xfId="10" applyFont="1" applyFill="1" applyBorder="1" applyAlignment="1">
      <alignment horizontal="center" vertical="center"/>
    </xf>
    <xf numFmtId="0" fontId="30" fillId="6" borderId="41" xfId="10" applyFont="1" applyFill="1" applyBorder="1" applyAlignment="1">
      <alignment horizontal="center" vertical="center"/>
    </xf>
    <xf numFmtId="0" fontId="30" fillId="6" borderId="0" xfId="10" applyFont="1" applyFill="1" applyBorder="1" applyAlignment="1">
      <alignment horizontal="center" vertical="center"/>
    </xf>
    <xf numFmtId="0" fontId="26" fillId="10" borderId="0" xfId="3" applyFont="1" applyFill="1" applyAlignment="1">
      <alignment horizontal="left" vertical="center"/>
    </xf>
    <xf numFmtId="0" fontId="18" fillId="6" borderId="0" xfId="3" applyFont="1" applyFill="1" applyAlignment="1">
      <alignment vertical="center"/>
    </xf>
    <xf numFmtId="0" fontId="56" fillId="6" borderId="0" xfId="3" applyFont="1" applyFill="1" applyAlignment="1">
      <alignment horizontal="left" vertical="center"/>
    </xf>
    <xf numFmtId="0" fontId="45" fillId="0" borderId="0" xfId="3" applyFont="1" applyAlignment="1">
      <alignment horizontal="left" vertical="center"/>
    </xf>
    <xf numFmtId="0" fontId="36" fillId="0" borderId="2" xfId="3" applyFont="1" applyBorder="1" applyAlignment="1" applyProtection="1">
      <alignment vertical="center"/>
      <protection locked="0"/>
    </xf>
    <xf numFmtId="0" fontId="26" fillId="0" borderId="0" xfId="3" applyFont="1" applyAlignment="1">
      <alignment vertical="center"/>
    </xf>
    <xf numFmtId="0" fontId="26" fillId="0" borderId="42" xfId="3" applyFont="1" applyBorder="1" applyAlignment="1">
      <alignment vertical="center"/>
    </xf>
    <xf numFmtId="0" fontId="55" fillId="0" borderId="0" xfId="10" applyFont="1" applyFill="1" applyBorder="1" applyAlignment="1">
      <alignment horizontal="left" vertical="center" wrapText="1"/>
    </xf>
    <xf numFmtId="0" fontId="38" fillId="6" borderId="0" xfId="9" applyFont="1" applyFill="1" applyAlignment="1">
      <alignment horizontal="left" vertical="center" wrapText="1"/>
    </xf>
    <xf numFmtId="0" fontId="38" fillId="6" borderId="0" xfId="9" applyFont="1" applyFill="1" applyAlignment="1">
      <alignment horizontal="left" vertical="top" wrapText="1" indent="3"/>
    </xf>
    <xf numFmtId="0" fontId="38" fillId="6" borderId="0" xfId="10" applyFont="1" applyFill="1" applyAlignment="1"/>
    <xf numFmtId="0" fontId="55" fillId="6" borderId="0" xfId="10" applyFont="1" applyFill="1" applyAlignment="1"/>
    <xf numFmtId="0" fontId="28" fillId="6" borderId="0" xfId="9" applyFont="1" applyFill="1" applyAlignment="1">
      <alignment vertical="center"/>
    </xf>
    <xf numFmtId="0" fontId="55" fillId="6" borderId="4" xfId="10" applyFont="1" applyFill="1" applyBorder="1" applyAlignment="1">
      <alignment horizontal="left" vertical="center" wrapText="1"/>
    </xf>
    <xf numFmtId="0" fontId="64" fillId="7" borderId="0" xfId="10" applyFont="1" applyFill="1" applyBorder="1" applyAlignment="1">
      <alignment horizontal="left" vertical="center" wrapText="1"/>
    </xf>
    <xf numFmtId="0" fontId="64" fillId="7" borderId="4" xfId="10" applyFont="1" applyFill="1" applyBorder="1" applyAlignment="1">
      <alignment horizontal="left" vertical="center" wrapText="1"/>
    </xf>
    <xf numFmtId="0" fontId="62" fillId="6" borderId="0" xfId="9" applyFont="1" applyFill="1" applyAlignment="1">
      <alignment vertical="center" wrapText="1"/>
    </xf>
    <xf numFmtId="0" fontId="45" fillId="0" borderId="0" xfId="9" applyFont="1" applyAlignment="1">
      <alignment horizontal="left" vertical="center" wrapText="1"/>
    </xf>
    <xf numFmtId="0" fontId="41" fillId="6" borderId="0" xfId="10" applyFont="1" applyFill="1" applyAlignment="1"/>
    <xf numFmtId="0" fontId="38" fillId="6" borderId="0" xfId="9" applyFont="1" applyFill="1" applyAlignment="1">
      <alignment horizontal="left" vertical="center" wrapText="1" indent="3"/>
    </xf>
    <xf numFmtId="0" fontId="45" fillId="6" borderId="0" xfId="9" applyFont="1" applyFill="1" applyAlignment="1">
      <alignment horizontal="left" vertical="center" wrapText="1" indent="3"/>
    </xf>
    <xf numFmtId="0" fontId="45" fillId="6" borderId="0" xfId="3" applyFont="1" applyFill="1" applyAlignment="1">
      <alignment horizontal="left" vertical="center" indent="1"/>
    </xf>
    <xf numFmtId="0" fontId="26" fillId="0" borderId="2" xfId="3" applyFont="1" applyBorder="1" applyAlignment="1">
      <alignment vertical="center"/>
    </xf>
    <xf numFmtId="0" fontId="45" fillId="6" borderId="0" xfId="9" applyFont="1" applyFill="1" applyAlignment="1">
      <alignment horizontal="left" vertical="center" wrapText="1" indent="2"/>
    </xf>
    <xf numFmtId="0" fontId="2" fillId="6" borderId="0" xfId="9" applyFont="1" applyFill="1" applyAlignment="1">
      <alignment horizontal="left" vertical="center" wrapText="1" indent="2"/>
    </xf>
    <xf numFmtId="0" fontId="29" fillId="6" borderId="0" xfId="9" applyFont="1" applyFill="1" applyAlignment="1">
      <alignment vertical="center"/>
    </xf>
    <xf numFmtId="0" fontId="25" fillId="6" borderId="0" xfId="9" applyFont="1" applyFill="1" applyAlignment="1">
      <alignment vertical="center" wrapText="1"/>
    </xf>
    <xf numFmtId="0" fontId="2" fillId="6" borderId="0" xfId="3" applyFont="1" applyFill="1" applyAlignment="1"/>
    <xf numFmtId="0" fontId="24" fillId="0" borderId="0" xfId="9" applyFont="1" applyAlignment="1"/>
  </cellXfs>
  <cellStyles count="12">
    <cellStyle name="Comma" xfId="1" builtinId="3"/>
    <cellStyle name="Comma 2" xfId="6" xr:uid="{00000000-0005-0000-0000-000001000000}"/>
    <cellStyle name="Comma 2 2" xfId="7" xr:uid="{00000000-0005-0000-0000-000002000000}"/>
    <cellStyle name="Comma 2 2 2" xfId="8" xr:uid="{00000000-0005-0000-0000-000003000000}"/>
    <cellStyle name="Explanatory Text 2" xfId="11" xr:uid="{00000000-0005-0000-0000-000004000000}"/>
    <cellStyle name="Hyperlink" xfId="2" builtinId="8"/>
    <cellStyle name="Hyperlink 2" xfId="4" xr:uid="{00000000-0005-0000-0000-000006000000}"/>
    <cellStyle name="Hyperlink 3" xfId="10" xr:uid="{00000000-0005-0000-0000-000007000000}"/>
    <cellStyle name="Normal" xfId="0" builtinId="0"/>
    <cellStyle name="Normal 2" xfId="3" xr:uid="{00000000-0005-0000-0000-000009000000}"/>
    <cellStyle name="Normal 3" xfId="9" xr:uid="{00000000-0005-0000-0000-00000A000000}"/>
    <cellStyle name="Per cent" xfId="5" builtinId="5"/>
  </cellStyles>
  <dxfs count="119">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scheme val="none"/>
      </font>
      <alignment horizontal="general" vertical="bottom" textRotation="0" wrapText="0" indent="0" justifyLastLine="0" shrinkToFit="0" readingOrder="0"/>
    </dxf>
    <dxf>
      <numFmt numFmtId="0" formatCode="General"/>
    </dxf>
    <dxf>
      <numFmt numFmtId="30" formatCode="@"/>
    </dxf>
    <dxf>
      <numFmt numFmtId="30" formatCode="@"/>
    </dxf>
    <dxf>
      <font>
        <b/>
        <i val="0"/>
        <strike val="0"/>
        <condense val="0"/>
        <extend val="0"/>
        <outline val="0"/>
        <shadow val="0"/>
        <u val="none"/>
        <vertAlign val="baseline"/>
        <sz val="11"/>
        <color theme="1"/>
        <name val="Calibri"/>
        <scheme val="minor"/>
      </font>
      <numFmt numFmtId="30" formatCode="@"/>
      <alignment horizontal="left"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bottom style="thin">
          <color theme="4" tint="0.39997558519241921"/>
        </bottom>
      </border>
    </dxf>
    <dxf>
      <border outline="0">
        <top style="thin">
          <color theme="4" tint="0.39997558519241921"/>
        </top>
      </border>
    </dxf>
    <dxf>
      <fill>
        <patternFill patternType="none">
          <fgColor indexed="64"/>
          <bgColor auto="1"/>
        </patternFill>
      </fill>
    </dxf>
    <dxf>
      <font>
        <b/>
        <i val="0"/>
        <strike val="0"/>
        <condense val="0"/>
        <extend val="0"/>
        <outline val="0"/>
        <shadow val="0"/>
        <u val="none"/>
        <vertAlign val="baseline"/>
        <sz val="10.5"/>
        <color theme="0"/>
        <name val="Calibri"/>
        <scheme val="none"/>
      </font>
      <fill>
        <patternFill patternType="none">
          <fgColor indexed="64"/>
          <bgColor auto="1"/>
        </patternFill>
      </fill>
      <alignment horizontal="general"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0.5"/>
        <color theme="1"/>
        <name val="Calibri"/>
        <scheme val="none"/>
      </font>
      <alignment textRotation="0" wrapText="0" indent="0" justifyLastLine="0" shrinkToFit="0" readingOrder="0"/>
    </dxf>
    <dxf>
      <font>
        <strike val="0"/>
        <outline val="0"/>
        <shadow val="0"/>
        <vertAlign val="baseline"/>
        <sz val="11"/>
        <name val="Franklin Gothic Book"/>
        <scheme val="none"/>
      </font>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numFmt numFmtId="165" formatCode="_ * #,##0.00_ ;_ * \-#,##0.00_ ;_ * &quot;-&quot;??_ ;_ @_ "/>
    </dxf>
    <dxf>
      <font>
        <strike val="0"/>
        <outline val="0"/>
        <shadow val="0"/>
        <vertAlign val="baseline"/>
        <sz val="11"/>
        <name val="Franklin Gothic Book"/>
        <scheme val="none"/>
      </font>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dxf>
    <dxf>
      <font>
        <strike val="0"/>
        <outline val="0"/>
        <shadow val="0"/>
        <vertAlign val="baseline"/>
        <sz val="11"/>
        <name val="Franklin Gothic Book"/>
        <scheme val="none"/>
      </font>
    </dxf>
    <dxf>
      <font>
        <i/>
        <strike val="0"/>
        <outline val="0"/>
        <shadow val="0"/>
        <u val="none"/>
        <vertAlign val="baseline"/>
        <sz val="11"/>
        <color theme="1"/>
        <name val="Franklin Gothic Book"/>
        <scheme val="none"/>
      </font>
    </dxf>
    <dxf>
      <font>
        <i/>
        <strike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scheme val="none"/>
      </font>
    </dxf>
    <dxf>
      <font>
        <strike val="0"/>
        <outline val="0"/>
        <shadow val="0"/>
        <u val="none"/>
        <vertAlign val="baseline"/>
        <sz val="11"/>
        <color theme="1"/>
        <name val="Franklin Gothic Book"/>
        <scheme val="none"/>
      </font>
    </dxf>
    <dxf>
      <font>
        <strike val="0"/>
        <outline val="0"/>
        <shadow val="0"/>
        <u val="none"/>
        <vertAlign val="baseline"/>
        <sz val="11"/>
        <color theme="1"/>
        <name val="Franklin Gothic Book"/>
        <scheme val="none"/>
      </font>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scheme val="none"/>
      </font>
    </dxf>
    <dxf>
      <font>
        <strike val="0"/>
        <outline val="0"/>
        <shadow val="0"/>
        <u val="none"/>
        <vertAlign val="baseline"/>
        <sz val="11"/>
        <color theme="1"/>
        <name val="Franklin Gothic Book"/>
        <scheme val="none"/>
      </font>
    </dxf>
    <dxf>
      <font>
        <strike val="0"/>
        <outline val="0"/>
        <shadow val="0"/>
        <vertAlign val="baseline"/>
        <sz val="11"/>
        <name val="Franklin Gothic Book"/>
        <scheme val="none"/>
      </font>
    </dxf>
    <dxf>
      <border outline="0">
        <top style="medium">
          <color indexed="64"/>
        </top>
      </border>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numFmt numFmtId="165" formatCode="_ * #,##0.00_ ;_ * \-#,##0.00_ ;_ * &quot;-&quot;??_ ;_ @_ "/>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fill>
        <patternFill patternType="none">
          <fgColor indexed="64"/>
          <bgColor auto="1"/>
        </patternFill>
      </fill>
    </dxf>
    <dxf>
      <border outline="0">
        <top style="medium">
          <color indexed="64"/>
        </top>
      </border>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5" formatCode="_ * #,##0.00_ ;_ * \-#,##0.00_ ;_ * &quot;-&quot;??_ ;_ @_ "/>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numFmt numFmtId="168" formatCode="_ * #,##0_ ;_ * \-#,##0_ ;_ * &quot;-&quot;??_ ;_ @_ "/>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8" formatCode="_ * #,##0_ ;_ * \-#,##0_ ;_ * &quot;-&quot;??_ ;_ @_ "/>
      <fill>
        <patternFill patternType="none">
          <fgColor indexed="64"/>
          <bgColor indexed="65"/>
        </patternFill>
      </fill>
      <alignment horizontal="left" vertical="center" textRotation="0" wrapText="0" indent="0" justifyLastLine="0" shrinkToFit="0" readingOrder="0"/>
      <border diagonalUp="0" diagonalDown="0" outline="0">
        <left/>
        <right/>
        <top/>
        <bottom/>
      </border>
      <protection locked="1" hidden="0"/>
    </dxf>
    <dxf>
      <font>
        <b val="0"/>
        <i/>
        <strike val="0"/>
        <condense val="0"/>
        <extend val="0"/>
        <outline val="0"/>
        <shadow val="0"/>
        <u val="none"/>
        <vertAlign val="baseline"/>
        <sz val="11"/>
        <color theme="1"/>
        <name val="Franklin Gothic Book"/>
        <scheme val="none"/>
      </font>
      <numFmt numFmtId="168" formatCode="_ * #,##0_ ;_ * \-#,##0_ ;_ * &quot;-&quot;??_ ;_ @_ "/>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8" formatCode="_ * #,##0_ ;_ * \-#,##0_ ;_ * &quot;-&quot;??_ ;_ @_ "/>
      <fill>
        <patternFill patternType="none">
          <fgColor indexed="64"/>
          <bgColor indexed="65"/>
        </patternFill>
      </fill>
      <alignment horizontal="left" vertical="center" textRotation="0" wrapText="0" indent="0" justifyLastLine="0" shrinkToFit="0" readingOrder="0"/>
      <border diagonalUp="0" diagonalDown="0" outline="0">
        <left/>
        <right/>
        <top/>
        <bottom/>
      </border>
      <protection locked="1" hidden="0"/>
    </dxf>
    <dxf>
      <font>
        <b val="0"/>
        <i/>
        <strike val="0"/>
        <condense val="0"/>
        <extend val="0"/>
        <outline val="0"/>
        <shadow val="0"/>
        <u val="none"/>
        <vertAlign val="baseline"/>
        <sz val="11"/>
        <color theme="1"/>
        <name val="Franklin Gothic Book"/>
        <scheme val="none"/>
      </font>
      <numFmt numFmtId="168"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8" formatCode="_ * #,##0_ ;_ * \-#,##0_ ;_ * &quot;-&quot;??_ ;_ @_ "/>
      <fill>
        <patternFill patternType="none">
          <fgColor indexed="64"/>
          <bgColor indexed="65"/>
        </patternFill>
      </fill>
      <alignment horizontal="left" vertical="center" textRotation="0" wrapText="0" indent="0" justifyLastLine="0" shrinkToFit="0" readingOrder="0"/>
      <border diagonalUp="0" diagonalDown="0" outline="0">
        <left/>
        <right/>
        <top/>
        <bottom/>
      </border>
      <protection locked="1" hidden="0"/>
    </dxf>
    <dxf>
      <font>
        <b val="0"/>
        <i/>
        <strike val="0"/>
        <condense val="0"/>
        <extend val="0"/>
        <outline val="0"/>
        <shadow val="0"/>
        <u val="none"/>
        <vertAlign val="baseline"/>
        <sz val="11"/>
        <color theme="1"/>
        <name val="Franklin Gothic Book"/>
        <scheme val="none"/>
      </font>
      <numFmt numFmtId="168"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8" formatCode="_ * #,##0_ ;_ * \-#,##0_ ;_ * &quot;-&quot;??_ ;_ @_ "/>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top/>
        <bottom/>
      </border>
      <protection locked="1" hidden="0"/>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top/>
        <bottom/>
      </border>
      <protection locked="1" hidden="0"/>
    </dxf>
    <dxf>
      <font>
        <strike val="0"/>
        <outline val="0"/>
        <shadow val="0"/>
        <vertAlign val="baseline"/>
        <sz val="11"/>
        <name val="Franklin Gothic Book"/>
        <scheme val="none"/>
      </font>
    </dxf>
    <dxf>
      <font>
        <b val="0"/>
        <i/>
        <strike val="0"/>
        <condense val="0"/>
        <extend val="0"/>
        <outline val="0"/>
        <shadow val="0"/>
        <u val="none"/>
        <vertAlign val="baseline"/>
        <sz val="11"/>
        <color theme="1"/>
        <name val="Franklin Gothic Book"/>
        <family val="2"/>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top/>
        <bottom/>
      </border>
      <protection locked="1" hidden="0"/>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top/>
        <bottom/>
      </border>
      <protection locked="1" hidden="0"/>
    </dxf>
    <dxf>
      <font>
        <strike val="0"/>
        <outline val="0"/>
        <shadow val="0"/>
        <vertAlign val="baseline"/>
        <sz val="11"/>
        <name val="Franklin Gothic Book"/>
        <scheme val="none"/>
      </font>
    </dxf>
    <dxf>
      <font>
        <b val="0"/>
        <i/>
        <strike val="0"/>
        <condense val="0"/>
        <extend val="0"/>
        <outline val="0"/>
        <shadow val="0"/>
        <u val="none"/>
        <vertAlign val="baseline"/>
        <sz val="11"/>
        <color theme="1"/>
        <name val="Franklin Gothic Book"/>
        <family val="2"/>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top/>
        <bottom/>
      </border>
      <protection locked="1" hidden="0"/>
    </dxf>
    <dxf>
      <border outline="0">
        <top style="medium">
          <color indexed="64"/>
        </top>
      </border>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1" defaultTableStyle="EITI Table" defaultPivotStyle="PivotStyleLight16">
    <tableStyle name="EITI Table" pivot="0" count="3" xr9:uid="{00000000-0011-0000-FFFF-FFFF00000000}">
      <tableStyleElement type="headerRow" dxfId="118"/>
      <tableStyleElement type="firstRowStripe" dxfId="117"/>
      <tableStyleElement type="secondRowStripe" dxfId="116"/>
    </tableStyle>
  </tableStyles>
  <colors>
    <mruColors>
      <color rgb="FFF6A70A"/>
      <color rgb="FF1BC2EE"/>
      <color rgb="FF165B89"/>
      <color rgb="FF188FBB"/>
      <color rgb="FF7F7F7F"/>
      <color rgb="FF132856"/>
      <color rgb="FFD9D9D9"/>
      <color rgb="FFEBCB9F"/>
      <color rgb="FF0076A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theme" Target="theme/theme1.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1736679</xdr:colOff>
      <xdr:row>5</xdr:row>
      <xdr:rowOff>35615</xdr:rowOff>
    </xdr:to>
    <xdr:pic>
      <xdr:nvPicPr>
        <xdr:cNvPr id="6" name="Picture 5" descr="https://eiti.org/sites/default/files/styles/img-narrow/public/inline/logo_gradient_-_under.png?itok=F8fw0Tyz">
          <a:extLst>
            <a:ext uri="{FF2B5EF4-FFF2-40B4-BE49-F238E27FC236}">
              <a16:creationId xmlns:a16="http://schemas.microsoft.com/office/drawing/2014/main" id="{F7B489AC-8E83-4E0B-9F05-EB553D681E2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8" t="7983" b="5883"/>
        <a:stretch/>
      </xdr:blipFill>
      <xdr:spPr bwMode="auto">
        <a:xfrm>
          <a:off x="268432" y="0"/>
          <a:ext cx="1736679" cy="1030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6</xdr:row>
      <xdr:rowOff>0</xdr:rowOff>
    </xdr:from>
    <xdr:to>
      <xdr:col>7</xdr:col>
      <xdr:colOff>0</xdr:colOff>
      <xdr:row>7</xdr:row>
      <xdr:rowOff>568</xdr:rowOff>
    </xdr:to>
    <xdr:grpSp>
      <xdr:nvGrpSpPr>
        <xdr:cNvPr id="7" name="Group 6">
          <a:extLst>
            <a:ext uri="{FF2B5EF4-FFF2-40B4-BE49-F238E27FC236}">
              <a16:creationId xmlns:a16="http://schemas.microsoft.com/office/drawing/2014/main" id="{00862D7A-877F-4045-A40E-ABDEDE7DC440}"/>
            </a:ext>
          </a:extLst>
        </xdr:cNvPr>
        <xdr:cNvGrpSpPr>
          <a:grpSpLocks/>
        </xdr:cNvGrpSpPr>
      </xdr:nvGrpSpPr>
      <xdr:grpSpPr bwMode="auto">
        <a:xfrm>
          <a:off x="266700" y="1009650"/>
          <a:ext cx="12563475" cy="48193"/>
          <a:chOff x="1134" y="1904"/>
          <a:chExt cx="9546" cy="181"/>
        </a:xfrm>
      </xdr:grpSpPr>
      <xdr:sp macro="" textlink="">
        <xdr:nvSpPr>
          <xdr:cNvPr id="9" name="Rectangle 8">
            <a:extLst>
              <a:ext uri="{FF2B5EF4-FFF2-40B4-BE49-F238E27FC236}">
                <a16:creationId xmlns:a16="http://schemas.microsoft.com/office/drawing/2014/main" id="{421D5D26-9911-42D7-A63E-B9CE44EB1CBE}"/>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id="{FD1D18A4-0DE9-451E-A0CB-3D15F9159B80}"/>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4" name="Rectangle 13">
            <a:extLst>
              <a:ext uri="{FF2B5EF4-FFF2-40B4-BE49-F238E27FC236}">
                <a16:creationId xmlns:a16="http://schemas.microsoft.com/office/drawing/2014/main" id="{CBA0876A-765E-4DEE-AF84-376EACB07086}"/>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8" name="Rectangle 7">
            <a:extLst>
              <a:ext uri="{FF2B5EF4-FFF2-40B4-BE49-F238E27FC236}">
                <a16:creationId xmlns:a16="http://schemas.microsoft.com/office/drawing/2014/main" id="{7EA1CF7C-4BAD-44D8-98E5-07130321E6E1}"/>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5" name="Rectangle 14">
            <a:extLst>
              <a:ext uri="{FF2B5EF4-FFF2-40B4-BE49-F238E27FC236}">
                <a16:creationId xmlns:a16="http://schemas.microsoft.com/office/drawing/2014/main" id="{AC9E5FCF-70A8-4D37-91CC-97936C08C4A1}"/>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6" name="Rectangle 15">
            <a:extLst>
              <a:ext uri="{FF2B5EF4-FFF2-40B4-BE49-F238E27FC236}">
                <a16:creationId xmlns:a16="http://schemas.microsoft.com/office/drawing/2014/main" id="{9540E414-A9AD-40D2-AF5D-E1F917A542E4}"/>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7" name="Rectangle 16">
            <a:extLst>
              <a:ext uri="{FF2B5EF4-FFF2-40B4-BE49-F238E27FC236}">
                <a16:creationId xmlns:a16="http://schemas.microsoft.com/office/drawing/2014/main" id="{5631DA6C-ED1C-41EA-8559-E220AD1F5749}"/>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8" name="Rectangle 17">
            <a:extLst>
              <a:ext uri="{FF2B5EF4-FFF2-40B4-BE49-F238E27FC236}">
                <a16:creationId xmlns:a16="http://schemas.microsoft.com/office/drawing/2014/main" id="{2129CC27-BDBB-4D45-BD8F-81849F15CB12}"/>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14</xdr:col>
      <xdr:colOff>0</xdr:colOff>
      <xdr:row>0</xdr:row>
      <xdr:rowOff>0</xdr:rowOff>
    </xdr:to>
    <xdr:grpSp>
      <xdr:nvGrpSpPr>
        <xdr:cNvPr id="2" name="Group 1">
          <a:extLst>
            <a:ext uri="{FF2B5EF4-FFF2-40B4-BE49-F238E27FC236}">
              <a16:creationId xmlns:a16="http://schemas.microsoft.com/office/drawing/2014/main" id="{39F86219-706D-4683-B415-8C77B25AFB62}"/>
            </a:ext>
          </a:extLst>
        </xdr:cNvPr>
        <xdr:cNvGrpSpPr>
          <a:grpSpLocks/>
        </xdr:cNvGrpSpPr>
      </xdr:nvGrpSpPr>
      <xdr:grpSpPr bwMode="auto">
        <a:xfrm>
          <a:off x="190500" y="0"/>
          <a:ext cx="22031325" cy="0"/>
          <a:chOff x="1133" y="1230"/>
          <a:chExt cx="8460" cy="208"/>
        </a:xfrm>
      </xdr:grpSpPr>
      <xdr:sp macro="" textlink="">
        <xdr:nvSpPr>
          <xdr:cNvPr id="3" name="Rektangel 2">
            <a:extLst>
              <a:ext uri="{FF2B5EF4-FFF2-40B4-BE49-F238E27FC236}">
                <a16:creationId xmlns:a16="http://schemas.microsoft.com/office/drawing/2014/main" id="{8D3245D8-A6E2-2FB1-21FE-38AE541E1D4D}"/>
              </a:ext>
            </a:extLst>
          </xdr:cNvPr>
          <xdr:cNvSpPr>
            <a:spLocks noChangeArrowheads="1"/>
          </xdr:cNvSpPr>
        </xdr:nvSpPr>
        <xdr:spPr bwMode="auto">
          <a:xfrm>
            <a:off x="1133" y="1230"/>
            <a:ext cx="8460" cy="208"/>
          </a:xfrm>
          <a:prstGeom prst="rect">
            <a:avLst/>
          </a:prstGeom>
          <a:solidFill>
            <a:srgbClr val="0076AF"/>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sp macro="" textlink="">
        <xdr:nvSpPr>
          <xdr:cNvPr id="4" name="Rektangel 3">
            <a:extLst>
              <a:ext uri="{FF2B5EF4-FFF2-40B4-BE49-F238E27FC236}">
                <a16:creationId xmlns:a16="http://schemas.microsoft.com/office/drawing/2014/main" id="{27E4E0BE-D212-9FE1-57DC-3588AA0BE2A2}"/>
              </a:ext>
            </a:extLst>
          </xdr:cNvPr>
          <xdr:cNvSpPr>
            <a:spLocks noChangeArrowheads="1"/>
          </xdr:cNvSpPr>
        </xdr:nvSpPr>
        <xdr:spPr bwMode="auto">
          <a:xfrm>
            <a:off x="2298" y="1230"/>
            <a:ext cx="750" cy="208"/>
          </a:xfrm>
          <a:prstGeom prst="rect">
            <a:avLst/>
          </a:prstGeom>
          <a:solidFill>
            <a:srgbClr val="56ADD6"/>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12</xdr:col>
      <xdr:colOff>8965</xdr:colOff>
      <xdr:row>28</xdr:row>
      <xdr:rowOff>212910</xdr:rowOff>
    </xdr:from>
    <xdr:to>
      <xdr:col>13</xdr:col>
      <xdr:colOff>5599043</xdr:colOff>
      <xdr:row>81</xdr:row>
      <xdr:rowOff>117087</xdr:rowOff>
    </xdr:to>
    <xdr:pic>
      <xdr:nvPicPr>
        <xdr:cNvPr id="5" name="Picture 4">
          <a:extLst>
            <a:ext uri="{FF2B5EF4-FFF2-40B4-BE49-F238E27FC236}">
              <a16:creationId xmlns:a16="http://schemas.microsoft.com/office/drawing/2014/main" id="{5EE7AD23-9BE8-4C7E-9BBE-6C012761A0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10615" y="4927785"/>
          <a:ext cx="7075978" cy="8591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8965</xdr:colOff>
      <xdr:row>28</xdr:row>
      <xdr:rowOff>212910</xdr:rowOff>
    </xdr:from>
    <xdr:to>
      <xdr:col>13</xdr:col>
      <xdr:colOff>5599043</xdr:colOff>
      <xdr:row>81</xdr:row>
      <xdr:rowOff>117087</xdr:rowOff>
    </xdr:to>
    <xdr:pic>
      <xdr:nvPicPr>
        <xdr:cNvPr id="6" name="Picture 5">
          <a:extLst>
            <a:ext uri="{FF2B5EF4-FFF2-40B4-BE49-F238E27FC236}">
              <a16:creationId xmlns:a16="http://schemas.microsoft.com/office/drawing/2014/main" id="{59E0AF7F-7628-4E34-9C41-3931FF53C9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10615" y="4927785"/>
          <a:ext cx="7075978" cy="8591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8965</xdr:colOff>
      <xdr:row>28</xdr:row>
      <xdr:rowOff>212910</xdr:rowOff>
    </xdr:from>
    <xdr:to>
      <xdr:col>13</xdr:col>
      <xdr:colOff>5599043</xdr:colOff>
      <xdr:row>81</xdr:row>
      <xdr:rowOff>135502</xdr:rowOff>
    </xdr:to>
    <xdr:pic>
      <xdr:nvPicPr>
        <xdr:cNvPr id="7" name="Picture 6">
          <a:extLst>
            <a:ext uri="{FF2B5EF4-FFF2-40B4-BE49-F238E27FC236}">
              <a16:creationId xmlns:a16="http://schemas.microsoft.com/office/drawing/2014/main" id="{EFB04CDE-68E1-4A65-85DA-6C206BB338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10615" y="4927785"/>
          <a:ext cx="7075978" cy="860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304800</xdr:colOff>
      <xdr:row>4</xdr:row>
      <xdr:rowOff>123825</xdr:rowOff>
    </xdr:to>
    <xdr:sp macro="" textlink="">
      <xdr:nvSpPr>
        <xdr:cNvPr id="8452" name="AutoShape 260">
          <a:extLst>
            <a:ext uri="{FF2B5EF4-FFF2-40B4-BE49-F238E27FC236}">
              <a16:creationId xmlns:a16="http://schemas.microsoft.com/office/drawing/2014/main" id="{496B0B5C-016C-4A77-A957-2A75F9D06302}"/>
            </a:ext>
          </a:extLst>
        </xdr:cNvPr>
        <xdr:cNvSpPr>
          <a:spLocks noChangeAspect="1" noChangeArrowheads="1"/>
        </xdr:cNvSpPr>
      </xdr:nvSpPr>
      <xdr:spPr bwMode="auto">
        <a:xfrm>
          <a:off x="11982450" y="542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123825</xdr:rowOff>
    </xdr:to>
    <xdr:sp macro="" textlink="">
      <xdr:nvSpPr>
        <xdr:cNvPr id="8453" name="AutoShape 261">
          <a:extLst>
            <a:ext uri="{FF2B5EF4-FFF2-40B4-BE49-F238E27FC236}">
              <a16:creationId xmlns:a16="http://schemas.microsoft.com/office/drawing/2014/main" id="{64794F00-83CB-41CC-92ED-418896BD69DA}"/>
            </a:ext>
          </a:extLst>
        </xdr:cNvPr>
        <xdr:cNvSpPr>
          <a:spLocks noChangeAspect="1" noChangeArrowheads="1"/>
        </xdr:cNvSpPr>
      </xdr:nvSpPr>
      <xdr:spPr bwMode="auto">
        <a:xfrm>
          <a:off x="11982450" y="90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xdr:row>
      <xdr:rowOff>0</xdr:rowOff>
    </xdr:from>
    <xdr:to>
      <xdr:col>7</xdr:col>
      <xdr:colOff>304800</xdr:colOff>
      <xdr:row>11</xdr:row>
      <xdr:rowOff>123825</xdr:rowOff>
    </xdr:to>
    <xdr:sp macro="" textlink="">
      <xdr:nvSpPr>
        <xdr:cNvPr id="8454" name="AutoShape 262">
          <a:extLst>
            <a:ext uri="{FF2B5EF4-FFF2-40B4-BE49-F238E27FC236}">
              <a16:creationId xmlns:a16="http://schemas.microsoft.com/office/drawing/2014/main" id="{B292C71B-1E9D-403B-A372-5853D485832E}"/>
            </a:ext>
          </a:extLst>
        </xdr:cNvPr>
        <xdr:cNvSpPr>
          <a:spLocks noChangeAspect="1" noChangeArrowheads="1"/>
        </xdr:cNvSpPr>
      </xdr:nvSpPr>
      <xdr:spPr bwMode="auto">
        <a:xfrm>
          <a:off x="11982450" y="18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11</xdr:row>
      <xdr:rowOff>0</xdr:rowOff>
    </xdr:from>
    <xdr:to>
      <xdr:col>7</xdr:col>
      <xdr:colOff>304800</xdr:colOff>
      <xdr:row>12</xdr:row>
      <xdr:rowOff>123825</xdr:rowOff>
    </xdr:to>
    <xdr:sp macro="" textlink="">
      <xdr:nvSpPr>
        <xdr:cNvPr id="8455" name="AutoShape 263">
          <a:extLst>
            <a:ext uri="{FF2B5EF4-FFF2-40B4-BE49-F238E27FC236}">
              <a16:creationId xmlns:a16="http://schemas.microsoft.com/office/drawing/2014/main" id="{289AA93A-9991-48A0-A373-A229F378FECB}"/>
            </a:ext>
          </a:extLst>
        </xdr:cNvPr>
        <xdr:cNvSpPr>
          <a:spLocks noChangeAspect="1" noChangeArrowheads="1"/>
        </xdr:cNvSpPr>
      </xdr:nvSpPr>
      <xdr:spPr bwMode="auto">
        <a:xfrm>
          <a:off x="11982450"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123825</xdr:rowOff>
    </xdr:to>
    <xdr:sp macro="" textlink="">
      <xdr:nvSpPr>
        <xdr:cNvPr id="8456" name="AutoShape 264">
          <a:extLst>
            <a:ext uri="{FF2B5EF4-FFF2-40B4-BE49-F238E27FC236}">
              <a16:creationId xmlns:a16="http://schemas.microsoft.com/office/drawing/2014/main" id="{EAF65064-8F02-4FA7-A7B5-0C44FF177183}"/>
            </a:ext>
          </a:extLst>
        </xdr:cNvPr>
        <xdr:cNvSpPr>
          <a:spLocks noChangeAspect="1" noChangeArrowheads="1"/>
        </xdr:cNvSpPr>
      </xdr:nvSpPr>
      <xdr:spPr bwMode="auto">
        <a:xfrm>
          <a:off x="1198245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32</xdr:row>
      <xdr:rowOff>0</xdr:rowOff>
    </xdr:from>
    <xdr:to>
      <xdr:col>7</xdr:col>
      <xdr:colOff>304800</xdr:colOff>
      <xdr:row>33</xdr:row>
      <xdr:rowOff>123825</xdr:rowOff>
    </xdr:to>
    <xdr:sp macro="" textlink="">
      <xdr:nvSpPr>
        <xdr:cNvPr id="8457" name="AutoShape 265">
          <a:extLst>
            <a:ext uri="{FF2B5EF4-FFF2-40B4-BE49-F238E27FC236}">
              <a16:creationId xmlns:a16="http://schemas.microsoft.com/office/drawing/2014/main" id="{A8EC7E47-AED7-47A1-8EBA-1338D705886F}"/>
            </a:ext>
          </a:extLst>
        </xdr:cNvPr>
        <xdr:cNvSpPr>
          <a:spLocks noChangeAspect="1" noChangeArrowheads="1"/>
        </xdr:cNvSpPr>
      </xdr:nvSpPr>
      <xdr:spPr bwMode="auto">
        <a:xfrm>
          <a:off x="11982450" y="579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33</xdr:row>
      <xdr:rowOff>0</xdr:rowOff>
    </xdr:from>
    <xdr:to>
      <xdr:col>7</xdr:col>
      <xdr:colOff>304800</xdr:colOff>
      <xdr:row>34</xdr:row>
      <xdr:rowOff>123825</xdr:rowOff>
    </xdr:to>
    <xdr:sp macro="" textlink="">
      <xdr:nvSpPr>
        <xdr:cNvPr id="8458" name="AutoShape 266">
          <a:extLst>
            <a:ext uri="{FF2B5EF4-FFF2-40B4-BE49-F238E27FC236}">
              <a16:creationId xmlns:a16="http://schemas.microsoft.com/office/drawing/2014/main" id="{813DB849-148A-4C95-AFF7-CC5535217238}"/>
            </a:ext>
          </a:extLst>
        </xdr:cNvPr>
        <xdr:cNvSpPr>
          <a:spLocks noChangeAspect="1" noChangeArrowheads="1"/>
        </xdr:cNvSpPr>
      </xdr:nvSpPr>
      <xdr:spPr bwMode="auto">
        <a:xfrm>
          <a:off x="11982450" y="597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34</xdr:row>
      <xdr:rowOff>0</xdr:rowOff>
    </xdr:from>
    <xdr:to>
      <xdr:col>7</xdr:col>
      <xdr:colOff>304800</xdr:colOff>
      <xdr:row>35</xdr:row>
      <xdr:rowOff>123825</xdr:rowOff>
    </xdr:to>
    <xdr:sp macro="" textlink="">
      <xdr:nvSpPr>
        <xdr:cNvPr id="8459" name="AutoShape 267">
          <a:extLst>
            <a:ext uri="{FF2B5EF4-FFF2-40B4-BE49-F238E27FC236}">
              <a16:creationId xmlns:a16="http://schemas.microsoft.com/office/drawing/2014/main" id="{399F5770-645E-4974-B8D0-FDA3FC670348}"/>
            </a:ext>
          </a:extLst>
        </xdr:cNvPr>
        <xdr:cNvSpPr>
          <a:spLocks noChangeAspect="1" noChangeArrowheads="1"/>
        </xdr:cNvSpPr>
      </xdr:nvSpPr>
      <xdr:spPr bwMode="auto">
        <a:xfrm>
          <a:off x="11982450" y="615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40</xdr:row>
      <xdr:rowOff>0</xdr:rowOff>
    </xdr:from>
    <xdr:to>
      <xdr:col>7</xdr:col>
      <xdr:colOff>304800</xdr:colOff>
      <xdr:row>41</xdr:row>
      <xdr:rowOff>123825</xdr:rowOff>
    </xdr:to>
    <xdr:sp macro="" textlink="">
      <xdr:nvSpPr>
        <xdr:cNvPr id="8460" name="AutoShape 268">
          <a:extLst>
            <a:ext uri="{FF2B5EF4-FFF2-40B4-BE49-F238E27FC236}">
              <a16:creationId xmlns:a16="http://schemas.microsoft.com/office/drawing/2014/main" id="{3540829E-FEBF-4B84-8217-9EC53EE657D8}"/>
            </a:ext>
          </a:extLst>
        </xdr:cNvPr>
        <xdr:cNvSpPr>
          <a:spLocks noChangeAspect="1" noChangeArrowheads="1"/>
        </xdr:cNvSpPr>
      </xdr:nvSpPr>
      <xdr:spPr bwMode="auto">
        <a:xfrm>
          <a:off x="11982450" y="723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53</xdr:row>
      <xdr:rowOff>0</xdr:rowOff>
    </xdr:from>
    <xdr:to>
      <xdr:col>7</xdr:col>
      <xdr:colOff>304800</xdr:colOff>
      <xdr:row>54</xdr:row>
      <xdr:rowOff>123825</xdr:rowOff>
    </xdr:to>
    <xdr:sp macro="" textlink="">
      <xdr:nvSpPr>
        <xdr:cNvPr id="8461" name="AutoShape 269">
          <a:extLst>
            <a:ext uri="{FF2B5EF4-FFF2-40B4-BE49-F238E27FC236}">
              <a16:creationId xmlns:a16="http://schemas.microsoft.com/office/drawing/2014/main" id="{A78A90D2-195B-4FBD-AF60-C3B086559529}"/>
            </a:ext>
          </a:extLst>
        </xdr:cNvPr>
        <xdr:cNvSpPr>
          <a:spLocks noChangeAspect="1" noChangeArrowheads="1"/>
        </xdr:cNvSpPr>
      </xdr:nvSpPr>
      <xdr:spPr bwMode="auto">
        <a:xfrm>
          <a:off x="11982450" y="959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123825</xdr:rowOff>
    </xdr:to>
    <xdr:sp macro="" textlink="">
      <xdr:nvSpPr>
        <xdr:cNvPr id="8462" name="AutoShape 270">
          <a:extLst>
            <a:ext uri="{FF2B5EF4-FFF2-40B4-BE49-F238E27FC236}">
              <a16:creationId xmlns:a16="http://schemas.microsoft.com/office/drawing/2014/main" id="{2E200D32-A97A-4153-8CCC-04937B2E2688}"/>
            </a:ext>
          </a:extLst>
        </xdr:cNvPr>
        <xdr:cNvSpPr>
          <a:spLocks noChangeAspect="1" noChangeArrowheads="1"/>
        </xdr:cNvSpPr>
      </xdr:nvSpPr>
      <xdr:spPr bwMode="auto">
        <a:xfrm>
          <a:off x="11982450" y="1212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xdr:row>
      <xdr:rowOff>0</xdr:rowOff>
    </xdr:from>
    <xdr:to>
      <xdr:col>7</xdr:col>
      <xdr:colOff>304800</xdr:colOff>
      <xdr:row>70</xdr:row>
      <xdr:rowOff>123825</xdr:rowOff>
    </xdr:to>
    <xdr:sp macro="" textlink="">
      <xdr:nvSpPr>
        <xdr:cNvPr id="8463" name="AutoShape 271">
          <a:extLst>
            <a:ext uri="{FF2B5EF4-FFF2-40B4-BE49-F238E27FC236}">
              <a16:creationId xmlns:a16="http://schemas.microsoft.com/office/drawing/2014/main" id="{B012AC0A-BE7D-45C6-9293-6FAD1D2EF2C9}"/>
            </a:ext>
          </a:extLst>
        </xdr:cNvPr>
        <xdr:cNvSpPr>
          <a:spLocks noChangeAspect="1" noChangeArrowheads="1"/>
        </xdr:cNvSpPr>
      </xdr:nvSpPr>
      <xdr:spPr bwMode="auto">
        <a:xfrm>
          <a:off x="11982450" y="1248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79</xdr:row>
      <xdr:rowOff>0</xdr:rowOff>
    </xdr:from>
    <xdr:to>
      <xdr:col>7</xdr:col>
      <xdr:colOff>304800</xdr:colOff>
      <xdr:row>80</xdr:row>
      <xdr:rowOff>123825</xdr:rowOff>
    </xdr:to>
    <xdr:sp macro="" textlink="">
      <xdr:nvSpPr>
        <xdr:cNvPr id="8464" name="AutoShape 272">
          <a:extLst>
            <a:ext uri="{FF2B5EF4-FFF2-40B4-BE49-F238E27FC236}">
              <a16:creationId xmlns:a16="http://schemas.microsoft.com/office/drawing/2014/main" id="{F30DB2BC-2787-4312-9085-801DB8B5B4BA}"/>
            </a:ext>
          </a:extLst>
        </xdr:cNvPr>
        <xdr:cNvSpPr>
          <a:spLocks noChangeAspect="1" noChangeArrowheads="1"/>
        </xdr:cNvSpPr>
      </xdr:nvSpPr>
      <xdr:spPr bwMode="auto">
        <a:xfrm>
          <a:off x="11982450" y="1429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85</xdr:row>
      <xdr:rowOff>0</xdr:rowOff>
    </xdr:from>
    <xdr:to>
      <xdr:col>7</xdr:col>
      <xdr:colOff>304800</xdr:colOff>
      <xdr:row>86</xdr:row>
      <xdr:rowOff>123825</xdr:rowOff>
    </xdr:to>
    <xdr:sp macro="" textlink="">
      <xdr:nvSpPr>
        <xdr:cNvPr id="8465" name="AutoShape 273">
          <a:extLst>
            <a:ext uri="{FF2B5EF4-FFF2-40B4-BE49-F238E27FC236}">
              <a16:creationId xmlns:a16="http://schemas.microsoft.com/office/drawing/2014/main" id="{471C0C8A-69A5-4E91-9DC3-D55BFBEF61A2}"/>
            </a:ext>
          </a:extLst>
        </xdr:cNvPr>
        <xdr:cNvSpPr>
          <a:spLocks noChangeAspect="1" noChangeArrowheads="1"/>
        </xdr:cNvSpPr>
      </xdr:nvSpPr>
      <xdr:spPr bwMode="auto">
        <a:xfrm>
          <a:off x="11982450" y="15382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86</xdr:row>
      <xdr:rowOff>0</xdr:rowOff>
    </xdr:from>
    <xdr:to>
      <xdr:col>7</xdr:col>
      <xdr:colOff>304800</xdr:colOff>
      <xdr:row>87</xdr:row>
      <xdr:rowOff>123825</xdr:rowOff>
    </xdr:to>
    <xdr:sp macro="" textlink="">
      <xdr:nvSpPr>
        <xdr:cNvPr id="8466" name="AutoShape 274">
          <a:extLst>
            <a:ext uri="{FF2B5EF4-FFF2-40B4-BE49-F238E27FC236}">
              <a16:creationId xmlns:a16="http://schemas.microsoft.com/office/drawing/2014/main" id="{6DC417FC-BE73-48EB-9780-E05F0BE7098F}"/>
            </a:ext>
          </a:extLst>
        </xdr:cNvPr>
        <xdr:cNvSpPr>
          <a:spLocks noChangeAspect="1" noChangeArrowheads="1"/>
        </xdr:cNvSpPr>
      </xdr:nvSpPr>
      <xdr:spPr bwMode="auto">
        <a:xfrm>
          <a:off x="11982450" y="1556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97</xdr:row>
      <xdr:rowOff>0</xdr:rowOff>
    </xdr:from>
    <xdr:to>
      <xdr:col>7</xdr:col>
      <xdr:colOff>304800</xdr:colOff>
      <xdr:row>98</xdr:row>
      <xdr:rowOff>123825</xdr:rowOff>
    </xdr:to>
    <xdr:sp macro="" textlink="">
      <xdr:nvSpPr>
        <xdr:cNvPr id="8467" name="AutoShape 275">
          <a:extLst>
            <a:ext uri="{FF2B5EF4-FFF2-40B4-BE49-F238E27FC236}">
              <a16:creationId xmlns:a16="http://schemas.microsoft.com/office/drawing/2014/main" id="{A4101640-AE25-4E61-AF4D-E27EEC8404C7}"/>
            </a:ext>
          </a:extLst>
        </xdr:cNvPr>
        <xdr:cNvSpPr>
          <a:spLocks noChangeAspect="1" noChangeArrowheads="1"/>
        </xdr:cNvSpPr>
      </xdr:nvSpPr>
      <xdr:spPr bwMode="auto">
        <a:xfrm>
          <a:off x="11982450" y="1755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108</xdr:row>
      <xdr:rowOff>0</xdr:rowOff>
    </xdr:from>
    <xdr:to>
      <xdr:col>7</xdr:col>
      <xdr:colOff>304800</xdr:colOff>
      <xdr:row>109</xdr:row>
      <xdr:rowOff>123825</xdr:rowOff>
    </xdr:to>
    <xdr:sp macro="" textlink="">
      <xdr:nvSpPr>
        <xdr:cNvPr id="8468" name="AutoShape 276">
          <a:extLst>
            <a:ext uri="{FF2B5EF4-FFF2-40B4-BE49-F238E27FC236}">
              <a16:creationId xmlns:a16="http://schemas.microsoft.com/office/drawing/2014/main" id="{73528F53-D73B-4D02-BE3C-0A2A88ADB061}"/>
            </a:ext>
          </a:extLst>
        </xdr:cNvPr>
        <xdr:cNvSpPr>
          <a:spLocks noChangeAspect="1" noChangeArrowheads="1"/>
        </xdr:cNvSpPr>
      </xdr:nvSpPr>
      <xdr:spPr bwMode="auto">
        <a:xfrm>
          <a:off x="11982450" y="1954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124</xdr:row>
      <xdr:rowOff>0</xdr:rowOff>
    </xdr:from>
    <xdr:to>
      <xdr:col>7</xdr:col>
      <xdr:colOff>304800</xdr:colOff>
      <xdr:row>125</xdr:row>
      <xdr:rowOff>123825</xdr:rowOff>
    </xdr:to>
    <xdr:sp macro="" textlink="">
      <xdr:nvSpPr>
        <xdr:cNvPr id="8469" name="AutoShape 277">
          <a:extLst>
            <a:ext uri="{FF2B5EF4-FFF2-40B4-BE49-F238E27FC236}">
              <a16:creationId xmlns:a16="http://schemas.microsoft.com/office/drawing/2014/main" id="{D3019745-D5D9-470F-9E52-135D5B74DAAF}"/>
            </a:ext>
          </a:extLst>
        </xdr:cNvPr>
        <xdr:cNvSpPr>
          <a:spLocks noChangeAspect="1" noChangeArrowheads="1"/>
        </xdr:cNvSpPr>
      </xdr:nvSpPr>
      <xdr:spPr bwMode="auto">
        <a:xfrm>
          <a:off x="11982450" y="2244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exgordy/Downloads/en_eiti_summary_data_template_2.0_1%20(1).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s://extractives-my.sharepoint.com/Users/g.mofulu/Dropbox/TEITI%20ASSIGNMENT%202019/TEITI_2019%20-%202020/FINAL%20DELIVARABLES/SUMMARY%20DATA/EITI%20Transparency%20template%2006.2022_NEW%20(Mushumbusi%20Kato's%20conflicted%20copy%202023-02-23).xlsx?0364D02F" TargetMode="External"/><Relationship Id="rId1" Type="http://schemas.openxmlformats.org/officeDocument/2006/relationships/externalLinkPath" Target="file:///\\0364D02F\EITI%20Transparency%20template%2006.2022_NEW%20(Mushumbusi%20Kato's%20conflicted%20copy%202023-02-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Part 1 - About"/>
      <sheetName val="Part 2 - Disclosure checklist"/>
      <sheetName val="Part 3 - Reporting entities"/>
      <sheetName val="Part 4 - Government revenues"/>
      <sheetName val="Part 5 - Company data"/>
      <sheetName val="Lists"/>
      <sheetName val="en_eiti_summary_data_template_2"/>
      <sheetName val="Listes"/>
    </sheetNames>
    <sheetDataSet>
      <sheetData sheetId="0" refreshError="1">
        <row r="4">
          <cell r="G4" t="str">
            <v>YYYY-MM-DD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About"/>
      <sheetName val="#2.1"/>
      <sheetName val="#2.2"/>
      <sheetName val="#2.3"/>
      <sheetName val="#2.4"/>
      <sheetName val="#2.5"/>
      <sheetName val="#2.6"/>
      <sheetName val="#3.1"/>
      <sheetName val="#3.2"/>
      <sheetName val="#3.3"/>
      <sheetName val="#4.1"/>
      <sheetName val="#4.1 - Reporting entities"/>
      <sheetName val="#4.1 - Government"/>
      <sheetName val="#4.1 - Company"/>
      <sheetName val="#4.2"/>
      <sheetName val="#4.3"/>
      <sheetName val="#4.4"/>
      <sheetName val="#4.5"/>
      <sheetName val="#4.6"/>
      <sheetName val="#4.7"/>
      <sheetName val="#4.8"/>
      <sheetName val="#4.9"/>
      <sheetName val="#5.1"/>
      <sheetName val="#5.2"/>
      <sheetName val="#5.3"/>
      <sheetName val="#6.1"/>
      <sheetName val="#6.2"/>
      <sheetName val="#6.3"/>
      <sheetName val="#6.4"/>
      <sheetName val="Sheet1"/>
      <sheetName val="EITI Transparency template 0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Set>
  </externalBook>
</externalLink>
</file>

<file path=xl/persons/person.xml><?xml version="1.0" encoding="utf-8"?>
<personList xmlns="http://schemas.microsoft.com/office/spreadsheetml/2018/threadedcomments" xmlns:x="http://schemas.openxmlformats.org/spreadsheetml/2006/main">
  <person displayName="Daryll Griffith" id="{76F365EE-87E7-4CC0-BB9D-CBB252606B4E}" userId="dgriffith@eiti.org" providerId="PeoplePicker"/>
  <person displayName="Christina Berger EITI" id="{6A3EAD92-C95A-4D32-98C6-8BC8E329EEC4}" userId="Christina Berger EITI" providerId="None"/>
  <person displayName="Jo Cook" id="{617C6552-8027-425A-AB80-75F42369F0E8}" userId="S::jcook@eiti.org::275779f9-8482-4818-9aca-aa1d7976bd37"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0000000}" name="Companies7" displayName="Companies7" ref="B51:K92" totalsRowCount="1" headerRowDxfId="115" dataDxfId="114" tableBorderDxfId="113" headerRowCellStyle="Normal 2">
  <autoFilter ref="B51:K91" xr:uid="{00000000-0009-0000-0100-00000F000000}"/>
  <tableColumns count="10">
    <tableColumn id="1" xr3:uid="{00000000-0010-0000-0000-000001000000}" name="Full company name" dataDxfId="111" totalsRowDxfId="112"/>
    <tableColumn id="7" xr3:uid="{00000000-0010-0000-0000-000007000000}" name="Company type" dataDxfId="109" totalsRowDxfId="110" dataCellStyle="Normal 2"/>
    <tableColumn id="2" xr3:uid="{00000000-0010-0000-0000-000002000000}" name="Company ID number" dataDxfId="107" totalsRowDxfId="108"/>
    <tableColumn id="5" xr3:uid="{00000000-0010-0000-0000-000005000000}" name="Sector" dataDxfId="105" totalsRowDxfId="106" dataCellStyle="Normal 2"/>
    <tableColumn id="3" xr3:uid="{00000000-0010-0000-0000-000003000000}" name="Commodities (comma-separated)" dataDxfId="103" totalsRowDxfId="104" dataCellStyle="Normal 2"/>
    <tableColumn id="4" xr3:uid="{00000000-0010-0000-0000-000004000000}" name="Stock exchange listing or company website " dataDxfId="101" totalsRowDxfId="102"/>
    <tableColumn id="8" xr3:uid="{00000000-0010-0000-0000-000008000000}" name="Audited financial statement (or balance sheet, cash flows, profit/loss statement if unavailable)" dataDxfId="99" totalsRowDxfId="100"/>
    <tableColumn id="9" xr3:uid="{00000000-0010-0000-0000-000009000000}" name="Submitted reporting templates?" dataDxfId="97" totalsRowDxfId="98" dataCellStyle="Normal 2"/>
    <tableColumn id="10" xr3:uid="{00000000-0010-0000-0000-00000A000000}" name="Adhered to MSG's quality assurances?" dataDxfId="95" totalsRowDxfId="96" dataCellStyle="Normal 2"/>
    <tableColumn id="6" xr3:uid="{00000000-0010-0000-0000-000006000000}" name="Payments to Governments Report" dataDxfId="93" totalsRowDxfId="94" dataCellStyle="Comma">
      <calculatedColumnFormula>SUMIF([2]!Table10[Company],Companies7[[#This Row],[Full company name]],[2]!Table10[Revenue value])</calculatedColumnFormula>
    </tableColumn>
  </tableColumns>
  <tableStyleInfo name="EITI Tabl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9000000}" name="Table5_Commodities_list" displayName="Table5_Commodities_list" ref="N2:P72" totalsRowShown="0" headerRowDxfId="21">
  <autoFilter ref="N2:P72" xr:uid="{00000000-0009-0000-0100-000005000000}"/>
  <sortState xmlns:xlrd2="http://schemas.microsoft.com/office/spreadsheetml/2017/richdata2" ref="N4:P71">
    <sortCondition ref="O3:O71"/>
  </sortState>
  <tableColumns count="3">
    <tableColumn id="1" xr3:uid="{00000000-0010-0000-0900-000001000000}" name="HS ProductCode" dataDxfId="20"/>
    <tableColumn id="2" xr3:uid="{00000000-0010-0000-0900-000002000000}" name="HS Product Description" dataDxfId="19"/>
    <tableColumn id="3" xr3:uid="{00000000-0010-0000-0900-000003000000}" name="HS Product Description w volume" dataDxfId="18"/>
  </tableColumns>
  <tableStyleInfo name="EITI Tabl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A000000}" name="Table6_GFS_codes_classification" displayName="Table6_GFS_codes_classification" ref="S2:Y30" totalsRowShown="0" headerRowDxfId="17" dataDxfId="16">
  <autoFilter ref="S2:Y30" xr:uid="{00000000-0009-0000-0100-000007000000}"/>
  <tableColumns count="7">
    <tableColumn id="4" xr3:uid="{00000000-0010-0000-0A00-000004000000}" name="Combined" dataDxfId="15"/>
    <tableColumn id="1" xr3:uid="{00000000-0010-0000-0A00-000001000000}" name="GFS description" dataDxfId="14"/>
    <tableColumn id="2" xr3:uid="{00000000-0010-0000-0A00-000002000000}" name="GFS Code" dataDxfId="13"/>
    <tableColumn id="5" xr3:uid="{00000000-0010-0000-0A00-000005000000}" name="GFS Level 1" dataDxfId="12"/>
    <tableColumn id="6" xr3:uid="{00000000-0010-0000-0A00-000006000000}" name="GFS Level 2" dataDxfId="11"/>
    <tableColumn id="7" xr3:uid="{00000000-0010-0000-0A00-000007000000}" name="GFS Level 3" dataDxfId="10"/>
    <tableColumn id="8" xr3:uid="{00000000-0010-0000-0A00-000008000000}" name="GFS Level 4" dataDxfId="9"/>
  </tableColumns>
  <tableStyleInfo name="EITI Tabl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B000000}" name="Table7_sectors" displayName="Table7_sectors" ref="AA2:AA9" totalsRowShown="0" headerRowDxfId="8" dataDxfId="7">
  <autoFilter ref="AA2:AA9" xr:uid="{00000000-0009-0000-0100-000008000000}"/>
  <tableColumns count="1">
    <tableColumn id="1" xr3:uid="{00000000-0010-0000-0B00-000001000000}" name="Sector(s)" dataDxfId="6"/>
  </tableColumns>
  <tableStyleInfo name="EITI Tabl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C000000}" name="Table12" displayName="Table12" ref="AC2:AC8" totalsRowShown="0" headerRowDxfId="5" dataDxfId="4">
  <autoFilter ref="AC2:AC8" xr:uid="{00000000-0009-0000-0100-00000C000000}"/>
  <tableColumns count="1">
    <tableColumn id="1" xr3:uid="{00000000-0010-0000-0C00-000001000000}" name="Project phases" dataDxfId="3"/>
  </tableColumns>
  <tableStyleInfo name="EITI Tabl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D000000}" name="Government_entity_type" displayName="Government_entity_type" ref="AE2:AE7" totalsRowShown="0" headerRowDxfId="2" dataDxfId="1">
  <autoFilter ref="AE2:AE7" xr:uid="{00000000-0009-0000-0100-00000D000000}"/>
  <tableColumns count="1">
    <tableColumn id="1" xr3:uid="{00000000-0010-0000-0D00-000001000000}" name="&lt; Agency type &gt;" dataDxfId="0"/>
  </tableColumns>
  <tableStyleInfo name="EITI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1000000}" name="Government_agencies8" displayName="Government_agencies8" ref="B14:G45" totalsRowShown="0" headerRowDxfId="92" dataDxfId="91" tableBorderDxfId="90" headerRowCellStyle="Normal 2">
  <autoFilter ref="B14:G45" xr:uid="{00000000-0009-0000-0100-000010000000}"/>
  <tableColumns count="6">
    <tableColumn id="1" xr3:uid="{00000000-0010-0000-0100-000001000000}" name="Full name of agency" dataDxfId="89"/>
    <tableColumn id="4" xr3:uid="{00000000-0010-0000-0100-000004000000}" name="Agency type" dataDxfId="88" dataCellStyle="Normal 2"/>
    <tableColumn id="2" xr3:uid="{00000000-0010-0000-0100-000002000000}" name="ID number (if applicable)" dataDxfId="87"/>
    <tableColumn id="5" xr3:uid="{00000000-0010-0000-0100-000005000000}" name="Submitted reporting templates?" dataDxfId="86" dataCellStyle="Normal 2"/>
    <tableColumn id="6" xr3:uid="{00000000-0010-0000-0100-000006000000}" name="Adhered to MSG's quality assurances?" dataDxfId="85" dataCellStyle="Normal 2"/>
    <tableColumn id="3" xr3:uid="{00000000-0010-0000-0100-000003000000}" name="Total reported" dataDxfId="84">
      <calculatedColumnFormula>SUMIF([2]!Government_revenues_table[Government entity],Government_agencies8[[#This Row],[Full name of agency]],[2]!Government_revenues_table[Revenue value])</calculatedColumnFormula>
    </tableColumn>
  </tableColumns>
  <tableStyleInfo name="EITI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2000000}" name="Companies159" displayName="Companies159" ref="B94:J95" totalsRowShown="0" headerRowDxfId="83" dataDxfId="82" tableBorderDxfId="81" headerRowCellStyle="Normal 2">
  <autoFilter ref="B94:J95" xr:uid="{00000000-0009-0000-0100-000011000000}"/>
  <tableColumns count="9">
    <tableColumn id="1" xr3:uid="{00000000-0010-0000-0200-000001000000}" name="Full project name" dataDxfId="80"/>
    <tableColumn id="2" xr3:uid="{00000000-0010-0000-0200-000002000000}" name="Legal agreement reference number(s): contract, licence, lease, concession, …" dataDxfId="79"/>
    <tableColumn id="3" xr3:uid="{00000000-0010-0000-0200-000003000000}" name="Affiliated companies, start with Operator" dataDxfId="78"/>
    <tableColumn id="5" xr3:uid="{00000000-0010-0000-0200-000005000000}" name="Commodities (one commodity/row)" dataDxfId="77" dataCellStyle="Normal 2"/>
    <tableColumn id="6" xr3:uid="{00000000-0010-0000-0200-000006000000}" name="Status" dataDxfId="76"/>
    <tableColumn id="7" xr3:uid="{00000000-0010-0000-0200-000007000000}" name="Production (volume)" dataDxfId="75"/>
    <tableColumn id="8" xr3:uid="{00000000-0010-0000-0200-000008000000}" name="Unit" dataDxfId="74"/>
    <tableColumn id="9" xr3:uid="{00000000-0010-0000-0200-000009000000}" name="Production (value)" dataDxfId="73" dataCellStyle="Normal 2"/>
    <tableColumn id="10" xr3:uid="{00000000-0010-0000-0200-00000A000000}" name="Currency" dataDxfId="72"/>
  </tableColumns>
  <tableStyleInfo name="EITI Tab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3000000}" name="Government_revenues_table" displayName="Government_revenues_table" ref="B21:K50" totalsRowShown="0" headerRowDxfId="71" dataDxfId="70">
  <autoFilter ref="B21:K50" xr:uid="{00000000-0009-0000-0100-000012000000}">
    <filterColumn colId="6">
      <filters>
        <filter val="Service Levy"/>
      </filters>
    </filterColumn>
  </autoFilter>
  <sortState xmlns:xlrd2="http://schemas.microsoft.com/office/spreadsheetml/2017/richdata2" ref="B22:K50">
    <sortCondition descending="1" ref="J21:J50"/>
  </sortState>
  <tableColumns count="10">
    <tableColumn id="8" xr3:uid="{00000000-0010-0000-0300-000008000000}" name="GFS Level 1" dataDxfId="69">
      <calculatedColumnFormula>IFERROR(VLOOKUP(Government_revenues_table[[#This Row],[GFS Classification]],[1]!Table6_GFS_codes_classification[#Data],COLUMNS($F:F)+3,FALSE),"Do not enter data")</calculatedColumnFormula>
    </tableColumn>
    <tableColumn id="9" xr3:uid="{00000000-0010-0000-0300-000009000000}" name="GFS Level 2" dataDxfId="68">
      <calculatedColumnFormula>IFERROR(VLOOKUP(Government_revenues_table[[#This Row],[GFS Classification]],[1]!Table6_GFS_codes_classification[#Data],COLUMNS($F:G)+3,FALSE),"Do not enter data")</calculatedColumnFormula>
    </tableColumn>
    <tableColumn id="10" xr3:uid="{00000000-0010-0000-0300-00000A000000}" name="GFS Level 3" dataDxfId="67">
      <calculatedColumnFormula>IFERROR(VLOOKUP(Government_revenues_table[[#This Row],[GFS Classification]],[1]!Table6_GFS_codes_classification[#Data],COLUMNS($F:H)+3,FALSE),"Do not enter data")</calculatedColumnFormula>
    </tableColumn>
    <tableColumn id="7" xr3:uid="{00000000-0010-0000-0300-000007000000}" name="GFS Level 4" dataDxfId="66">
      <calculatedColumnFormula>IFERROR(VLOOKUP(Government_revenues_table[[#This Row],[GFS Classification]],[1]!Table6_GFS_codes_classification[#Data],COLUMNS($F:I)+3,FALSE),"Do not enter data")</calculatedColumnFormula>
    </tableColumn>
    <tableColumn id="1" xr3:uid="{00000000-0010-0000-0300-000001000000}" name="GFS Classification" dataDxfId="65"/>
    <tableColumn id="11" xr3:uid="{00000000-0010-0000-0300-00000B000000}" name="Sector" dataDxfId="64"/>
    <tableColumn id="3" xr3:uid="{00000000-0010-0000-0300-000003000000}" name="Revenue stream name" dataDxfId="63"/>
    <tableColumn id="4" xr3:uid="{00000000-0010-0000-0300-000004000000}" name="Government entity" dataDxfId="62"/>
    <tableColumn id="5" xr3:uid="{00000000-0010-0000-0300-000005000000}" name="Revenue value" dataDxfId="61"/>
    <tableColumn id="2" xr3:uid="{00000000-0010-0000-0300-000002000000}" name="Currency" dataDxfId="60"/>
  </tableColumns>
  <tableStyleInfo name="EITI Tab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4000000}" name="Table1012" displayName="Table1012" ref="B14:O259" totalsRowShown="0" headerRowDxfId="59" dataDxfId="58">
  <autoFilter ref="B14:O259" xr:uid="{00000000-0009-0000-0100-000013000000}"/>
  <sortState xmlns:xlrd2="http://schemas.microsoft.com/office/spreadsheetml/2017/richdata2" ref="B28:O242">
    <sortCondition ref="C14:C259"/>
  </sortState>
  <tableColumns count="14">
    <tableColumn id="7" xr3:uid="{00000000-0010-0000-0400-000007000000}" name="Sector" dataDxfId="57">
      <calculatedColumnFormula>VLOOKUP(C15,[1]!Companies[#Data],3,FALSE)</calculatedColumnFormula>
    </tableColumn>
    <tableColumn id="1" xr3:uid="{00000000-0010-0000-0400-000001000000}" name="Company" dataDxfId="56"/>
    <tableColumn id="3" xr3:uid="{00000000-0010-0000-0400-000003000000}" name="Government entity" dataDxfId="55"/>
    <tableColumn id="4" xr3:uid="{00000000-0010-0000-0400-000004000000}" name="Revenue stream name" dataDxfId="54"/>
    <tableColumn id="5" xr3:uid="{00000000-0010-0000-0400-000005000000}" name="Levied on project (Y/N)" dataDxfId="53"/>
    <tableColumn id="6" xr3:uid="{00000000-0010-0000-0400-000006000000}" name="Reported by project (Y/N)" dataDxfId="52"/>
    <tableColumn id="2" xr3:uid="{00000000-0010-0000-0400-000002000000}" name="Project name" dataDxfId="51"/>
    <tableColumn id="13" xr3:uid="{00000000-0010-0000-0400-00000D000000}" name="Reporting currency" dataDxfId="50"/>
    <tableColumn id="14" xr3:uid="{00000000-0010-0000-0400-00000E000000}" name="Revenue value" dataDxfId="49"/>
    <tableColumn id="18" xr3:uid="{00000000-0010-0000-0400-000012000000}" name="Payment made in-kind (Y/N)" dataDxfId="48"/>
    <tableColumn id="8" xr3:uid="{00000000-0010-0000-0400-000008000000}" name="In-kind volume (if applicable)" dataDxfId="47"/>
    <tableColumn id="9" xr3:uid="{00000000-0010-0000-0400-000009000000}" name="Unit (if applicable)" dataDxfId="46"/>
    <tableColumn id="10" xr3:uid="{00000000-0010-0000-0400-00000A000000}" name="Comments" dataDxfId="45"/>
    <tableColumn id="11" xr3:uid="{00000000-0010-0000-0400-00000B000000}" name="Has the company provided the required quality assurances for its disclosures?" dataDxfId="44" dataCellStyle="Normal 3"/>
  </tableColumns>
  <tableStyleInfo name="EITI Tabl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5000000}" name="Table1_Country_codes_and_currencies" displayName="Table1_Country_codes_and_currencies" ref="A2:G246" totalsRowShown="0" headerRowDxfId="43" dataDxfId="42">
  <autoFilter ref="A2:G246" xr:uid="{00000000-0009-0000-0100-000001000000}"/>
  <sortState xmlns:xlrd2="http://schemas.microsoft.com/office/spreadsheetml/2017/richdata2" ref="A3:G246">
    <sortCondition ref="A2:A246"/>
  </sortState>
  <tableColumns count="7">
    <tableColumn id="1" xr3:uid="{00000000-0010-0000-0500-000001000000}" name="Country or Area name" dataDxfId="41"/>
    <tableColumn id="2" xr3:uid="{00000000-0010-0000-0500-000002000000}" name="ISO Alpha-2 Code" dataDxfId="40"/>
    <tableColumn id="3" xr3:uid="{00000000-0010-0000-0500-000003000000}" name="ISO Alpha-3 Code" dataDxfId="39"/>
    <tableColumn id="4" xr3:uid="{00000000-0010-0000-0500-000004000000}" name="ISO Numeric Code (UN M49)" dataDxfId="38"/>
    <tableColumn id="5" xr3:uid="{00000000-0010-0000-0500-000005000000}" name="Currency code (ISO-4217)" dataDxfId="37"/>
    <tableColumn id="6" xr3:uid="{00000000-0010-0000-0500-000006000000}" name="Currency code num (ISO-4217)" dataDxfId="36"/>
    <tableColumn id="7" xr3:uid="{00000000-0010-0000-0500-000007000000}" name="Currency" dataDxfId="35"/>
  </tableColumns>
  <tableStyleInfo name="EITI Tabl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6000000}" name="Table2_Simple_options" displayName="Table2_Simple_options" ref="I2:I7" totalsRowShown="0" headerRowDxfId="34" dataDxfId="33">
  <autoFilter ref="I2:I7" xr:uid="{00000000-0009-0000-0100-000002000000}"/>
  <tableColumns count="1">
    <tableColumn id="1" xr3:uid="{00000000-0010-0000-0600-000001000000}" name="List" dataDxfId="32"/>
  </tableColumns>
  <tableStyleInfo name="EITI Tabl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7000000}" name="Table4_Currency_code_list" displayName="Table4_Currency_code_list" ref="I10:K168" totalsRowShown="0" headerRowDxfId="31" dataDxfId="30" headerRowBorderDxfId="28" tableBorderDxfId="29">
  <autoFilter ref="I10:K168" xr:uid="{00000000-0009-0000-0100-000004000000}"/>
  <tableColumns count="3">
    <tableColumn id="1" xr3:uid="{00000000-0010-0000-0700-000001000000}" name="Currency code (ISO-4217)" dataDxfId="27"/>
    <tableColumn id="2" xr3:uid="{00000000-0010-0000-0700-000002000000}" name="Currency code num (ISO-4217)" dataDxfId="26"/>
    <tableColumn id="3" xr3:uid="{00000000-0010-0000-0700-000003000000}" name="Currency" dataDxfId="25"/>
  </tableColumns>
  <tableStyleInfo name="EITI Tabl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8000000}" name="Table3_Reporting_options" displayName="Table3_Reporting_options" ref="K2:K7" totalsRowShown="0" headerRowDxfId="24" dataDxfId="23">
  <autoFilter ref="K2:K7" xr:uid="{00000000-0009-0000-0100-000003000000}"/>
  <tableColumns count="1">
    <tableColumn id="1" xr3:uid="{00000000-0010-0000-0800-000001000000}" name="List" dataDxfId="22"/>
  </tableColumns>
  <tableStyleInfo name="EITI Tabl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19" dT="2024-09-03T14:30:27.70" personId="{617C6552-8027-425A-AB80-75F42369F0E8}" id="{2AB08B99-E5B2-4EB1-8925-AEF4C261DD10}">
    <text>Neither link works</text>
  </threadedComment>
  <threadedComment ref="F34" dT="2024-09-03T14:38:14.19" personId="{617C6552-8027-425A-AB80-75F42369F0E8}" id="{F64DD199-BA1C-4A44-B43D-8A4C6DEAE1B2}">
    <text>Should this be marked as systematically disclosed?</text>
  </threadedComment>
  <threadedComment ref="F40" dT="2024-09-03T15:17:47.95" personId="{617C6552-8027-425A-AB80-75F42369F0E8}" id="{B296B0FF-9C19-46E9-A430-F3A3EC380C05}">
    <text>I think this should be a reference to section 3.7.1.5 (p44)</text>
  </threadedComment>
  <threadedComment ref="F54" dT="2024-09-03T15:20:57.35" personId="{617C6552-8027-425A-AB80-75F42369F0E8}" id="{560987EB-D920-4E4A-B99D-9850C00405DF}">
    <text>Page not found</text>
  </threadedComment>
  <threadedComment ref="H54" dT="2024-09-03T15:23:53.19" personId="{617C6552-8027-425A-AB80-75F42369F0E8}" id="{97DC4484-3E9C-4547-B82F-529FDAAD952E}">
    <text>Not sure what this is supposed to reference?</text>
  </threadedComment>
  <threadedComment ref="F55" dT="2024-09-03T15:33:29.61" personId="{617C6552-8027-425A-AB80-75F42369F0E8}" id="{51A6B553-6C4C-45BC-B2A2-AA8EC20E788F}">
    <text>I can't find the 2019-2020 audits, only 2018-2019</text>
  </threadedComment>
  <threadedComment ref="F56" dT="2024-09-03T15:33:50.41" personId="{617C6552-8027-425A-AB80-75F42369F0E8}" id="{4C19906F-E94F-4B69-9EAB-75DB0200FAFD}">
    <text>See above</text>
  </threadedComment>
  <threadedComment ref="F57" dT="2024-09-03T15:34:04.31" personId="{617C6552-8027-425A-AB80-75F42369F0E8}" id="{B391C92A-9442-42A2-9698-242A5D10DFC4}">
    <text>See above</text>
  </threadedComment>
  <threadedComment ref="F158" dT="2024-09-03T16:28:41.71" personId="{617C6552-8027-425A-AB80-75F42369F0E8}" id="{3363F154-9A5B-48E0-97D1-449FF1D6C8C6}">
    <text>Wrong unit?</text>
  </threadedComment>
  <threadedComment ref="D186" dT="2024-09-05T10:56:19.94" personId="{617C6552-8027-425A-AB80-75F42369F0E8}" id="{2D696933-F0C8-4049-8D39-D97484C9A9CA}" done="1">
    <text>Can't see where this number comes from</text>
  </threadedComment>
  <threadedComment ref="H240" dT="2023-09-14T12:01:27.68" personId="{6A3EAD92-C95A-4D32-98C6-8BC8E329EEC4}" id="{5CD5FBCE-3C07-4E77-9161-6D1D9D5BEBD2}">
    <text>This is total mineral export, not total export</text>
  </threadedComment>
  <threadedComment ref="H240" dT="2023-09-14T12:04:07.58" personId="{6A3EAD92-C95A-4D32-98C6-8BC8E329EEC4}" id="{BBAAC60A-530D-48E2-AD12-D3B13434341B}" parentId="{5CD5FBCE-3C07-4E77-9161-6D1D9D5BEBD2}">
    <text xml:space="preserve">Found a figure for 2020 here: https://wits.worldbank.org/CountryProfile/en/Country/TZA/Year/2020/SummaryText
</text>
    <extLst>
      <x:ext xmlns:xltc2="http://schemas.microsoft.com/office/spreadsheetml/2020/threadedcomments2" uri="{F7C98A9C-CBB3-438F-8F68-D28B6AF4A901}">
        <xltc2:checksum>2859244288</xltc2:checksum>
        <xltc2:hyperlink startIndex="30" length="78" url="https://wits.worldbank.org/CountryProfile/en/Country/TZA/Year/2020/SummaryText"/>
      </x:ext>
    </extLst>
  </threadedComment>
</ThreadedComments>
</file>

<file path=xl/threadedComments/threadedComment2.xml><?xml version="1.0" encoding="utf-8"?>
<ThreadedComments xmlns="http://schemas.microsoft.com/office/spreadsheetml/2018/threadedcomments" xmlns:x="http://schemas.openxmlformats.org/spreadsheetml/2006/main">
  <threadedComment ref="E51" dT="2023-07-24T16:03:02.49" personId="{6A3EAD92-C95A-4D32-98C6-8BC8E329EEC4}" id="{862C3168-0AF6-415F-A738-4E4FA96CB3CE}">
    <text xml:space="preserve">@Daryll Griffith - there are two transport tariff payments, one for SONGAS and one for Mtwara-Dar es Salaam Gas pipeline. These should be two separate entries. Both are paid by Pan African. See Report p. 84. The figure here is for the Dar es Salaam, not SONGAS, so this is an error. @Daryll Griffith. Please check the list and correct the entries. Note that the Report did not define a threshold for revenue types as it did for companies. 
</text>
    <mentions>
      <mention mentionpersonId="{76F365EE-87E7-4CC0-BB9D-CBB252606B4E}" mentionId="{A8840F7E-A712-4CE5-9509-E937E46214C7}" startIndex="0" length="16"/>
      <mention mentionpersonId="{76F365EE-87E7-4CC0-BB9D-CBB252606B4E}" mentionId="{EE133BCE-712A-4500-9885-805E1D9EB9FC}" startIndex="283" length="16"/>
    </mentions>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eiti.org/countries" TargetMode="External"/><Relationship Id="rId13" Type="http://schemas.openxmlformats.org/officeDocument/2006/relationships/printerSettings" Target="../printerSettings/printerSettings1.bin"/><Relationship Id="rId3" Type="http://schemas.openxmlformats.org/officeDocument/2006/relationships/hyperlink" Target="mailto:data@eiti.org" TargetMode="External"/><Relationship Id="rId7" Type="http://schemas.openxmlformats.org/officeDocument/2006/relationships/hyperlink" Target="mailto:data@eiti.org" TargetMode="External"/><Relationship Id="rId12" Type="http://schemas.openxmlformats.org/officeDocument/2006/relationships/hyperlink" Target="mailto:data@eiti.org?subject=Summary%20data%20feedback" TargetMode="External"/><Relationship Id="rId2" Type="http://schemas.openxmlformats.org/officeDocument/2006/relationships/hyperlink" Target="mailto:data@eiti.org" TargetMode="External"/><Relationship Id="rId1" Type="http://schemas.openxmlformats.org/officeDocument/2006/relationships/hyperlink" Target="https://eiti.org/data" TargetMode="External"/><Relationship Id="rId6" Type="http://schemas.openxmlformats.org/officeDocument/2006/relationships/hyperlink" Target="https://eiti.org/summary-data-template" TargetMode="External"/><Relationship Id="rId11" Type="http://schemas.openxmlformats.org/officeDocument/2006/relationships/hyperlink" Target="https://eiti.org/summary-data-template" TargetMode="External"/><Relationship Id="rId5" Type="http://schemas.openxmlformats.org/officeDocument/2006/relationships/hyperlink" Target="mailto:data@eiti.org" TargetMode="External"/><Relationship Id="rId10" Type="http://schemas.openxmlformats.org/officeDocument/2006/relationships/hyperlink" Target="https://eiti.org/countries" TargetMode="External"/><Relationship Id="rId4" Type="http://schemas.openxmlformats.org/officeDocument/2006/relationships/hyperlink" Target="mailto:data@eiti.org" TargetMode="External"/><Relationship Id="rId9" Type="http://schemas.openxmlformats.org/officeDocument/2006/relationships/hyperlink" Target="https://eiti.org/countries"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teiti.go.tz/dashboard/,%20https:/www.teiti.go.tz/storage/app/uploads/public/643/fb8/35d/643fb835dd1b9116456168.pdf" TargetMode="External"/><Relationship Id="rId3" Type="http://schemas.openxmlformats.org/officeDocument/2006/relationships/hyperlink" Target="mailto:data@eiti.org" TargetMode="External"/><Relationship Id="rId7" Type="http://schemas.openxmlformats.org/officeDocument/2006/relationships/hyperlink" Target="https://www.teiti.go.tz/storage/app/uploads/public/62b/d78/278/62bd782789fa8959777682.pdf" TargetMode="External"/><Relationship Id="rId2" Type="http://schemas.openxmlformats.org/officeDocument/2006/relationships/hyperlink" Target="https://eiti.org/document/standard" TargetMode="External"/><Relationship Id="rId1" Type="http://schemas.openxmlformats.org/officeDocument/2006/relationships/hyperlink" Target="https://en.wikipedia.org/wiki/ISO_4217" TargetMode="External"/><Relationship Id="rId6" Type="http://schemas.openxmlformats.org/officeDocument/2006/relationships/hyperlink" Target="mailto:gkomba@mzumbe.ac.tz" TargetMode="External"/><Relationship Id="rId5" Type="http://schemas.openxmlformats.org/officeDocument/2006/relationships/hyperlink" Target="https://www.bot.go.tz/ExchangeRate/excRates" TargetMode="External"/><Relationship Id="rId10" Type="http://schemas.openxmlformats.org/officeDocument/2006/relationships/printerSettings" Target="../printerSettings/printerSettings2.bin"/><Relationship Id="rId4" Type="http://schemas.openxmlformats.org/officeDocument/2006/relationships/hyperlink" Target="https://eiti.org/document/standard" TargetMode="External"/><Relationship Id="rId9" Type="http://schemas.openxmlformats.org/officeDocument/2006/relationships/hyperlink" Target="https://www.teiti.go.tz/dashboard/"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portal.madini.go.tz/site/CustomHtml.aspx?PageID=d7f3f61d-4689-4280-a59a-b865f002dd60." TargetMode="External"/><Relationship Id="rId21" Type="http://schemas.openxmlformats.org/officeDocument/2006/relationships/hyperlink" Target="mailto:data@eiti.org" TargetMode="External"/><Relationship Id="rId42" Type="http://schemas.openxmlformats.org/officeDocument/2006/relationships/hyperlink" Target="https://www.nbs.go.tz/index.php/sw/machapisho/pato-la-taifa/756-hali-ya-uchumi-wa-taifa-katika-mwaka-2021" TargetMode="External"/><Relationship Id="rId47" Type="http://schemas.openxmlformats.org/officeDocument/2006/relationships/hyperlink" Target="https://www.teiti.go.tz/storage/app/uploads/public/62b/d78/278/62bd782789fa8959777682.pdf" TargetMode="External"/><Relationship Id="rId63" Type="http://schemas.openxmlformats.org/officeDocument/2006/relationships/hyperlink" Target="https://www.teiti.go.tz/storage/app/uploads/public/5e9/592/589/5e9592589c688709751310.pdf" TargetMode="External"/><Relationship Id="rId68" Type="http://schemas.openxmlformats.org/officeDocument/2006/relationships/hyperlink" Target="https://www.nao.go.tz/index.php/reports/category/general-audit-reports" TargetMode="External"/><Relationship Id="rId2" Type="http://schemas.openxmlformats.org/officeDocument/2006/relationships/hyperlink" Target="https://eiti.org/document/standard" TargetMode="External"/><Relationship Id="rId16" Type="http://schemas.openxmlformats.org/officeDocument/2006/relationships/hyperlink" Target="https://eiti.org/document/standard" TargetMode="External"/><Relationship Id="rId29" Type="http://schemas.openxmlformats.org/officeDocument/2006/relationships/hyperlink" Target="https://tpdc.co.tz/" TargetMode="External"/><Relationship Id="rId11" Type="http://schemas.openxmlformats.org/officeDocument/2006/relationships/hyperlink" Target="https://eiti.org/document/standard" TargetMode="External"/><Relationship Id="rId24" Type="http://schemas.openxmlformats.org/officeDocument/2006/relationships/hyperlink" Target="https://eiti.org/document/standard" TargetMode="External"/><Relationship Id="rId32" Type="http://schemas.openxmlformats.org/officeDocument/2006/relationships/hyperlink" Target="https://eiti.org/document/standard" TargetMode="External"/><Relationship Id="rId37" Type="http://schemas.openxmlformats.org/officeDocument/2006/relationships/hyperlink" Target="https://www.nemc.or.tz/publications/16" TargetMode="External"/><Relationship Id="rId40" Type="http://schemas.openxmlformats.org/officeDocument/2006/relationships/hyperlink" Target="https://www.nbs.go.tz/index.php/sw/machapisho/pato-la-taifa/756-hali-ya-uchumi-wa-taifa-katika-mwaka-2021" TargetMode="External"/><Relationship Id="rId45" Type="http://schemas.openxmlformats.org/officeDocument/2006/relationships/hyperlink" Target="https://www.teiti.go.tz/publications/legislation" TargetMode="External"/><Relationship Id="rId53" Type="http://schemas.openxmlformats.org/officeDocument/2006/relationships/hyperlink" Target="https://www.brela.go.tz/" TargetMode="External"/><Relationship Id="rId58" Type="http://schemas.openxmlformats.org/officeDocument/2006/relationships/hyperlink" Target="https://www.nao.go.tz/index.php/reports/category/general-audit-reports" TargetMode="External"/><Relationship Id="rId66" Type="http://schemas.openxmlformats.org/officeDocument/2006/relationships/hyperlink" Target="https://www.teiti.go.tz/storage/app/uploads/public/62b/d78/278/62bd782789fa8959777682.pdf" TargetMode="External"/><Relationship Id="rId5" Type="http://schemas.openxmlformats.org/officeDocument/2006/relationships/hyperlink" Target="https://eiti.org/document/standard" TargetMode="External"/><Relationship Id="rId61" Type="http://schemas.openxmlformats.org/officeDocument/2006/relationships/hyperlink" Target="https://www.teiti.go.tz/storage/app/uploads/public/62b/d78/278/62bd782789fa8959777682.pdf" TargetMode="External"/><Relationship Id="rId19" Type="http://schemas.openxmlformats.org/officeDocument/2006/relationships/hyperlink" Target="https://eiti.org/document/standard" TargetMode="External"/><Relationship Id="rId14" Type="http://schemas.openxmlformats.org/officeDocument/2006/relationships/hyperlink" Target="https://eiti.org/document/standard" TargetMode="External"/><Relationship Id="rId22" Type="http://schemas.openxmlformats.org/officeDocument/2006/relationships/hyperlink" Target="https://eiti.org/summary-data-template" TargetMode="External"/><Relationship Id="rId27" Type="http://schemas.openxmlformats.org/officeDocument/2006/relationships/hyperlink" Target="https://eiti.org/document/standard" TargetMode="External"/><Relationship Id="rId30" Type="http://schemas.openxmlformats.org/officeDocument/2006/relationships/hyperlink" Target="https://www.stamigold.co.tz/" TargetMode="External"/><Relationship Id="rId35" Type="http://schemas.openxmlformats.org/officeDocument/2006/relationships/hyperlink" Target="https://ndc.go.tz/" TargetMode="External"/><Relationship Id="rId43" Type="http://schemas.openxmlformats.org/officeDocument/2006/relationships/hyperlink" Target="https://www.nbs.go.tz/index.php/sw/machapisho/pato-la-taifa/756-hali-ya-uchumi-wa-taifa-katika-mwaka-2021" TargetMode="External"/><Relationship Id="rId48" Type="http://schemas.openxmlformats.org/officeDocument/2006/relationships/hyperlink" Target="https://www.teiti.go.tz/storage/app/uploads/public/62b/d78/278/62bd782789fa8959777682.pdf" TargetMode="External"/><Relationship Id="rId56" Type="http://schemas.openxmlformats.org/officeDocument/2006/relationships/hyperlink" Target="https://www.teiti.go.tz/storage/app/uploads/public/62a/9ed/d47/62a9edd478e35761018321.pdf" TargetMode="External"/><Relationship Id="rId64" Type="http://schemas.openxmlformats.org/officeDocument/2006/relationships/hyperlink" Target="https://www.pura.go.tz/pages/block-1" TargetMode="External"/><Relationship Id="rId69" Type="http://schemas.openxmlformats.org/officeDocument/2006/relationships/hyperlink" Target="https://www.brela.go.tz/" TargetMode="External"/><Relationship Id="rId8" Type="http://schemas.openxmlformats.org/officeDocument/2006/relationships/hyperlink" Target="https://eiti.org/document/standard" TargetMode="External"/><Relationship Id="rId51" Type="http://schemas.openxmlformats.org/officeDocument/2006/relationships/hyperlink" Target="https://www.teiti.go.tz/storage/app/uploads/public/62b/d78/278/62bd782789fa8959777682.pdf" TargetMode="External"/><Relationship Id="rId72" Type="http://schemas.openxmlformats.org/officeDocument/2006/relationships/comments" Target="../comments1.xml"/><Relationship Id="rId3" Type="http://schemas.openxmlformats.org/officeDocument/2006/relationships/hyperlink" Target="https://eiti.org/document/standard" TargetMode="External"/><Relationship Id="rId12" Type="http://schemas.openxmlformats.org/officeDocument/2006/relationships/hyperlink" Target="https://eiti.org/document/standard" TargetMode="External"/><Relationship Id="rId17" Type="http://schemas.openxmlformats.org/officeDocument/2006/relationships/hyperlink" Target="https://eiti.org/document/standard" TargetMode="External"/><Relationship Id="rId25" Type="http://schemas.openxmlformats.org/officeDocument/2006/relationships/hyperlink" Target="https://www.teiti.go.tz/publications/Licenses" TargetMode="External"/><Relationship Id="rId33" Type="http://schemas.openxmlformats.org/officeDocument/2006/relationships/hyperlink" Target="https://eiti.org/document/standard" TargetMode="External"/><Relationship Id="rId38" Type="http://schemas.openxmlformats.org/officeDocument/2006/relationships/hyperlink" Target="https://www.teiti.go.tz/storage/app/uploads/public/62b/d78/278/62bd782789fa8959777682.pdf;%20page%2028" TargetMode="External"/><Relationship Id="rId46" Type="http://schemas.openxmlformats.org/officeDocument/2006/relationships/hyperlink" Target="https://www.parliament.go.tz/budget-list" TargetMode="External"/><Relationship Id="rId59" Type="http://schemas.openxmlformats.org/officeDocument/2006/relationships/hyperlink" Target="https://www.nao.go.tz/index.php/reports/category/general-audit-reports" TargetMode="External"/><Relationship Id="rId67" Type="http://schemas.openxmlformats.org/officeDocument/2006/relationships/hyperlink" Target="https://www.teiti.go.tz/storage/app/uploads/public/62b/d78/278/62bd782789fa8959777682.pdf" TargetMode="External"/><Relationship Id="rId20" Type="http://schemas.openxmlformats.org/officeDocument/2006/relationships/hyperlink" Target="https://unstats.un.org/unsd/nationalaccount/sna2008.asp" TargetMode="External"/><Relationship Id="rId41" Type="http://schemas.openxmlformats.org/officeDocument/2006/relationships/hyperlink" Target="https://www.nbs.go.tz/index.php/sw/machapisho/pato-la-taifa/756-hali-ya-uchumi-wa-taifa-katika-mwaka-2021" TargetMode="External"/><Relationship Id="rId54" Type="http://schemas.openxmlformats.org/officeDocument/2006/relationships/hyperlink" Target="https://www.teiti.go.tz/storage/app/uploads/public/62b/d78/278/62bd782789fa8959777682.pdf" TargetMode="External"/><Relationship Id="rId62" Type="http://schemas.openxmlformats.org/officeDocument/2006/relationships/hyperlink" Target="https://bo.brela.go.tz/%20;%20https:/www.teiti.go.tz/storage/app/uploads/public/62b/d78/278/62bd782789fa8959777682.pdf" TargetMode="External"/><Relationship Id="rId70" Type="http://schemas.openxmlformats.org/officeDocument/2006/relationships/printerSettings" Target="../printerSettings/printerSettings3.bin"/><Relationship Id="rId1" Type="http://schemas.openxmlformats.org/officeDocument/2006/relationships/hyperlink" Target="https://eiti.org/document/standard" TargetMode="External"/><Relationship Id="rId6" Type="http://schemas.openxmlformats.org/officeDocument/2006/relationships/hyperlink" Target="https://unstats.un.org/unsd/tradekb/Knowledgebase/50018/Harmonized-Commodity-Description-and-Coding-Systems-HS" TargetMode="External"/><Relationship Id="rId15" Type="http://schemas.openxmlformats.org/officeDocument/2006/relationships/hyperlink" Target="https://eiti.org/document/standard" TargetMode="External"/><Relationship Id="rId23" Type="http://schemas.openxmlformats.org/officeDocument/2006/relationships/hyperlink" Target="https://eiti.org/document/standard" TargetMode="External"/><Relationship Id="rId28" Type="http://schemas.openxmlformats.org/officeDocument/2006/relationships/hyperlink" Target="http://www.stamico.co.tz/" TargetMode="External"/><Relationship Id="rId36" Type="http://schemas.openxmlformats.org/officeDocument/2006/relationships/hyperlink" Target="https://tpdc.co.tz/pdfstuff/FINANCIAL%20REPORT%20JUNE2018.pdf" TargetMode="External"/><Relationship Id="rId49" Type="http://schemas.openxmlformats.org/officeDocument/2006/relationships/hyperlink" Target="https://www.nao.go.tz/reports" TargetMode="External"/><Relationship Id="rId57" Type="http://schemas.openxmlformats.org/officeDocument/2006/relationships/hyperlink" Target="https://www.teiti.go.tz/storage/app/uploads/public/62b/d78/278/62bd782789fa8959777682.pdf" TargetMode="External"/><Relationship Id="rId10" Type="http://schemas.openxmlformats.org/officeDocument/2006/relationships/hyperlink" Target="https://eiti.org/document/standard" TargetMode="External"/><Relationship Id="rId31" Type="http://schemas.openxmlformats.org/officeDocument/2006/relationships/hyperlink" Target="https://eiti.org/document/standard" TargetMode="External"/><Relationship Id="rId44" Type="http://schemas.openxmlformats.org/officeDocument/2006/relationships/hyperlink" Target="https://www.teiti.go.tz/publications/legislation" TargetMode="External"/><Relationship Id="rId52" Type="http://schemas.openxmlformats.org/officeDocument/2006/relationships/hyperlink" Target="https://www.teiti.go.tz/storage/app/uploads/public/62b/d78/278/62bd782789fa8959777682.pdf" TargetMode="External"/><Relationship Id="rId60" Type="http://schemas.openxmlformats.org/officeDocument/2006/relationships/hyperlink" Target="https://www.teiti.go.tz/publications/legislation" TargetMode="External"/><Relationship Id="rId65" Type="http://schemas.openxmlformats.org/officeDocument/2006/relationships/hyperlink" Target="https://www.teiti.go.tz/publications/Licenses" TargetMode="External"/><Relationship Id="rId73" Type="http://schemas.microsoft.com/office/2017/10/relationships/threadedComment" Target="../threadedComments/threadedComment1.xml"/><Relationship Id="rId4" Type="http://schemas.openxmlformats.org/officeDocument/2006/relationships/hyperlink" Target="https://eiti.org/document/standard" TargetMode="External"/><Relationship Id="rId9" Type="http://schemas.openxmlformats.org/officeDocument/2006/relationships/hyperlink" Target="https://eiti.org/document/standard" TargetMode="External"/><Relationship Id="rId13" Type="http://schemas.openxmlformats.org/officeDocument/2006/relationships/hyperlink" Target="https://eiti.org/document/standard" TargetMode="External"/><Relationship Id="rId18" Type="http://schemas.openxmlformats.org/officeDocument/2006/relationships/hyperlink" Target="https://eiti.org/document/standard" TargetMode="External"/><Relationship Id="rId39" Type="http://schemas.openxmlformats.org/officeDocument/2006/relationships/hyperlink" Target="https://www.nbs.go.tz/index.php/sw/machapisho/pato-la-taifa/756-hali-ya-uchumi-wa-taifa-katika-mwaka-2021" TargetMode="External"/><Relationship Id="rId34" Type="http://schemas.openxmlformats.org/officeDocument/2006/relationships/hyperlink" Target="https://www.nemc.or.tz/publications/1;Section%206.9;%20page%2093%20in%20the%2012th%20TEITI%20report" TargetMode="External"/><Relationship Id="rId50" Type="http://schemas.openxmlformats.org/officeDocument/2006/relationships/hyperlink" Target="https://www.teiti.go.tz/publications/legislation" TargetMode="External"/><Relationship Id="rId55" Type="http://schemas.openxmlformats.org/officeDocument/2006/relationships/hyperlink" Target="https://www.teiti.go.tz/storage/app/uploads/public/62b/d78/278/62bd782789fa8959777682.pdf" TargetMode="External"/><Relationship Id="rId7" Type="http://schemas.openxmlformats.org/officeDocument/2006/relationships/hyperlink" Target="https://eiti.org/document/standard" TargetMode="External"/><Relationship Id="rId7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hyperlink" Target="https://www.imf.org/external/np/sta/gfsm/" TargetMode="External"/><Relationship Id="rId7" Type="http://schemas.openxmlformats.org/officeDocument/2006/relationships/table" Target="../tables/table4.xml"/><Relationship Id="rId2" Type="http://schemas.openxmlformats.org/officeDocument/2006/relationships/hyperlink" Target="https://eiti.org/document/standard" TargetMode="External"/><Relationship Id="rId1" Type="http://schemas.openxmlformats.org/officeDocument/2006/relationships/hyperlink" Target="https://eiti.org/document/standard" TargetMode="External"/><Relationship Id="rId6" Type="http://schemas.openxmlformats.org/officeDocument/2006/relationships/drawing" Target="../drawings/drawing2.xml"/><Relationship Id="rId5" Type="http://schemas.openxmlformats.org/officeDocument/2006/relationships/printerSettings" Target="../printerSettings/printerSettings5.bin"/><Relationship Id="rId4" Type="http://schemas.openxmlformats.org/officeDocument/2006/relationships/hyperlink" Target="https://eiti.org/document/eiti-summary-data-template"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6.bin"/><Relationship Id="rId1" Type="http://schemas.openxmlformats.org/officeDocument/2006/relationships/hyperlink" Target="https://eiti.org/document/standard" TargetMode="External"/><Relationship Id="rId6" Type="http://schemas.microsoft.com/office/2017/10/relationships/threadedComment" Target="../threadedComments/threadedComment2.xml"/><Relationship Id="rId5" Type="http://schemas.openxmlformats.org/officeDocument/2006/relationships/comments" Target="../comments2.xml"/><Relationship Id="rId4" Type="http://schemas.openxmlformats.org/officeDocument/2006/relationships/table" Target="../tables/table5.xml"/></Relationships>
</file>

<file path=xl/worksheets/_rels/sheet7.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G57"/>
  <sheetViews>
    <sheetView topLeftCell="A17" workbookViewId="0">
      <selection activeCell="O23" sqref="O23"/>
    </sheetView>
  </sheetViews>
  <sheetFormatPr defaultColWidth="4" defaultRowHeight="24" customHeight="1"/>
  <cols>
    <col min="1" max="1" width="4" style="15"/>
    <col min="2" max="2" width="4" style="15" hidden="1" customWidth="1"/>
    <col min="3" max="3" width="76.42578125" style="15" customWidth="1"/>
    <col min="4" max="4" width="2.7109375" style="15" customWidth="1"/>
    <col min="5" max="5" width="56.140625" style="15" customWidth="1"/>
    <col min="6" max="6" width="2.7109375" style="15" customWidth="1"/>
    <col min="7" max="7" width="50.42578125" style="15" customWidth="1"/>
    <col min="8" max="16384" width="4" style="15"/>
  </cols>
  <sheetData>
    <row r="1" spans="2:7" ht="15.75" customHeight="1">
      <c r="B1" s="167"/>
      <c r="C1" s="16"/>
      <c r="D1" s="167"/>
      <c r="E1" s="167"/>
      <c r="F1" s="167"/>
      <c r="G1" s="167"/>
    </row>
    <row r="2" spans="2:7" ht="15">
      <c r="B2" s="167"/>
      <c r="C2" s="167"/>
      <c r="D2" s="167"/>
      <c r="E2" s="167"/>
      <c r="F2" s="167"/>
      <c r="G2" s="167"/>
    </row>
    <row r="3" spans="2:7" ht="15">
      <c r="B3" s="167"/>
      <c r="C3" s="167"/>
      <c r="D3" s="167"/>
      <c r="E3" s="168"/>
      <c r="F3" s="167"/>
      <c r="G3" s="168"/>
    </row>
    <row r="4" spans="2:7" ht="15">
      <c r="B4" s="167"/>
      <c r="C4" s="167"/>
      <c r="D4" s="167"/>
      <c r="E4" s="168" t="s">
        <v>0</v>
      </c>
      <c r="F4" s="167"/>
      <c r="G4" s="169" t="s">
        <v>1</v>
      </c>
    </row>
    <row r="5" spans="2:7" ht="15">
      <c r="B5" s="167"/>
      <c r="C5" s="167"/>
      <c r="D5" s="167"/>
      <c r="E5" s="167"/>
      <c r="F5" s="167"/>
      <c r="G5" s="167"/>
    </row>
    <row r="6" spans="2:7" ht="3.75" customHeight="1">
      <c r="B6" s="167"/>
      <c r="C6" s="167"/>
      <c r="D6" s="167"/>
      <c r="E6" s="167"/>
      <c r="F6" s="167"/>
      <c r="G6" s="167"/>
    </row>
    <row r="7" spans="2:7" ht="3.75" customHeight="1">
      <c r="B7" s="167"/>
      <c r="C7" s="167"/>
      <c r="D7" s="167"/>
      <c r="E7" s="167"/>
      <c r="F7" s="167"/>
      <c r="G7" s="167"/>
    </row>
    <row r="8" spans="2:7" ht="15">
      <c r="B8" s="167"/>
      <c r="C8" s="167"/>
      <c r="D8" s="167"/>
      <c r="E8" s="167"/>
      <c r="F8" s="167"/>
      <c r="G8" s="167"/>
    </row>
    <row r="9" spans="2:7" ht="15">
      <c r="B9" s="167"/>
      <c r="C9" s="34"/>
      <c r="D9" s="35"/>
      <c r="E9" s="35"/>
      <c r="F9" s="170"/>
      <c r="G9" s="170"/>
    </row>
    <row r="10" spans="2:7" ht="22.5">
      <c r="B10" s="167"/>
      <c r="C10" s="103" t="s">
        <v>2</v>
      </c>
      <c r="D10" s="171"/>
      <c r="E10" s="171"/>
      <c r="F10" s="170"/>
      <c r="G10" s="170"/>
    </row>
    <row r="11" spans="2:7" ht="15">
      <c r="B11" s="167"/>
      <c r="C11" s="36" t="s">
        <v>3</v>
      </c>
      <c r="D11" s="37"/>
      <c r="E11" s="37"/>
      <c r="F11" s="170"/>
      <c r="G11" s="170"/>
    </row>
    <row r="12" spans="2:7" ht="15">
      <c r="B12" s="167"/>
      <c r="C12" s="34"/>
      <c r="D12" s="35"/>
      <c r="E12" s="35"/>
      <c r="F12" s="170"/>
      <c r="G12" s="170"/>
    </row>
    <row r="13" spans="2:7" ht="15">
      <c r="B13" s="167"/>
      <c r="C13" s="38" t="s">
        <v>4</v>
      </c>
      <c r="D13" s="35"/>
      <c r="E13" s="35"/>
      <c r="F13" s="170"/>
      <c r="G13" s="170"/>
    </row>
    <row r="14" spans="2:7" ht="15">
      <c r="B14" s="167"/>
      <c r="C14" s="349" t="s">
        <v>5</v>
      </c>
      <c r="D14" s="349"/>
      <c r="E14" s="349"/>
      <c r="F14" s="170"/>
      <c r="G14" s="170"/>
    </row>
    <row r="15" spans="2:7" ht="15">
      <c r="B15" s="167"/>
      <c r="C15" s="39"/>
      <c r="D15" s="39"/>
      <c r="E15" s="39"/>
      <c r="F15" s="170"/>
      <c r="G15" s="170"/>
    </row>
    <row r="16" spans="2:7" ht="15">
      <c r="B16" s="167"/>
      <c r="C16" s="40" t="s">
        <v>6</v>
      </c>
      <c r="D16" s="41"/>
      <c r="E16" s="41"/>
      <c r="F16" s="170"/>
      <c r="G16" s="170"/>
    </row>
    <row r="17" spans="2:7" ht="15">
      <c r="B17" s="167"/>
      <c r="C17" s="42" t="s">
        <v>7</v>
      </c>
      <c r="D17" s="41"/>
      <c r="E17" s="41"/>
      <c r="F17" s="170"/>
      <c r="G17" s="170"/>
    </row>
    <row r="18" spans="2:7" ht="15">
      <c r="B18" s="167"/>
      <c r="C18" s="42" t="s">
        <v>8</v>
      </c>
      <c r="D18" s="41"/>
      <c r="E18" s="41"/>
      <c r="F18" s="170"/>
      <c r="G18" s="170"/>
    </row>
    <row r="19" spans="2:7" ht="15">
      <c r="B19" s="167"/>
      <c r="C19" s="353" t="s">
        <v>9</v>
      </c>
      <c r="D19" s="353"/>
      <c r="E19" s="353"/>
      <c r="F19" s="170"/>
      <c r="G19" s="170"/>
    </row>
    <row r="20" spans="2:7" ht="32.1" customHeight="1">
      <c r="B20" s="167"/>
      <c r="C20" s="348" t="s">
        <v>10</v>
      </c>
      <c r="D20" s="348"/>
      <c r="E20" s="348"/>
      <c r="F20" s="170"/>
      <c r="G20" s="170"/>
    </row>
    <row r="21" spans="2:7" ht="15">
      <c r="B21" s="167"/>
      <c r="C21" s="41"/>
      <c r="D21" s="41"/>
      <c r="E21" s="41"/>
      <c r="F21" s="170"/>
      <c r="G21" s="170"/>
    </row>
    <row r="22" spans="2:7" ht="15">
      <c r="B22" s="167"/>
      <c r="C22" s="40" t="s">
        <v>11</v>
      </c>
      <c r="D22" s="42"/>
      <c r="E22" s="42"/>
      <c r="F22" s="170"/>
      <c r="G22" s="170"/>
    </row>
    <row r="23" spans="2:7" ht="15">
      <c r="B23" s="167"/>
      <c r="C23" s="42"/>
      <c r="D23" s="42"/>
      <c r="E23" s="42"/>
      <c r="F23" s="170"/>
      <c r="G23" s="170"/>
    </row>
    <row r="24" spans="2:7" ht="15">
      <c r="B24" s="167"/>
      <c r="C24" s="43"/>
      <c r="D24" s="171"/>
      <c r="E24" s="171"/>
      <c r="F24" s="170"/>
      <c r="G24" s="170"/>
    </row>
    <row r="25" spans="2:7" ht="15">
      <c r="B25" s="167"/>
      <c r="C25" s="44" t="s">
        <v>12</v>
      </c>
      <c r="D25" s="171"/>
      <c r="E25" s="171"/>
      <c r="F25" s="170"/>
      <c r="G25" s="170"/>
    </row>
    <row r="26" spans="2:7" ht="15">
      <c r="B26" s="167"/>
      <c r="C26" s="45"/>
      <c r="D26" s="171"/>
      <c r="E26" s="171"/>
      <c r="F26" s="170"/>
      <c r="G26" s="170"/>
    </row>
    <row r="27" spans="2:7" ht="15">
      <c r="B27" s="167"/>
      <c r="C27" s="46" t="s">
        <v>13</v>
      </c>
      <c r="D27" s="171"/>
      <c r="E27" s="171"/>
      <c r="F27" s="170"/>
      <c r="G27" s="170"/>
    </row>
    <row r="28" spans="2:7" ht="15">
      <c r="B28" s="167"/>
      <c r="C28" s="46" t="s">
        <v>14</v>
      </c>
      <c r="D28" s="171"/>
      <c r="E28" s="171"/>
      <c r="F28" s="170"/>
      <c r="G28" s="170"/>
    </row>
    <row r="29" spans="2:7" ht="15">
      <c r="B29" s="167"/>
      <c r="C29" s="46" t="s">
        <v>15</v>
      </c>
      <c r="D29" s="171"/>
      <c r="E29" s="171"/>
      <c r="F29" s="170"/>
      <c r="G29" s="170"/>
    </row>
    <row r="30" spans="2:7" ht="15">
      <c r="B30" s="167"/>
      <c r="C30" s="46" t="s">
        <v>16</v>
      </c>
      <c r="D30" s="171"/>
      <c r="E30" s="171"/>
      <c r="F30" s="170"/>
      <c r="G30" s="170"/>
    </row>
    <row r="31" spans="2:7" ht="15">
      <c r="B31" s="167"/>
      <c r="C31" s="46" t="s">
        <v>17</v>
      </c>
      <c r="D31" s="171"/>
      <c r="E31" s="171"/>
      <c r="F31" s="170"/>
      <c r="G31" s="170"/>
    </row>
    <row r="32" spans="2:7" ht="15">
      <c r="B32" s="167"/>
      <c r="C32" s="43"/>
      <c r="D32" s="43"/>
      <c r="E32" s="43"/>
      <c r="F32" s="170"/>
      <c r="G32" s="170"/>
    </row>
    <row r="33" spans="2:7" ht="15">
      <c r="B33" s="167"/>
      <c r="C33" s="346" t="s">
        <v>18</v>
      </c>
      <c r="D33" s="346"/>
      <c r="E33" s="346"/>
      <c r="F33" s="346"/>
      <c r="G33" s="346"/>
    </row>
    <row r="34" spans="2:7" s="17" customFormat="1" ht="15">
      <c r="B34" s="172"/>
      <c r="C34" s="18"/>
      <c r="D34" s="18"/>
      <c r="E34" s="19"/>
      <c r="F34" s="172"/>
      <c r="G34" s="172"/>
    </row>
    <row r="35" spans="2:7" ht="15">
      <c r="B35" s="167"/>
      <c r="C35" s="47" t="s">
        <v>19</v>
      </c>
      <c r="D35" s="167"/>
      <c r="E35" s="20" t="s">
        <v>20</v>
      </c>
      <c r="F35" s="167"/>
      <c r="G35" s="21" t="s">
        <v>21</v>
      </c>
    </row>
    <row r="36" spans="2:7" s="17" customFormat="1" ht="15">
      <c r="B36" s="172"/>
      <c r="C36" s="22"/>
      <c r="D36" s="172"/>
      <c r="E36" s="22"/>
      <c r="F36" s="172"/>
      <c r="G36" s="22"/>
    </row>
    <row r="37" spans="2:7" ht="15">
      <c r="B37" s="167"/>
      <c r="C37" s="40" t="s">
        <v>22</v>
      </c>
      <c r="D37" s="43"/>
      <c r="E37" s="48"/>
      <c r="F37" s="170"/>
      <c r="G37" s="170"/>
    </row>
    <row r="38" spans="2:7" ht="15">
      <c r="B38" s="167"/>
      <c r="C38" s="23"/>
      <c r="D38" s="23"/>
      <c r="E38" s="24"/>
      <c r="F38" s="167"/>
      <c r="G38" s="167"/>
    </row>
    <row r="40" spans="2:7" ht="15.6" customHeight="1">
      <c r="B40" s="167"/>
      <c r="C40" s="49" t="s">
        <v>23</v>
      </c>
      <c r="D40" s="25"/>
      <c r="E40" s="52" t="s">
        <v>24</v>
      </c>
      <c r="F40" s="53"/>
      <c r="G40" s="54"/>
    </row>
    <row r="41" spans="2:7" ht="43.5" customHeight="1">
      <c r="B41" s="167"/>
      <c r="C41" s="50" t="s">
        <v>25</v>
      </c>
      <c r="D41" s="25"/>
      <c r="E41" s="55" t="s">
        <v>26</v>
      </c>
      <c r="F41" s="56"/>
      <c r="G41" s="57"/>
    </row>
    <row r="42" spans="2:7" ht="31.5" customHeight="1">
      <c r="B42" s="167"/>
      <c r="C42" s="50" t="s">
        <v>27</v>
      </c>
      <c r="D42" s="25"/>
      <c r="E42" s="58" t="s">
        <v>28</v>
      </c>
      <c r="F42" s="56"/>
      <c r="G42" s="57"/>
    </row>
    <row r="43" spans="2:7" ht="24" customHeight="1">
      <c r="B43" s="167"/>
      <c r="C43" s="50" t="s">
        <v>29</v>
      </c>
      <c r="D43" s="25"/>
      <c r="E43" s="55" t="s">
        <v>30</v>
      </c>
      <c r="F43" s="56"/>
      <c r="G43" s="57"/>
    </row>
    <row r="44" spans="2:7" ht="48" customHeight="1">
      <c r="B44" s="167"/>
      <c r="C44" s="51" t="s">
        <v>31</v>
      </c>
      <c r="D44" s="25"/>
      <c r="E44" s="59" t="s">
        <v>32</v>
      </c>
      <c r="F44" s="60"/>
      <c r="G44" s="61"/>
    </row>
    <row r="45" spans="2:7" ht="12" customHeight="1" thickBot="1">
      <c r="B45" s="167"/>
      <c r="C45" s="167"/>
      <c r="D45" s="167"/>
      <c r="E45" s="167"/>
      <c r="F45" s="167"/>
      <c r="G45" s="167"/>
    </row>
    <row r="46" spans="2:7" ht="15.6" thickBot="1">
      <c r="B46" s="167"/>
      <c r="C46" s="350" t="s">
        <v>33</v>
      </c>
      <c r="D46" s="351"/>
      <c r="E46" s="351"/>
      <c r="F46" s="351"/>
      <c r="G46" s="352"/>
    </row>
    <row r="47" spans="2:7" ht="15.6" thickBot="1">
      <c r="B47" s="167"/>
      <c r="C47" s="347" t="s">
        <v>34</v>
      </c>
      <c r="D47" s="347"/>
      <c r="E47" s="347"/>
      <c r="F47" s="347"/>
      <c r="G47" s="347"/>
    </row>
    <row r="48" spans="2:7" ht="15.6" thickBot="1">
      <c r="B48" s="167"/>
      <c r="C48" s="23"/>
      <c r="D48" s="23"/>
      <c r="E48" s="23"/>
      <c r="F48" s="23"/>
      <c r="G48" s="167"/>
    </row>
    <row r="49" spans="2:7" ht="15">
      <c r="B49" s="167"/>
      <c r="C49" s="26" t="s">
        <v>35</v>
      </c>
      <c r="D49" s="27"/>
      <c r="E49" s="28"/>
      <c r="F49" s="27"/>
      <c r="G49" s="27"/>
    </row>
    <row r="50" spans="2:7" ht="15">
      <c r="B50" s="167"/>
      <c r="C50" s="345" t="s">
        <v>36</v>
      </c>
      <c r="D50" s="345"/>
      <c r="E50" s="345"/>
      <c r="F50" s="345"/>
      <c r="G50" s="345"/>
    </row>
    <row r="51" spans="2:7" ht="15">
      <c r="B51" s="29" t="s">
        <v>37</v>
      </c>
      <c r="C51" s="30" t="s">
        <v>38</v>
      </c>
      <c r="D51" s="29"/>
      <c r="E51" s="31"/>
      <c r="F51" s="29"/>
      <c r="G51" s="32"/>
    </row>
    <row r="52" spans="2:7" ht="15">
      <c r="B52" s="167"/>
      <c r="C52" s="167"/>
      <c r="D52" s="167"/>
      <c r="E52" s="167"/>
      <c r="F52" s="167"/>
      <c r="G52" s="167"/>
    </row>
    <row r="53" spans="2:7" ht="15">
      <c r="B53" s="167"/>
      <c r="C53" s="167"/>
      <c r="D53" s="167"/>
      <c r="E53" s="167"/>
      <c r="F53" s="167"/>
      <c r="G53" s="167"/>
    </row>
    <row r="54" spans="2:7" ht="15">
      <c r="B54" s="167"/>
      <c r="C54" s="167"/>
      <c r="D54" s="167"/>
      <c r="E54" s="167"/>
      <c r="F54" s="167"/>
      <c r="G54" s="167"/>
    </row>
    <row r="55" spans="2:7" ht="15">
      <c r="B55" s="167"/>
      <c r="C55" s="167"/>
      <c r="D55" s="167"/>
      <c r="E55" s="167"/>
      <c r="F55" s="167"/>
      <c r="G55" s="167"/>
    </row>
    <row r="56" spans="2:7" ht="15">
      <c r="B56" s="167"/>
      <c r="C56" s="167"/>
      <c r="D56" s="167"/>
      <c r="E56" s="167"/>
      <c r="F56" s="167"/>
      <c r="G56" s="167"/>
    </row>
    <row r="57" spans="2:7" ht="15">
      <c r="B57" s="167"/>
      <c r="C57" s="167"/>
      <c r="D57" s="167"/>
      <c r="E57" s="167"/>
      <c r="F57" s="167"/>
      <c r="G57" s="167"/>
    </row>
  </sheetData>
  <mergeCells count="7">
    <mergeCell ref="C50:G50"/>
    <mergeCell ref="C33:G33"/>
    <mergeCell ref="C47:G47"/>
    <mergeCell ref="C20:E20"/>
    <mergeCell ref="C14:E14"/>
    <mergeCell ref="C46:G46"/>
    <mergeCell ref="C19:E19"/>
  </mergeCells>
  <dataValidations count="3">
    <dataValidation type="whole" errorStyle="warning" allowBlank="1" showInputMessage="1" showErrorMessage="1" errorTitle="Please don't edit this cell" error="To be input by the International Secretariat" sqref="G4" xr:uid="{00000000-0002-0000-0000-000000000000}">
      <formula1>444</formula1>
      <formula2>555</formula2>
    </dataValidation>
    <dataValidation type="whole" allowBlank="1" showInputMessage="1" showErrorMessage="1" errorTitle="Do not edit these cells" error="Please do not edit these cells" sqref="F1:F4 G1:G3 C1:E4 D5:G52 C5:C12 C14:C52" xr:uid="{00000000-0002-0000-0000-000001000000}">
      <formula1>10000</formula1>
      <formula2>50000</formula2>
    </dataValidation>
    <dataValidation allowBlank="1" showInputMessage="1" showErrorMessage="1" errorTitle="Do not edit these cells" error="Please do not edit these cells" sqref="C13" xr:uid="{00000000-0002-0000-0000-000002000000}"/>
  </dataValidations>
  <hyperlinks>
    <hyperlink ref="C20:E20" r:id="rId1" display="The data will be used to populate the global EITI data repository, available on the international EITI website: https://eiti.org/data" xr:uid="{00000000-0004-0000-0000-000000000000}"/>
    <hyperlink ref="C47:G47" r:id="rId2" display="Give us your feedback or report a conflict in the data! Write to us at  data@eiti.org" xr:uid="{00000000-0004-0000-0000-000001000000}"/>
    <hyperlink ref="G47" r:id="rId3" display="Give us your feedback or report a conflict in the data! Write to us at  data@eiti.org" xr:uid="{00000000-0004-0000-0000-000002000000}"/>
    <hyperlink ref="E47:F47" r:id="rId4" display="Give us your feedback or report a conflict in the data! Write to us at  data@eiti.org" xr:uid="{00000000-0004-0000-0000-000003000000}"/>
    <hyperlink ref="F47" r:id="rId5" display="Give us your feedback or report a conflict in the data! Write to us at  data@eiti.org" xr:uid="{00000000-0004-0000-0000-000004000000}"/>
    <hyperlink ref="C46:G46" r:id="rId6" display="For the latest version of Summary data templates, see  https://eiti.org/summary-data-template" xr:uid="{00000000-0004-0000-0000-000005000000}"/>
    <hyperlink ref="C19:E19" r:id="rId7" display="3. This Data sheet should be submitted alongside the EITI Report. Send it to the International Secretariat: data@eiti.org " xr:uid="{00000000-0004-0000-0000-000006000000}"/>
    <hyperlink ref="F46" r:id="rId8" display="Curious about your country? Check if you country implements the EITI Standard at  https://eiti.org/countries" xr:uid="{00000000-0004-0000-0000-000007000000}"/>
    <hyperlink ref="E46:F46" r:id="rId9" display="Curious about your country? Check if you country implements the EITI Standard at  https://eiti.org/countries" xr:uid="{00000000-0004-0000-0000-000008000000}"/>
    <hyperlink ref="G46" r:id="rId10" display="Curious about your country? Check if you country implements the EITI Standard at  https://eiti.org/countries" xr:uid="{00000000-0004-0000-0000-000009000000}"/>
    <hyperlink ref="C46:G46" r:id="rId11" display="For the latest version of Summary data templates, see  https://eiti.org/summary-data-template" xr:uid="{00000000-0004-0000-0000-00000A000000}"/>
    <hyperlink ref="C33:D33" r:id="rId12" display="The International Secretariat can provide advice and support on request. Please contact " xr:uid="{00000000-0004-0000-0000-00000B000000}"/>
  </hyperlinks>
  <pageMargins left="0.7" right="0.7" top="0.75" bottom="0.75" header="0.3" footer="0.3"/>
  <pageSetup paperSize="9" orientation="portrait"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G95"/>
  <sheetViews>
    <sheetView view="pageBreakPreview" topLeftCell="A40" zoomScale="87" zoomScaleNormal="100" zoomScaleSheetLayoutView="87" workbookViewId="0">
      <selection activeCell="E24" sqref="E24"/>
    </sheetView>
  </sheetViews>
  <sheetFormatPr defaultColWidth="4" defaultRowHeight="24" customHeight="1"/>
  <cols>
    <col min="1" max="1" width="4" style="7"/>
    <col min="2" max="2" width="4" style="7" hidden="1" customWidth="1"/>
    <col min="3" max="3" width="75" style="7" bestFit="1" customWidth="1"/>
    <col min="4" max="4" width="2.7109375" style="7" customWidth="1"/>
    <col min="5" max="5" width="44.42578125" style="7" bestFit="1" customWidth="1"/>
    <col min="6" max="6" width="2.7109375" style="7" customWidth="1"/>
    <col min="7" max="7" width="40.140625" style="7" bestFit="1" customWidth="1"/>
    <col min="8" max="16384" width="4" style="7"/>
  </cols>
  <sheetData>
    <row r="1" spans="1:7" ht="15.95"/>
    <row r="2" spans="1:7" ht="15.95">
      <c r="C2" s="355" t="s">
        <v>39</v>
      </c>
      <c r="D2" s="355"/>
      <c r="E2" s="355"/>
      <c r="F2" s="355"/>
      <c r="G2" s="355"/>
    </row>
    <row r="3" spans="1:7" s="137" customFormat="1" ht="22.5">
      <c r="C3" s="356" t="s">
        <v>40</v>
      </c>
      <c r="D3" s="356"/>
      <c r="E3" s="356"/>
      <c r="F3" s="356"/>
      <c r="G3" s="356"/>
    </row>
    <row r="4" spans="1:7" ht="12.75" customHeight="1">
      <c r="C4" s="357" t="s">
        <v>41</v>
      </c>
      <c r="D4" s="357"/>
      <c r="E4" s="357"/>
      <c r="F4" s="357"/>
      <c r="G4" s="357"/>
    </row>
    <row r="5" spans="1:7" ht="12.75" customHeight="1">
      <c r="C5" s="358" t="s">
        <v>42</v>
      </c>
      <c r="D5" s="358"/>
      <c r="E5" s="358"/>
      <c r="F5" s="358"/>
      <c r="G5" s="358"/>
    </row>
    <row r="6" spans="1:7" ht="12.75" customHeight="1">
      <c r="C6" s="358" t="s">
        <v>43</v>
      </c>
      <c r="D6" s="358"/>
      <c r="E6" s="358"/>
      <c r="F6" s="358"/>
      <c r="G6" s="358"/>
    </row>
    <row r="7" spans="1:7" ht="12.75" customHeight="1">
      <c r="C7" s="362" t="s">
        <v>44</v>
      </c>
      <c r="D7" s="362"/>
      <c r="E7" s="362"/>
      <c r="F7" s="362"/>
      <c r="G7" s="362"/>
    </row>
    <row r="8" spans="1:7" ht="15.95">
      <c r="C8" s="167"/>
      <c r="D8" s="62"/>
      <c r="E8" s="62"/>
      <c r="F8" s="167"/>
      <c r="G8" s="167"/>
    </row>
    <row r="9" spans="1:7" ht="15.95">
      <c r="C9" s="47" t="s">
        <v>45</v>
      </c>
      <c r="D9" s="172"/>
      <c r="E9" s="20" t="s">
        <v>46</v>
      </c>
      <c r="F9" s="172"/>
      <c r="G9" s="21" t="s">
        <v>21</v>
      </c>
    </row>
    <row r="10" spans="1:7" ht="15.95">
      <c r="C10" s="167"/>
      <c r="D10" s="62"/>
      <c r="E10" s="62"/>
      <c r="F10" s="167"/>
      <c r="G10" s="167"/>
    </row>
    <row r="11" spans="1:7" s="137" customFormat="1" ht="22.5">
      <c r="B11" s="139"/>
      <c r="C11" s="148" t="s">
        <v>47</v>
      </c>
      <c r="E11" s="138"/>
    </row>
    <row r="12" spans="1:7" ht="19.5" thickBot="1">
      <c r="A12" s="12"/>
      <c r="B12" s="12"/>
      <c r="C12" s="149" t="s">
        <v>48</v>
      </c>
      <c r="D12" s="150"/>
      <c r="E12" s="151" t="s">
        <v>49</v>
      </c>
      <c r="F12" s="150"/>
      <c r="G12" s="152" t="s">
        <v>50</v>
      </c>
    </row>
    <row r="13" spans="1:7" ht="16.5" thickBot="1">
      <c r="B13" s="13"/>
      <c r="C13" s="63" t="s">
        <v>37</v>
      </c>
      <c r="D13" s="173"/>
      <c r="E13" s="64"/>
      <c r="F13" s="173"/>
      <c r="G13" s="64"/>
    </row>
    <row r="14" spans="1:7" ht="15.95">
      <c r="A14" s="9"/>
      <c r="B14" s="9" t="s">
        <v>37</v>
      </c>
      <c r="C14" s="65" t="s">
        <v>51</v>
      </c>
      <c r="D14" s="29"/>
      <c r="E14" s="95" t="s">
        <v>52</v>
      </c>
      <c r="F14" s="29"/>
      <c r="G14" s="66"/>
    </row>
    <row r="15" spans="1:7" ht="15.95">
      <c r="A15" s="9"/>
      <c r="B15" s="9" t="s">
        <v>37</v>
      </c>
      <c r="C15" s="65" t="s">
        <v>53</v>
      </c>
      <c r="D15" s="29"/>
      <c r="E15" s="310" t="s">
        <v>54</v>
      </c>
      <c r="F15" s="29"/>
      <c r="G15" s="66"/>
    </row>
    <row r="16" spans="1:7" ht="15.95">
      <c r="B16" s="9" t="s">
        <v>37</v>
      </c>
      <c r="C16" s="65" t="s">
        <v>55</v>
      </c>
      <c r="D16" s="29"/>
      <c r="E16" s="68" t="s">
        <v>56</v>
      </c>
      <c r="F16" s="29"/>
      <c r="G16" s="66"/>
    </row>
    <row r="17" spans="1:7" ht="16.5" thickBot="1">
      <c r="B17" s="9" t="s">
        <v>37</v>
      </c>
      <c r="C17" s="72" t="s">
        <v>57</v>
      </c>
      <c r="D17" s="69"/>
      <c r="E17" s="70" t="s">
        <v>58</v>
      </c>
      <c r="F17" s="69"/>
      <c r="G17" s="71"/>
    </row>
    <row r="18" spans="1:7" ht="16.5" thickBot="1">
      <c r="B18" s="13"/>
      <c r="C18" s="63" t="s">
        <v>59</v>
      </c>
      <c r="D18" s="173"/>
      <c r="E18" s="64"/>
      <c r="F18" s="173"/>
      <c r="G18" s="64"/>
    </row>
    <row r="19" spans="1:7" ht="15.95">
      <c r="A19" s="9"/>
      <c r="B19" s="9" t="s">
        <v>59</v>
      </c>
      <c r="C19" s="65" t="s">
        <v>60</v>
      </c>
      <c r="D19" s="29"/>
      <c r="E19" s="96">
        <v>43647</v>
      </c>
      <c r="F19" s="29"/>
      <c r="G19" s="66"/>
    </row>
    <row r="20" spans="1:7" ht="16.5" thickBot="1">
      <c r="A20" s="9"/>
      <c r="B20" s="9" t="s">
        <v>59</v>
      </c>
      <c r="C20" s="72" t="s">
        <v>61</v>
      </c>
      <c r="D20" s="69"/>
      <c r="E20" s="96">
        <v>44012</v>
      </c>
      <c r="F20" s="69"/>
      <c r="G20" s="71"/>
    </row>
    <row r="21" spans="1:7" ht="16.5" thickBot="1">
      <c r="B21" s="13"/>
      <c r="C21" s="63" t="s">
        <v>62</v>
      </c>
      <c r="D21" s="173"/>
      <c r="E21" s="174"/>
      <c r="F21" s="173"/>
      <c r="G21" s="64"/>
    </row>
    <row r="22" spans="1:7" ht="15.95">
      <c r="B22" s="9" t="s">
        <v>62</v>
      </c>
      <c r="C22" s="73" t="s">
        <v>63</v>
      </c>
      <c r="D22" s="29"/>
      <c r="E22" s="95" t="s">
        <v>64</v>
      </c>
      <c r="F22" s="29"/>
      <c r="G22" s="66"/>
    </row>
    <row r="23" spans="1:7" ht="15.95">
      <c r="A23" s="9"/>
      <c r="B23" s="9" t="s">
        <v>62</v>
      </c>
      <c r="C23" s="65" t="s">
        <v>65</v>
      </c>
      <c r="D23" s="29"/>
      <c r="E23" s="97" t="s">
        <v>66</v>
      </c>
      <c r="F23" s="29"/>
      <c r="G23" s="66"/>
    </row>
    <row r="24" spans="1:7" ht="15.95">
      <c r="B24" s="9" t="s">
        <v>62</v>
      </c>
      <c r="C24" s="65" t="s">
        <v>67</v>
      </c>
      <c r="D24" s="29"/>
      <c r="E24" s="240">
        <v>44742</v>
      </c>
      <c r="F24" s="29"/>
      <c r="G24" s="66"/>
    </row>
    <row r="25" spans="1:7" ht="15.95">
      <c r="A25" s="9"/>
      <c r="B25" s="9" t="s">
        <v>62</v>
      </c>
      <c r="C25" s="65" t="s">
        <v>68</v>
      </c>
      <c r="D25" s="29"/>
      <c r="E25" s="237" t="s">
        <v>69</v>
      </c>
      <c r="F25" s="29"/>
      <c r="G25" s="66"/>
    </row>
    <row r="26" spans="1:7" ht="15.95">
      <c r="B26" s="9" t="s">
        <v>62</v>
      </c>
      <c r="C26" s="159" t="s">
        <v>70</v>
      </c>
      <c r="D26" s="74"/>
      <c r="E26" s="97" t="s">
        <v>64</v>
      </c>
      <c r="F26" s="74"/>
      <c r="G26" s="75"/>
    </row>
    <row r="27" spans="1:7" ht="15.95">
      <c r="B27" s="9" t="s">
        <v>62</v>
      </c>
      <c r="C27" s="65" t="s">
        <v>71</v>
      </c>
      <c r="D27" s="29"/>
      <c r="E27" s="98"/>
      <c r="F27" s="29"/>
      <c r="G27" s="76"/>
    </row>
    <row r="28" spans="1:7" ht="15.95">
      <c r="A28" s="9"/>
      <c r="B28" s="9" t="s">
        <v>62</v>
      </c>
      <c r="C28" s="65" t="s">
        <v>72</v>
      </c>
      <c r="D28" s="29"/>
      <c r="E28" s="237" t="s">
        <v>73</v>
      </c>
      <c r="F28" s="29"/>
      <c r="G28" s="76"/>
    </row>
    <row r="29" spans="1:7" ht="15.95">
      <c r="B29" s="9" t="s">
        <v>62</v>
      </c>
      <c r="C29" s="159" t="s">
        <v>74</v>
      </c>
      <c r="D29" s="74"/>
      <c r="E29" s="97" t="s">
        <v>75</v>
      </c>
      <c r="F29" s="77"/>
      <c r="G29" s="78"/>
    </row>
    <row r="30" spans="1:7" ht="15.95">
      <c r="A30" s="9"/>
      <c r="B30" s="9" t="s">
        <v>62</v>
      </c>
      <c r="C30" s="65" t="s">
        <v>76</v>
      </c>
      <c r="D30" s="29"/>
      <c r="E30" s="98"/>
      <c r="F30" s="29"/>
      <c r="G30" s="66"/>
    </row>
    <row r="31" spans="1:7" ht="16.5" thickBot="1">
      <c r="A31" s="9"/>
      <c r="B31" s="9" t="s">
        <v>62</v>
      </c>
      <c r="C31" s="65" t="s">
        <v>77</v>
      </c>
      <c r="D31" s="79"/>
      <c r="E31" s="99"/>
      <c r="F31" s="69"/>
      <c r="G31" s="80"/>
    </row>
    <row r="32" spans="1:7" ht="16.350000000000001" customHeight="1" thickBot="1">
      <c r="C32" s="147" t="s">
        <v>78</v>
      </c>
      <c r="D32" s="175"/>
      <c r="E32" s="31"/>
      <c r="F32" s="176"/>
      <c r="G32" s="32"/>
    </row>
    <row r="33" spans="1:7" ht="15.95">
      <c r="A33" s="9"/>
      <c r="B33" s="11"/>
      <c r="C33" s="81" t="s">
        <v>79</v>
      </c>
      <c r="D33" s="29"/>
      <c r="E33" s="100" t="s">
        <v>80</v>
      </c>
      <c r="F33" s="167"/>
      <c r="G33" s="82"/>
    </row>
    <row r="34" spans="1:7" ht="42">
      <c r="B34" s="9" t="s">
        <v>81</v>
      </c>
      <c r="C34" s="83" t="s">
        <v>82</v>
      </c>
      <c r="D34" s="69"/>
      <c r="E34" s="238" t="s">
        <v>83</v>
      </c>
      <c r="F34" s="173"/>
      <c r="G34" s="84"/>
    </row>
    <row r="35" spans="1:7" ht="18" customHeight="1" thickBot="1">
      <c r="A35" s="9"/>
      <c r="B35" s="9" t="s">
        <v>81</v>
      </c>
      <c r="C35" s="63" t="s">
        <v>81</v>
      </c>
      <c r="D35" s="173"/>
      <c r="E35" s="176"/>
      <c r="F35" s="173"/>
      <c r="G35" s="176"/>
    </row>
    <row r="36" spans="1:7" ht="15.6" customHeight="1">
      <c r="B36" s="9" t="s">
        <v>81</v>
      </c>
      <c r="C36" s="67" t="s">
        <v>84</v>
      </c>
      <c r="D36" s="29"/>
      <c r="E36" s="68"/>
      <c r="F36" s="29"/>
      <c r="G36" s="29"/>
    </row>
    <row r="37" spans="1:7" ht="16.5" customHeight="1">
      <c r="A37" s="9"/>
      <c r="B37" s="9" t="s">
        <v>81</v>
      </c>
      <c r="C37" s="85" t="s">
        <v>85</v>
      </c>
      <c r="D37" s="29"/>
      <c r="E37" s="97" t="s">
        <v>64</v>
      </c>
      <c r="F37" s="29"/>
      <c r="G37" s="76"/>
    </row>
    <row r="38" spans="1:7" ht="16.5" customHeight="1">
      <c r="A38" s="9"/>
      <c r="B38" s="9" t="s">
        <v>81</v>
      </c>
      <c r="C38" s="85" t="s">
        <v>86</v>
      </c>
      <c r="D38" s="29"/>
      <c r="E38" s="97" t="s">
        <v>64</v>
      </c>
      <c r="F38" s="29"/>
      <c r="G38" s="76"/>
    </row>
    <row r="39" spans="1:7" ht="15.6" customHeight="1">
      <c r="B39" s="9" t="s">
        <v>81</v>
      </c>
      <c r="C39" s="85" t="s">
        <v>87</v>
      </c>
      <c r="D39" s="29"/>
      <c r="E39" s="97" t="s">
        <v>64</v>
      </c>
      <c r="F39" s="29"/>
      <c r="G39" s="76"/>
    </row>
    <row r="40" spans="1:7" ht="18" customHeight="1">
      <c r="B40" s="9" t="s">
        <v>81</v>
      </c>
      <c r="C40" s="85" t="s">
        <v>88</v>
      </c>
      <c r="D40" s="29"/>
      <c r="E40" s="97" t="s">
        <v>75</v>
      </c>
      <c r="F40" s="29"/>
      <c r="G40" s="76" t="s">
        <v>89</v>
      </c>
    </row>
    <row r="41" spans="1:7" ht="15.95">
      <c r="B41" s="9" t="s">
        <v>81</v>
      </c>
      <c r="C41" s="161" t="s">
        <v>90</v>
      </c>
      <c r="D41" s="29"/>
      <c r="E41" s="97"/>
      <c r="F41" s="29"/>
      <c r="G41" s="76"/>
    </row>
    <row r="42" spans="1:7" ht="15.95">
      <c r="B42" s="9" t="s">
        <v>81</v>
      </c>
      <c r="C42" s="85" t="s">
        <v>91</v>
      </c>
      <c r="D42" s="29"/>
      <c r="E42" s="239">
        <v>14</v>
      </c>
      <c r="F42" s="29"/>
      <c r="G42" s="76"/>
    </row>
    <row r="43" spans="1:7" ht="15.95">
      <c r="B43" s="9" t="s">
        <v>81</v>
      </c>
      <c r="C43" s="85" t="s">
        <v>92</v>
      </c>
      <c r="D43" s="86"/>
      <c r="E43" s="97">
        <v>40</v>
      </c>
      <c r="F43" s="29"/>
      <c r="G43" s="87"/>
    </row>
    <row r="44" spans="1:7" ht="15.95">
      <c r="B44" s="9" t="s">
        <v>81</v>
      </c>
      <c r="C44" s="88" t="s">
        <v>93</v>
      </c>
      <c r="D44" s="29"/>
      <c r="E44" s="101" t="s">
        <v>58</v>
      </c>
      <c r="F44" s="74"/>
      <c r="G44" s="76"/>
    </row>
    <row r="45" spans="1:7" ht="15.95">
      <c r="B45" s="9" t="s">
        <v>81</v>
      </c>
      <c r="C45" s="89" t="s">
        <v>94</v>
      </c>
      <c r="D45" s="29"/>
      <c r="E45" s="102">
        <v>2304.94</v>
      </c>
      <c r="F45" s="29"/>
      <c r="G45" s="76"/>
    </row>
    <row r="46" spans="1:7" ht="15.95">
      <c r="B46" s="9" t="s">
        <v>81</v>
      </c>
      <c r="C46" s="146" t="s">
        <v>95</v>
      </c>
      <c r="D46" s="69"/>
      <c r="E46" s="155" t="s">
        <v>96</v>
      </c>
      <c r="F46" s="69"/>
      <c r="G46" s="109"/>
    </row>
    <row r="47" spans="1:7" s="12" customFormat="1" ht="16.5" thickBot="1">
      <c r="A47" s="7"/>
      <c r="B47" s="9" t="s">
        <v>81</v>
      </c>
      <c r="C47" s="144" t="s">
        <v>97</v>
      </c>
      <c r="D47" s="69"/>
      <c r="E47" s="145"/>
      <c r="F47" s="69"/>
      <c r="G47" s="109"/>
    </row>
    <row r="48" spans="1:7" ht="15.6" customHeight="1">
      <c r="B48" s="9" t="s">
        <v>81</v>
      </c>
      <c r="C48" s="85" t="s">
        <v>98</v>
      </c>
      <c r="D48" s="29"/>
      <c r="E48" s="97" t="s">
        <v>64</v>
      </c>
      <c r="F48" s="29"/>
      <c r="G48" s="76"/>
    </row>
    <row r="49" spans="1:7" s="9" customFormat="1" ht="15.95">
      <c r="A49" s="7"/>
      <c r="C49" s="85" t="s">
        <v>99</v>
      </c>
      <c r="D49" s="29"/>
      <c r="E49" s="97" t="s">
        <v>64</v>
      </c>
      <c r="F49" s="29"/>
      <c r="G49" s="76"/>
    </row>
    <row r="50" spans="1:7" s="9" customFormat="1" ht="15.6" customHeight="1">
      <c r="A50" s="7"/>
      <c r="C50" s="85" t="s">
        <v>100</v>
      </c>
      <c r="D50" s="29"/>
      <c r="E50" s="97" t="s">
        <v>64</v>
      </c>
      <c r="F50" s="29"/>
      <c r="G50" s="76"/>
    </row>
    <row r="51" spans="1:7" ht="16.5" thickBot="1">
      <c r="B51" s="9"/>
      <c r="C51" s="107" t="s">
        <v>101</v>
      </c>
      <c r="D51" s="69"/>
      <c r="E51" s="108" t="s">
        <v>75</v>
      </c>
      <c r="F51" s="69"/>
      <c r="G51" s="109"/>
    </row>
    <row r="52" spans="1:7" ht="16.5" thickBot="1">
      <c r="B52" s="9"/>
      <c r="C52" s="104" t="s">
        <v>102</v>
      </c>
      <c r="D52" s="105"/>
      <c r="E52" s="106">
        <f>SUM(E53:E56)</f>
        <v>1</v>
      </c>
      <c r="F52" s="105"/>
      <c r="G52" s="105"/>
    </row>
    <row r="53" spans="1:7" ht="15.95">
      <c r="B53" s="9"/>
      <c r="C53" s="308" t="s">
        <v>103</v>
      </c>
      <c r="D53" s="309"/>
      <c r="E53" s="340">
        <f>COUNTIF('Part 2 - Disclosure checklist'!$D:$D,Lists!$K$4)/SUM(COUNTIF('Part 2 - Disclosure checklist'!$D:$D,"*EITI Reporting or online?*"),COUNTIF('Part 2 - Disclosure checklist'!$D:$D,Lists!$K$4),COUNTIF('Part 2 - Disclosure checklist'!$D:$D,Lists!$K$5),COUNTIF('Part 2 - Disclosure checklist'!$D:$D,Lists!$K$6),COUNTIF('Part 2 - Disclosure checklist'!$D:$D,Lists!$K$7))</f>
        <v>0.22222222222222221</v>
      </c>
      <c r="F53" s="29"/>
      <c r="G53" s="90" t="s">
        <v>104</v>
      </c>
    </row>
    <row r="54" spans="1:7" s="9" customFormat="1" ht="15.95">
      <c r="B54" s="13"/>
      <c r="C54" s="308" t="s">
        <v>105</v>
      </c>
      <c r="D54" s="309"/>
      <c r="E54" s="339">
        <f>COUNTIF('Part 2 - Disclosure checklist'!$D:$D,Lists!$K$5)/SUM(COUNTIF('Part 2 - Disclosure checklist'!$D:$D,"*EITI Reporting or online?*"),COUNTIF('Part 2 - Disclosure checklist'!$D:$D,Lists!$K$4),COUNTIF('Part 2 - Disclosure checklist'!$D:$D,Lists!$K$5),COUNTIF('Part 2 - Disclosure checklist'!$D:$D,Lists!$K$6),COUNTIF('Part 2 - Disclosure checklist'!$D:$D,Lists!$K$7))</f>
        <v>0.59259259259259256</v>
      </c>
      <c r="F54" s="29"/>
      <c r="G54" s="90" t="s">
        <v>104</v>
      </c>
    </row>
    <row r="55" spans="1:7" s="9" customFormat="1" ht="15.95">
      <c r="A55" s="7"/>
      <c r="B55" s="9" t="s">
        <v>106</v>
      </c>
      <c r="C55" s="308" t="s">
        <v>107</v>
      </c>
      <c r="D55" s="309"/>
      <c r="E55" s="339">
        <f>COUNTIF('Part 2 - Disclosure checklist'!$D:$D,Lists!$K$6)/SUM(COUNTIF('Part 2 - Disclosure checklist'!$D:$D,"*EITI Reporting or online?*"),COUNTIF('Part 2 - Disclosure checklist'!$D:$D,Lists!$K$4),COUNTIF('Part 2 - Disclosure checklist'!$D:$D,Lists!$K$5),COUNTIF('Part 2 - Disclosure checklist'!$D:$D,Lists!$K$6),COUNTIF('Part 2 - Disclosure checklist'!$D:$D,Lists!$K$7))</f>
        <v>5.5555555555555552E-2</v>
      </c>
      <c r="F55" s="29"/>
      <c r="G55" s="90" t="s">
        <v>104</v>
      </c>
    </row>
    <row r="56" spans="1:7" ht="15" customHeight="1" thickBot="1">
      <c r="B56" s="9" t="s">
        <v>106</v>
      </c>
      <c r="C56" s="308" t="s">
        <v>108</v>
      </c>
      <c r="D56" s="309"/>
      <c r="E56" s="339">
        <f>COUNTIF('Part 2 - Disclosure checklist'!$D:$D,Lists!$K$7)/SUM(COUNTIF('Part 2 - Disclosure checklist'!$D:$D,"*EITI Reporting or online?*"),COUNTIF('Part 2 - Disclosure checklist'!$D:$D,Lists!$K$4),COUNTIF('Part 2 - Disclosure checklist'!$D:$D,Lists!$K$5),COUNTIF('Part 2 - Disclosure checklist'!$D:$D,Lists!$K$6),COUNTIF('Part 2 - Disclosure checklist'!$D:$D,Lists!$K$7))</f>
        <v>0.12962962962962962</v>
      </c>
      <c r="F56" s="29"/>
      <c r="G56" s="90" t="s">
        <v>104</v>
      </c>
    </row>
    <row r="57" spans="1:7" ht="16.5" thickBot="1">
      <c r="B57" s="9" t="s">
        <v>106</v>
      </c>
      <c r="C57" s="91" t="s">
        <v>109</v>
      </c>
      <c r="D57" s="92"/>
      <c r="E57" s="93"/>
      <c r="F57" s="92"/>
      <c r="G57" s="92"/>
    </row>
    <row r="58" spans="1:7" s="9" customFormat="1" ht="15.95">
      <c r="A58" s="7"/>
      <c r="B58" s="9" t="s">
        <v>106</v>
      </c>
      <c r="C58" s="65" t="s">
        <v>110</v>
      </c>
      <c r="D58" s="29"/>
      <c r="E58" s="95" t="s">
        <v>111</v>
      </c>
      <c r="F58" s="29"/>
      <c r="G58" s="66"/>
    </row>
    <row r="59" spans="1:7" ht="15.95">
      <c r="C59" s="65" t="s">
        <v>112</v>
      </c>
      <c r="D59" s="29"/>
      <c r="E59" s="95" t="s">
        <v>66</v>
      </c>
      <c r="F59" s="29"/>
      <c r="G59" s="66"/>
    </row>
    <row r="60" spans="1:7" ht="15.95">
      <c r="C60" s="65" t="s">
        <v>113</v>
      </c>
      <c r="D60" s="29"/>
      <c r="E60" s="157" t="s">
        <v>114</v>
      </c>
      <c r="F60" s="29"/>
      <c r="G60" s="66"/>
    </row>
    <row r="61" spans="1:7" ht="16.5" thickBot="1">
      <c r="C61" s="94"/>
      <c r="D61" s="69"/>
      <c r="E61" s="70"/>
      <c r="F61" s="69"/>
      <c r="G61" s="79"/>
    </row>
    <row r="62" spans="1:7" s="9" customFormat="1" ht="16.5" thickBot="1">
      <c r="A62" s="7"/>
      <c r="B62" s="7"/>
      <c r="C62" s="359"/>
      <c r="D62" s="359"/>
      <c r="E62" s="359"/>
      <c r="F62" s="359"/>
      <c r="G62" s="359"/>
    </row>
    <row r="63" spans="1:7" s="15" customFormat="1" ht="15.6" thickBot="1">
      <c r="A63" s="167"/>
      <c r="B63" s="167"/>
      <c r="C63" s="350" t="s">
        <v>33</v>
      </c>
      <c r="D63" s="351"/>
      <c r="E63" s="351"/>
      <c r="F63" s="351"/>
      <c r="G63" s="352"/>
    </row>
    <row r="64" spans="1:7" s="15" customFormat="1" ht="15.6" thickBot="1">
      <c r="A64" s="167"/>
      <c r="B64" s="167"/>
      <c r="C64" s="350" t="s">
        <v>34</v>
      </c>
      <c r="D64" s="351"/>
      <c r="E64" s="351"/>
      <c r="F64" s="351"/>
      <c r="G64" s="352"/>
    </row>
    <row r="65" spans="2:7" s="15" customFormat="1" ht="15.6" thickBot="1">
      <c r="B65" s="167"/>
      <c r="C65" s="360"/>
      <c r="D65" s="360"/>
      <c r="E65" s="360"/>
      <c r="F65" s="360"/>
      <c r="G65" s="360"/>
    </row>
    <row r="66" spans="2:7" s="15" customFormat="1" ht="18.75" customHeight="1">
      <c r="B66" s="167"/>
      <c r="C66" s="361" t="s">
        <v>35</v>
      </c>
      <c r="D66" s="361"/>
      <c r="E66" s="361"/>
      <c r="F66" s="361"/>
      <c r="G66" s="361"/>
    </row>
    <row r="67" spans="2:7" s="15" customFormat="1" ht="15">
      <c r="B67" s="167"/>
      <c r="C67" s="345" t="s">
        <v>36</v>
      </c>
      <c r="D67" s="345"/>
      <c r="E67" s="345"/>
      <c r="F67" s="345"/>
      <c r="G67" s="345"/>
    </row>
    <row r="68" spans="2:7" s="15" customFormat="1" ht="15">
      <c r="B68" s="29" t="s">
        <v>37</v>
      </c>
      <c r="C68" s="354" t="s">
        <v>38</v>
      </c>
      <c r="D68" s="354"/>
      <c r="E68" s="354"/>
      <c r="F68" s="354"/>
      <c r="G68" s="354"/>
    </row>
    <row r="69" spans="2:7" ht="15.95">
      <c r="C69" s="10"/>
      <c r="D69" s="9"/>
      <c r="E69" s="10"/>
      <c r="F69" s="9"/>
      <c r="G69" s="9"/>
    </row>
    <row r="70" spans="2:7" ht="15" customHeight="1">
      <c r="C70" s="8"/>
      <c r="D70" s="8"/>
      <c r="E70" s="8"/>
      <c r="F70" s="8"/>
    </row>
    <row r="71" spans="2:7" ht="15" customHeight="1"/>
    <row r="72" spans="2:7" ht="15.95">
      <c r="C72" s="364"/>
      <c r="D72" s="364"/>
      <c r="E72" s="364"/>
      <c r="F72" s="364"/>
      <c r="G72" s="364"/>
    </row>
    <row r="73" spans="2:7" ht="15.95">
      <c r="C73" s="364"/>
      <c r="D73" s="364"/>
      <c r="E73" s="364"/>
      <c r="F73" s="364"/>
      <c r="G73" s="364"/>
    </row>
    <row r="74" spans="2:7" ht="18.75" customHeight="1">
      <c r="C74" s="364"/>
      <c r="D74" s="364"/>
      <c r="E74" s="364"/>
      <c r="F74" s="364"/>
      <c r="G74" s="364"/>
    </row>
    <row r="75" spans="2:7" ht="15.95">
      <c r="C75" s="364"/>
      <c r="D75" s="364"/>
      <c r="E75" s="364"/>
      <c r="F75" s="364"/>
      <c r="G75" s="364"/>
    </row>
    <row r="76" spans="2:7" ht="15.95">
      <c r="C76" s="8"/>
      <c r="D76" s="8"/>
      <c r="E76" s="8"/>
      <c r="F76" s="8"/>
    </row>
    <row r="77" spans="2:7" ht="15.95">
      <c r="C77" s="363"/>
      <c r="D77" s="363"/>
      <c r="E77" s="363"/>
    </row>
    <row r="78" spans="2:7" ht="15.95">
      <c r="C78" s="363"/>
      <c r="D78" s="363"/>
      <c r="E78" s="363"/>
    </row>
    <row r="79" spans="2:7" ht="15.95"/>
    <row r="80" spans="2:7" ht="15.95"/>
    <row r="81" ht="15.95"/>
    <row r="82" ht="15.95"/>
    <row r="83" ht="15.95"/>
    <row r="84" ht="15.95"/>
    <row r="85" ht="15.95"/>
    <row r="86" ht="15.95"/>
    <row r="87" ht="15.95"/>
    <row r="88" ht="15.95"/>
    <row r="89" ht="15.95"/>
    <row r="90" ht="15.95"/>
    <row r="91" ht="15.95"/>
    <row r="92" ht="15.95"/>
    <row r="93" ht="15.95"/>
    <row r="94" ht="15.95"/>
    <row r="95" ht="15.95"/>
  </sheetData>
  <sheetProtection selectLockedCells="1"/>
  <dataConsolidate/>
  <mergeCells count="19">
    <mergeCell ref="C78:E78"/>
    <mergeCell ref="C72:G72"/>
    <mergeCell ref="C73:G73"/>
    <mergeCell ref="C74:G74"/>
    <mergeCell ref="C75:G75"/>
    <mergeCell ref="C77:E77"/>
    <mergeCell ref="C68:G68"/>
    <mergeCell ref="C2:G2"/>
    <mergeCell ref="C3:G3"/>
    <mergeCell ref="C4:G4"/>
    <mergeCell ref="C5:G5"/>
    <mergeCell ref="C6:G6"/>
    <mergeCell ref="C64:G64"/>
    <mergeCell ref="C67:G67"/>
    <mergeCell ref="C63:G63"/>
    <mergeCell ref="C62:G62"/>
    <mergeCell ref="C65:G65"/>
    <mergeCell ref="C66:G66"/>
    <mergeCell ref="C7:G7"/>
  </mergeCells>
  <dataValidations xWindow="825" yWindow="412" count="15">
    <dataValidation type="date" allowBlank="1" showInputMessage="1" showErrorMessage="1" errorTitle="Incorrect format" error="Please revise information according to specified format" promptTitle="Input date in specific format" prompt="YYYY-MM-DD" sqref="E19:E20 E24 E27 E30" xr:uid="{00000000-0002-0000-0100-000000000000}">
      <formula1>36161</formula1>
      <formula2>47848</formula2>
    </dataValidation>
    <dataValidation allowBlank="1" showInputMessage="1" showErrorMessage="1" promptTitle="EITI Report URL" prompt="Please insert direct URL to EITI Report (or report folder)." sqref="E25 E28" xr:uid="{00000000-0002-0000-0100-000001000000}"/>
    <dataValidation allowBlank="1" showInputMessage="1" showErrorMessage="1" promptTitle="Entity name" prompt="Insert name of the organisation, company, or government agency here" sqref="E23" xr:uid="{00000000-0002-0000-0100-000002000000}"/>
    <dataValidation type="decimal" errorStyle="warning"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E45" xr:uid="{00000000-0002-0000-0100-000003000000}">
      <formula1>0</formula1>
      <formula2>9999999999999990000</formula2>
    </dataValidation>
    <dataValidation allowBlank="1" showInputMessage="1" showErrorMessage="1" promptTitle="URL" prompt="Please insert direct URL to the reference document" sqref="E34" xr:uid="{00000000-0002-0000-0100-000004000000}"/>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9 E48:E51 E22 E26 E37:E40" xr:uid="{00000000-0002-0000-0100-000005000000}">
      <formula1>Simple_options_list</formula1>
    </dataValidation>
    <dataValidation type="date" allowBlank="1" showInputMessage="1" showErrorMessage="1" errorTitle="Incorrect format" error="Please revise information according to specified format" promptTitle="EITI Report URL" prompt="Please insert direct URL to EITI Report (or report folder) on National EITI website." sqref="E25 E28" xr:uid="{00000000-0002-0000-0100-000006000000}">
      <formula1>36161</formula1>
      <formula2>47848</formula2>
    </dataValidation>
    <dataValidation allowBlank="1" showInputMessage="1" showErrorMessage="1" promptTitle="Additional relevant files" prompt="If several files relevant to the report exist, please indicate as such here. If several, please copy this into several rows." sqref="E31" xr:uid="{00000000-0002-0000-0100-000007000000}"/>
    <dataValidation type="whole" operator="greaterThanOrEqual" allowBlank="1" showInputMessage="1" showErrorMessage="1" errorTitle="Number" error="Please input a number in this cell" sqref="E42:E43" xr:uid="{00000000-0002-0000-0100-000008000000}">
      <formula1>1</formula1>
    </dataValidation>
    <dataValidation type="list" allowBlank="1" showInputMessage="1" showErrorMessage="1" promptTitle="Reporting type" prompt="Please indicate which type of reporting, between:_x000a__x000a_Systematic disclosure_x000a_EITI Report_x000a_Not available_x000a_Not applicable" sqref="E33" xr:uid="{00000000-0002-0000-0100-000009000000}">
      <formula1>Reporting_options_list</formula1>
    </dataValidation>
    <dataValidation allowBlank="1" showInputMessage="1" showErrorMessage="1" promptTitle="URL" prompt="Please input URL" sqref="E31" xr:uid="{00000000-0002-0000-0100-00000A000000}"/>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5 E28" xr:uid="{00000000-0002-0000-0100-00000B000000}">
      <formula1>#REF!</formula1>
    </dataValidation>
    <dataValidation type="whole" showInputMessage="1" showErrorMessage="1" sqref="D14:D61 G18 E21:G21 E15:E18 E32:G32 E35:G36 E47 F1 G1:G2 D61:G61 C1:C31 D8:G13 D1:E2 F69:F1048576 F8:F61 C33:C68 F52:G57 E57" xr:uid="{00000000-0002-0000-0100-00000C000000}">
      <formula1>999999</formula1>
      <formula2>99999999</formula2>
    </dataValidation>
    <dataValidation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41" xr:uid="{00000000-0002-0000-0100-00000D000000}"/>
    <dataValidation showInputMessage="1" showErrorMessage="1" sqref="C32" xr:uid="{00000000-0002-0000-0100-00000E000000}"/>
  </dataValidations>
  <hyperlinks>
    <hyperlink ref="C44" r:id="rId1" display="Reporting currency (ISO-4217)" xr:uid="{00000000-0004-0000-0100-000000000000}"/>
    <hyperlink ref="C47" r:id="rId2" location="r4-7" xr:uid="{00000000-0004-0000-0100-000001000000}"/>
    <hyperlink ref="C7" r:id="rId3" xr:uid="{00000000-0004-0000-0100-000002000000}"/>
    <hyperlink ref="C32" r:id="rId4" location="r7-2" display="Public debate (Requirement 7.1)" xr:uid="{00000000-0004-0000-0100-000003000000}"/>
    <hyperlink ref="E46" r:id="rId5" xr:uid="{00000000-0004-0000-0100-000004000000}"/>
    <hyperlink ref="E60" r:id="rId6" xr:uid="{00000000-0004-0000-0100-000005000000}"/>
    <hyperlink ref="E25" r:id="rId7" xr:uid="{00000000-0004-0000-0100-000006000000}"/>
    <hyperlink ref="E34" r:id="rId8" xr:uid="{00000000-0004-0000-0100-000007000000}"/>
    <hyperlink ref="E28" r:id="rId9" xr:uid="{00000000-0004-0000-0100-000008000000}"/>
  </hyperlinks>
  <pageMargins left="0.25" right="0.25" top="0.75" bottom="0.75" header="0.3" footer="0.3"/>
  <pageSetup paperSize="8" fitToHeight="0" orientation="landscape" horizontalDpi="2400" verticalDpi="2400" r:id="rId10"/>
  <extLst>
    <ext xmlns:x14="http://schemas.microsoft.com/office/spreadsheetml/2009/9/main" uri="{CCE6A557-97BC-4b89-ADB6-D9C93CAAB3DF}">
      <x14:dataValidations xmlns:xm="http://schemas.microsoft.com/office/excel/2006/main" xWindow="825" yWindow="412" count="2">
        <x14:dataValidation type="list" allowBlank="1" showInputMessage="1" showErrorMessage="1" errorTitle="Non ISO currency code detected" error="Please revise according to description" promptTitle="Input 3-letter ISO currency code" prompt="Input 3-letter ISO 4217 currency code:_x000a_If unsure, visit https://en.wikipedia.org/wiki/ISO_4217" xr:uid="{00000000-0002-0000-0100-00000F000000}">
          <x14:formula1>
            <xm:f>Lists!$E$2:$E$246</xm:f>
          </x14:formula1>
          <xm:sqref>E44</xm:sqref>
        </x14:dataValidation>
        <x14:dataValidation type="list" allowBlank="1" showInputMessage="1" showErrorMessage="1" promptTitle="Choose from drop-down menu" prompt="Please select the relevant country from the drop-down menu" xr:uid="{00000000-0002-0000-0100-000010000000}">
          <x14:formula1>
            <xm:f>Lists!$A$4:$A$246</xm:f>
          </x14:formula1>
          <xm:sqref>E14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S285"/>
  <sheetViews>
    <sheetView tabSelected="1" topLeftCell="B143" zoomScale="85" zoomScaleNormal="85" workbookViewId="0">
      <selection activeCell="D147" sqref="D147"/>
    </sheetView>
  </sheetViews>
  <sheetFormatPr defaultColWidth="4" defaultRowHeight="24" customHeight="1"/>
  <cols>
    <col min="1" max="1" width="4" style="7"/>
    <col min="2" max="2" width="56.42578125" style="275" customWidth="1"/>
    <col min="3" max="3" width="4" style="7"/>
    <col min="4" max="4" width="48" style="243" customWidth="1"/>
    <col min="5" max="5" width="5.42578125" style="7" customWidth="1"/>
    <col min="6" max="6" width="50.42578125" style="7" customWidth="1"/>
    <col min="7" max="7" width="4" style="7"/>
    <col min="8" max="8" width="53.7109375" style="313" customWidth="1"/>
    <col min="9" max="9" width="40.28515625" style="7" customWidth="1"/>
    <col min="10" max="15" width="4" style="7"/>
    <col min="16" max="16" width="24.28515625" style="7" customWidth="1"/>
    <col min="17" max="17" width="24.7109375" style="7" customWidth="1"/>
    <col min="18" max="18" width="31.140625" style="7" customWidth="1"/>
    <col min="19" max="19" width="13.42578125" style="7" bestFit="1" customWidth="1"/>
    <col min="20" max="16384" width="4" style="7"/>
  </cols>
  <sheetData>
    <row r="1" spans="1:16" ht="15.95"/>
    <row r="2" spans="1:16" s="15" customFormat="1" ht="15">
      <c r="A2" s="167"/>
      <c r="B2" s="355" t="s">
        <v>115</v>
      </c>
      <c r="C2" s="355"/>
      <c r="D2" s="355"/>
      <c r="E2" s="355"/>
      <c r="F2" s="355"/>
      <c r="G2" s="355"/>
      <c r="H2" s="355"/>
      <c r="I2" s="167"/>
      <c r="J2" s="167"/>
      <c r="K2" s="167"/>
      <c r="L2" s="167"/>
      <c r="M2" s="167"/>
      <c r="N2" s="167"/>
      <c r="O2" s="167"/>
      <c r="P2" s="167"/>
    </row>
    <row r="3" spans="1:16" s="137" customFormat="1" ht="22.5">
      <c r="B3" s="356" t="s">
        <v>40</v>
      </c>
      <c r="C3" s="356"/>
      <c r="D3" s="356"/>
      <c r="E3" s="356"/>
      <c r="F3" s="356"/>
      <c r="G3" s="356"/>
      <c r="H3" s="356"/>
    </row>
    <row r="4" spans="1:16" s="15" customFormat="1" ht="17.100000000000001" customHeight="1">
      <c r="A4" s="167"/>
      <c r="B4" s="366" t="s">
        <v>116</v>
      </c>
      <c r="C4" s="366"/>
      <c r="D4" s="366"/>
      <c r="E4" s="366"/>
      <c r="F4" s="366"/>
      <c r="G4" s="366"/>
      <c r="H4" s="366"/>
      <c r="I4" s="167"/>
      <c r="J4" s="167"/>
      <c r="K4" s="167"/>
      <c r="L4" s="167"/>
      <c r="M4" s="167"/>
      <c r="N4" s="167"/>
      <c r="O4" s="167"/>
      <c r="P4" s="167"/>
    </row>
    <row r="5" spans="1:16" s="15" customFormat="1" ht="15">
      <c r="A5" s="167"/>
      <c r="B5" s="358" t="s">
        <v>117</v>
      </c>
      <c r="C5" s="358"/>
      <c r="D5" s="358"/>
      <c r="E5" s="358"/>
      <c r="F5" s="358"/>
      <c r="G5" s="358"/>
      <c r="H5" s="358"/>
      <c r="I5" s="167"/>
      <c r="J5" s="167"/>
      <c r="K5" s="167"/>
      <c r="L5" s="167"/>
      <c r="M5" s="167"/>
      <c r="N5" s="167"/>
      <c r="O5" s="167"/>
      <c r="P5" s="167"/>
    </row>
    <row r="6" spans="1:16" s="15" customFormat="1" ht="15">
      <c r="A6" s="167"/>
      <c r="B6" s="358" t="s">
        <v>118</v>
      </c>
      <c r="C6" s="358"/>
      <c r="D6" s="358"/>
      <c r="E6" s="358"/>
      <c r="F6" s="358"/>
      <c r="G6" s="358"/>
      <c r="H6" s="358"/>
      <c r="I6" s="167"/>
      <c r="J6" s="167"/>
      <c r="K6" s="167"/>
      <c r="L6" s="167"/>
      <c r="M6" s="167"/>
      <c r="N6" s="167"/>
      <c r="O6" s="167"/>
      <c r="P6" s="14"/>
    </row>
    <row r="7" spans="1:16" s="15" customFormat="1" ht="15">
      <c r="A7" s="167"/>
      <c r="B7" s="358" t="s">
        <v>119</v>
      </c>
      <c r="C7" s="358"/>
      <c r="D7" s="358"/>
      <c r="E7" s="358"/>
      <c r="F7" s="358"/>
      <c r="G7" s="358"/>
      <c r="H7" s="358"/>
      <c r="I7" s="167"/>
      <c r="J7" s="167"/>
      <c r="K7" s="167"/>
      <c r="L7" s="167"/>
      <c r="M7" s="167"/>
      <c r="N7" s="167"/>
      <c r="O7" s="167"/>
      <c r="P7" s="167"/>
    </row>
    <row r="8" spans="1:16" s="15" customFormat="1" ht="17.100000000000001" customHeight="1">
      <c r="A8" s="167"/>
      <c r="B8" s="358" t="s">
        <v>120</v>
      </c>
      <c r="C8" s="358"/>
      <c r="D8" s="358"/>
      <c r="E8" s="358"/>
      <c r="F8" s="358"/>
      <c r="G8" s="358"/>
      <c r="H8" s="358"/>
      <c r="I8" s="167"/>
      <c r="J8" s="167"/>
      <c r="K8" s="167"/>
      <c r="L8" s="167"/>
      <c r="M8" s="167"/>
      <c r="N8" s="167"/>
      <c r="O8" s="167"/>
      <c r="P8" s="167"/>
    </row>
    <row r="9" spans="1:16" s="15" customFormat="1" ht="15" customHeight="1">
      <c r="A9" s="167"/>
      <c r="B9" s="365" t="s">
        <v>121</v>
      </c>
      <c r="C9" s="365"/>
      <c r="D9" s="365"/>
      <c r="E9" s="365"/>
      <c r="F9" s="365"/>
      <c r="G9" s="365"/>
      <c r="H9" s="365"/>
      <c r="I9" s="167"/>
      <c r="J9" s="167"/>
      <c r="K9" s="167"/>
      <c r="L9" s="167"/>
      <c r="M9" s="167"/>
      <c r="N9" s="167"/>
      <c r="O9" s="167"/>
      <c r="P9" s="167"/>
    </row>
    <row r="10" spans="1:16" s="15" customFormat="1" ht="15" customHeight="1">
      <c r="A10" s="167"/>
      <c r="B10" s="276"/>
      <c r="C10" s="167"/>
      <c r="D10" s="244"/>
      <c r="E10" s="110"/>
      <c r="F10" s="110"/>
      <c r="G10" s="110"/>
      <c r="H10" s="314"/>
      <c r="I10" s="167"/>
      <c r="J10" s="167"/>
      <c r="K10" s="167"/>
      <c r="L10" s="167"/>
      <c r="M10" s="167"/>
      <c r="N10" s="167"/>
      <c r="O10" s="167"/>
      <c r="P10" s="167"/>
    </row>
    <row r="11" spans="1:16" s="15" customFormat="1" ht="15.95">
      <c r="A11" s="167"/>
      <c r="B11" s="277" t="s">
        <v>45</v>
      </c>
      <c r="C11" s="172"/>
      <c r="D11" s="245" t="s">
        <v>46</v>
      </c>
      <c r="E11" s="172"/>
      <c r="F11" s="21" t="s">
        <v>21</v>
      </c>
      <c r="G11" s="7"/>
      <c r="H11" s="315"/>
      <c r="I11" s="167"/>
      <c r="J11" s="167"/>
      <c r="K11" s="167"/>
      <c r="L11" s="167"/>
      <c r="M11" s="167"/>
      <c r="N11" s="167"/>
      <c r="O11" s="167"/>
      <c r="P11" s="167"/>
    </row>
    <row r="12" spans="1:16" s="15" customFormat="1" ht="15">
      <c r="A12" s="167"/>
      <c r="B12" s="276"/>
      <c r="C12" s="167"/>
      <c r="D12" s="244"/>
      <c r="E12" s="167"/>
      <c r="F12" s="167"/>
      <c r="G12" s="167"/>
      <c r="H12" s="315"/>
      <c r="I12" s="167"/>
      <c r="J12" s="167"/>
      <c r="K12" s="167"/>
      <c r="L12" s="167"/>
      <c r="M12" s="167"/>
      <c r="N12" s="167"/>
      <c r="O12" s="167"/>
      <c r="P12" s="167"/>
    </row>
    <row r="13" spans="1:16" s="137" customFormat="1" ht="22.5">
      <c r="B13" s="278" t="s">
        <v>122</v>
      </c>
      <c r="D13" s="246"/>
      <c r="F13" s="138"/>
      <c r="H13" s="316"/>
    </row>
    <row r="14" spans="1:16" s="15" customFormat="1" ht="15">
      <c r="A14" s="167"/>
      <c r="B14" s="279" t="s">
        <v>123</v>
      </c>
      <c r="C14" s="167"/>
      <c r="D14" s="247"/>
      <c r="E14" s="167"/>
      <c r="F14" s="31"/>
      <c r="G14" s="167"/>
      <c r="H14" s="315"/>
      <c r="I14" s="167"/>
      <c r="J14" s="167"/>
      <c r="K14" s="167"/>
      <c r="L14" s="167"/>
      <c r="M14" s="167"/>
      <c r="N14" s="167"/>
      <c r="O14" s="167"/>
      <c r="P14" s="167"/>
    </row>
    <row r="15" spans="1:16" s="15" customFormat="1" ht="15">
      <c r="A15" s="167"/>
      <c r="B15" s="280"/>
      <c r="C15" s="167"/>
      <c r="D15" s="248"/>
      <c r="E15" s="167"/>
      <c r="F15" s="111"/>
      <c r="G15" s="167"/>
      <c r="H15" s="315"/>
      <c r="I15" s="167"/>
      <c r="J15" s="167"/>
      <c r="K15" s="167"/>
      <c r="L15" s="167"/>
      <c r="M15" s="167"/>
      <c r="N15" s="167"/>
      <c r="O15" s="167"/>
      <c r="P15" s="167"/>
    </row>
    <row r="16" spans="1:16" s="153" customFormat="1" ht="18.95">
      <c r="B16" s="281" t="s">
        <v>124</v>
      </c>
      <c r="D16" s="249" t="s">
        <v>125</v>
      </c>
      <c r="F16" s="154" t="s">
        <v>126</v>
      </c>
      <c r="H16" s="317" t="s">
        <v>127</v>
      </c>
    </row>
    <row r="17" spans="1:16" s="15" customFormat="1" ht="32.25" customHeight="1">
      <c r="A17" s="167"/>
      <c r="B17" s="282" t="s">
        <v>128</v>
      </c>
      <c r="C17" s="167"/>
      <c r="D17" s="250"/>
      <c r="E17" s="167"/>
      <c r="F17" s="112"/>
      <c r="G17" s="167"/>
      <c r="H17" s="318"/>
      <c r="I17" s="167"/>
      <c r="J17" s="167"/>
      <c r="K17" s="167"/>
      <c r="L17" s="167"/>
      <c r="M17" s="167"/>
      <c r="N17" s="167"/>
      <c r="O17" s="167"/>
      <c r="P17" s="167"/>
    </row>
    <row r="18" spans="1:16" s="15" customFormat="1" ht="30">
      <c r="A18" s="167"/>
      <c r="B18" s="283" t="s">
        <v>129</v>
      </c>
      <c r="C18" s="167"/>
      <c r="D18" s="251"/>
      <c r="E18" s="167"/>
      <c r="F18" s="113"/>
      <c r="G18" s="167"/>
      <c r="H18" s="181" t="s">
        <v>69</v>
      </c>
      <c r="I18" s="167"/>
      <c r="J18" s="167"/>
      <c r="K18" s="167"/>
      <c r="L18" s="167"/>
      <c r="M18" s="167"/>
      <c r="N18" s="167"/>
      <c r="O18" s="167"/>
      <c r="P18" s="167"/>
    </row>
    <row r="19" spans="1:16" s="15" customFormat="1" ht="60">
      <c r="A19" s="167"/>
      <c r="B19" s="284" t="s">
        <v>130</v>
      </c>
      <c r="C19" s="167"/>
      <c r="D19" s="164" t="s">
        <v>131</v>
      </c>
      <c r="E19" s="167"/>
      <c r="F19" s="241" t="s">
        <v>132</v>
      </c>
      <c r="G19" s="167"/>
      <c r="H19" s="181" t="s">
        <v>133</v>
      </c>
      <c r="I19" s="167"/>
      <c r="J19" s="167"/>
      <c r="K19" s="167"/>
      <c r="L19" s="167"/>
      <c r="M19" s="167"/>
      <c r="N19" s="167"/>
      <c r="O19" s="167"/>
      <c r="P19" s="167"/>
    </row>
    <row r="20" spans="1:16" s="15" customFormat="1" ht="30">
      <c r="A20" s="167"/>
      <c r="B20" s="284" t="s">
        <v>134</v>
      </c>
      <c r="C20" s="167"/>
      <c r="D20" s="164" t="s">
        <v>80</v>
      </c>
      <c r="E20" s="167"/>
      <c r="F20" s="241" t="s">
        <v>135</v>
      </c>
      <c r="G20" s="167"/>
      <c r="H20" s="181"/>
      <c r="I20" s="167"/>
      <c r="J20" s="167"/>
      <c r="K20" s="167"/>
      <c r="L20" s="167"/>
      <c r="M20" s="167"/>
      <c r="N20" s="167"/>
      <c r="O20" s="167"/>
      <c r="P20" s="167"/>
    </row>
    <row r="21" spans="1:16" s="15" customFormat="1" ht="15">
      <c r="A21" s="167"/>
      <c r="B21" s="284" t="s">
        <v>136</v>
      </c>
      <c r="C21" s="167"/>
      <c r="D21" s="164" t="s">
        <v>80</v>
      </c>
      <c r="E21" s="167"/>
      <c r="F21" s="241" t="s">
        <v>137</v>
      </c>
      <c r="G21" s="167"/>
      <c r="H21" s="181"/>
      <c r="I21" s="167"/>
      <c r="J21" s="167"/>
      <c r="K21" s="167"/>
      <c r="L21" s="167"/>
      <c r="M21" s="167"/>
      <c r="N21" s="167"/>
      <c r="O21" s="167"/>
      <c r="P21" s="167"/>
    </row>
    <row r="22" spans="1:16" s="15" customFormat="1" ht="15">
      <c r="A22" s="167"/>
      <c r="B22" s="285" t="s">
        <v>138</v>
      </c>
      <c r="C22" s="167"/>
      <c r="D22" s="156" t="s">
        <v>80</v>
      </c>
      <c r="E22" s="167"/>
      <c r="F22" s="241" t="s">
        <v>139</v>
      </c>
      <c r="G22" s="167"/>
      <c r="H22" s="319"/>
      <c r="I22" s="167"/>
      <c r="J22" s="167"/>
      <c r="K22" s="167"/>
      <c r="L22" s="167"/>
      <c r="M22" s="167"/>
      <c r="N22" s="167"/>
      <c r="O22" s="167"/>
      <c r="P22" s="167"/>
    </row>
    <row r="23" spans="1:16" s="15" customFormat="1" ht="15">
      <c r="A23" s="167"/>
      <c r="B23" s="280"/>
      <c r="C23" s="167"/>
      <c r="D23" s="248"/>
      <c r="E23" s="167"/>
      <c r="F23" s="111"/>
      <c r="G23" s="167"/>
      <c r="H23" s="315"/>
      <c r="I23" s="167"/>
      <c r="J23" s="167"/>
      <c r="K23" s="167"/>
      <c r="L23" s="167"/>
      <c r="M23" s="167"/>
      <c r="N23" s="167"/>
      <c r="O23" s="167"/>
      <c r="P23" s="167"/>
    </row>
    <row r="24" spans="1:16" s="15" customFormat="1" ht="15">
      <c r="A24" s="167"/>
      <c r="B24" s="282" t="s">
        <v>140</v>
      </c>
      <c r="C24" s="167"/>
      <c r="D24" s="250"/>
      <c r="E24" s="167"/>
      <c r="F24" s="112"/>
      <c r="G24" s="167"/>
      <c r="H24" s="318"/>
      <c r="I24" s="167"/>
      <c r="J24" s="167"/>
      <c r="K24" s="167"/>
      <c r="L24" s="167"/>
      <c r="M24" s="167"/>
      <c r="N24" s="167"/>
      <c r="O24" s="167"/>
      <c r="P24" s="167"/>
    </row>
    <row r="25" spans="1:16" s="15" customFormat="1" ht="15">
      <c r="A25" s="167"/>
      <c r="B25" s="283" t="s">
        <v>129</v>
      </c>
      <c r="C25" s="167"/>
      <c r="D25" s="251"/>
      <c r="E25" s="167"/>
      <c r="F25" s="113"/>
      <c r="G25" s="167"/>
      <c r="H25" s="181"/>
      <c r="I25" s="167"/>
      <c r="J25" s="167"/>
      <c r="K25" s="167"/>
      <c r="L25" s="167"/>
      <c r="M25" s="167"/>
      <c r="N25" s="167"/>
      <c r="O25" s="167"/>
      <c r="P25" s="167"/>
    </row>
    <row r="26" spans="1:16" s="15" customFormat="1" ht="30">
      <c r="A26" s="167"/>
      <c r="B26" s="284" t="s">
        <v>141</v>
      </c>
      <c r="C26" s="167"/>
      <c r="D26" s="164" t="s">
        <v>80</v>
      </c>
      <c r="E26" s="167"/>
      <c r="F26" s="241" t="s">
        <v>142</v>
      </c>
      <c r="G26" s="167"/>
      <c r="H26" s="271" t="s">
        <v>143</v>
      </c>
      <c r="I26" s="167"/>
      <c r="J26" s="167"/>
      <c r="K26" s="167"/>
      <c r="L26" s="167"/>
      <c r="M26" s="167"/>
      <c r="N26" s="167"/>
      <c r="O26" s="167"/>
      <c r="P26" s="167"/>
    </row>
    <row r="27" spans="1:16" s="15" customFormat="1" ht="30">
      <c r="A27" s="177"/>
      <c r="B27" s="286" t="s">
        <v>144</v>
      </c>
      <c r="C27" s="178"/>
      <c r="D27" s="164" t="s">
        <v>80</v>
      </c>
      <c r="E27" s="167"/>
      <c r="F27" s="241" t="s">
        <v>142</v>
      </c>
      <c r="G27" s="167"/>
      <c r="H27" s="181" t="s">
        <v>143</v>
      </c>
      <c r="I27" s="167"/>
      <c r="J27" s="167"/>
      <c r="K27" s="167"/>
      <c r="L27" s="167"/>
      <c r="M27" s="167"/>
      <c r="N27" s="167"/>
      <c r="O27" s="167"/>
      <c r="P27" s="167"/>
    </row>
    <row r="28" spans="1:16" s="15" customFormat="1" ht="30">
      <c r="A28" s="167"/>
      <c r="B28" s="284" t="s">
        <v>145</v>
      </c>
      <c r="C28" s="167"/>
      <c r="D28" s="164" t="s">
        <v>80</v>
      </c>
      <c r="E28" s="167"/>
      <c r="F28" s="241" t="s">
        <v>146</v>
      </c>
      <c r="G28" s="167"/>
      <c r="H28" s="181" t="s">
        <v>143</v>
      </c>
      <c r="I28" s="167"/>
      <c r="J28" s="167"/>
      <c r="K28" s="167"/>
      <c r="L28" s="167"/>
      <c r="M28" s="167"/>
      <c r="N28" s="167"/>
      <c r="O28" s="167"/>
      <c r="P28" s="167"/>
    </row>
    <row r="29" spans="1:16" s="15" customFormat="1" ht="30">
      <c r="A29" s="167"/>
      <c r="B29" s="287" t="s">
        <v>144</v>
      </c>
      <c r="C29" s="178"/>
      <c r="D29" s="164" t="s">
        <v>80</v>
      </c>
      <c r="E29" s="167"/>
      <c r="F29" s="241" t="s">
        <v>147</v>
      </c>
      <c r="G29" s="167"/>
      <c r="H29" s="181" t="s">
        <v>143</v>
      </c>
      <c r="I29" s="167"/>
      <c r="J29" s="167"/>
      <c r="K29" s="167"/>
      <c r="L29" s="167"/>
      <c r="M29" s="167"/>
      <c r="N29" s="167"/>
      <c r="O29" s="167"/>
      <c r="P29" s="167"/>
    </row>
    <row r="30" spans="1:16" s="15" customFormat="1" ht="30">
      <c r="A30" s="167"/>
      <c r="B30" s="284" t="s">
        <v>148</v>
      </c>
      <c r="C30" s="167"/>
      <c r="D30" s="164" t="s">
        <v>108</v>
      </c>
      <c r="E30" s="167"/>
      <c r="F30" s="124"/>
      <c r="G30" s="167"/>
      <c r="H30" s="181" t="s">
        <v>143</v>
      </c>
      <c r="I30" s="167"/>
      <c r="J30" s="167"/>
      <c r="K30" s="167"/>
      <c r="L30" s="167"/>
      <c r="M30" s="167"/>
      <c r="N30" s="167"/>
      <c r="O30" s="167"/>
      <c r="P30" s="167"/>
    </row>
    <row r="31" spans="1:16" s="15" customFormat="1" ht="15">
      <c r="A31" s="167"/>
      <c r="B31" s="288" t="s">
        <v>149</v>
      </c>
      <c r="C31" s="178"/>
      <c r="D31" s="156">
        <v>4270</v>
      </c>
      <c r="E31" s="167"/>
      <c r="F31" s="160" t="s">
        <v>150</v>
      </c>
      <c r="G31" s="167"/>
      <c r="H31" s="160" t="s">
        <v>151</v>
      </c>
      <c r="I31" s="167"/>
      <c r="J31" s="167"/>
      <c r="K31" s="167"/>
      <c r="L31" s="167"/>
      <c r="M31" s="167"/>
      <c r="N31" s="167"/>
      <c r="O31" s="167"/>
      <c r="P31" s="167"/>
    </row>
    <row r="32" spans="1:16" s="15" customFormat="1" ht="15">
      <c r="A32" s="167"/>
      <c r="B32" s="289"/>
      <c r="C32" s="167"/>
      <c r="D32" s="248"/>
      <c r="E32" s="167"/>
      <c r="F32" s="111"/>
      <c r="G32" s="167"/>
      <c r="H32" s="320"/>
      <c r="I32" s="167"/>
      <c r="J32" s="167"/>
      <c r="K32" s="167"/>
      <c r="L32" s="167"/>
      <c r="M32" s="167"/>
      <c r="N32" s="167"/>
      <c r="O32" s="167"/>
      <c r="P32" s="167"/>
    </row>
    <row r="33" spans="1:15" s="15" customFormat="1" ht="15">
      <c r="A33" s="167"/>
      <c r="B33" s="282" t="s">
        <v>152</v>
      </c>
      <c r="C33" s="167"/>
      <c r="D33" s="252"/>
      <c r="E33" s="167"/>
      <c r="F33" s="114"/>
      <c r="G33" s="167"/>
      <c r="H33" s="318"/>
      <c r="I33" s="167"/>
      <c r="J33" s="167"/>
      <c r="K33" s="167"/>
      <c r="L33" s="167"/>
      <c r="M33" s="167"/>
      <c r="N33" s="167"/>
      <c r="O33" s="167"/>
    </row>
    <row r="34" spans="1:15" s="15" customFormat="1" ht="27.95">
      <c r="A34" s="167"/>
      <c r="B34" s="283" t="s">
        <v>153</v>
      </c>
      <c r="C34" s="167"/>
      <c r="D34" s="164" t="s">
        <v>80</v>
      </c>
      <c r="E34" s="167"/>
      <c r="F34" s="160" t="s">
        <v>154</v>
      </c>
      <c r="G34" s="167"/>
      <c r="H34" s="319" t="s">
        <v>155</v>
      </c>
      <c r="I34" s="167"/>
      <c r="J34" s="167"/>
      <c r="K34" s="167"/>
      <c r="L34" s="167"/>
      <c r="M34" s="167"/>
      <c r="N34" s="167"/>
      <c r="O34" s="167"/>
    </row>
    <row r="35" spans="1:15" s="162" customFormat="1" ht="15">
      <c r="A35" s="167"/>
      <c r="B35" s="290" t="s">
        <v>156</v>
      </c>
      <c r="C35" s="167"/>
      <c r="D35" s="156" t="s">
        <v>131</v>
      </c>
      <c r="E35" s="167"/>
      <c r="F35" s="272" t="s">
        <v>157</v>
      </c>
      <c r="G35" s="167"/>
      <c r="H35" s="319" t="s">
        <v>158</v>
      </c>
      <c r="I35" s="167"/>
      <c r="J35" s="167"/>
      <c r="K35" s="167"/>
      <c r="L35" s="167"/>
      <c r="M35" s="167"/>
      <c r="N35" s="167"/>
      <c r="O35" s="167"/>
    </row>
    <row r="36" spans="1:15" s="162" customFormat="1" ht="15">
      <c r="A36" s="167"/>
      <c r="B36" s="280"/>
      <c r="C36" s="167"/>
      <c r="D36" s="248"/>
      <c r="E36" s="167"/>
      <c r="F36" s="111"/>
      <c r="G36" s="167"/>
      <c r="H36" s="315"/>
      <c r="I36" s="167"/>
      <c r="J36" s="167"/>
      <c r="K36" s="167"/>
      <c r="L36" s="167"/>
      <c r="M36" s="167"/>
      <c r="N36" s="167"/>
      <c r="O36" s="167"/>
    </row>
    <row r="37" spans="1:15" s="15" customFormat="1" ht="15">
      <c r="A37" s="167"/>
      <c r="B37" s="282" t="s">
        <v>159</v>
      </c>
      <c r="C37" s="167"/>
      <c r="D37" s="252"/>
      <c r="E37" s="167"/>
      <c r="F37" s="114"/>
      <c r="G37" s="167"/>
      <c r="H37" s="318"/>
      <c r="I37" s="167"/>
      <c r="J37" s="167"/>
      <c r="K37" s="167"/>
      <c r="L37" s="167"/>
      <c r="M37" s="167"/>
      <c r="N37" s="167"/>
      <c r="O37" s="167"/>
    </row>
    <row r="38" spans="1:15" s="15" customFormat="1" ht="30">
      <c r="A38" s="167"/>
      <c r="B38" s="283" t="s">
        <v>160</v>
      </c>
      <c r="C38" s="167"/>
      <c r="D38" s="164" t="s">
        <v>80</v>
      </c>
      <c r="E38" s="167"/>
      <c r="F38" s="124" t="s">
        <v>161</v>
      </c>
      <c r="G38" s="167"/>
      <c r="H38" s="271" t="s">
        <v>162</v>
      </c>
      <c r="I38" s="167"/>
      <c r="J38" s="167"/>
      <c r="K38" s="167"/>
      <c r="L38" s="167"/>
      <c r="M38" s="167"/>
      <c r="N38" s="167"/>
      <c r="O38" s="167"/>
    </row>
    <row r="39" spans="1:15" s="15" customFormat="1" ht="36.950000000000003" customHeight="1">
      <c r="A39" s="167"/>
      <c r="B39" s="284" t="s">
        <v>163</v>
      </c>
      <c r="C39" s="167"/>
      <c r="D39" s="164" t="s">
        <v>108</v>
      </c>
      <c r="E39" s="167"/>
      <c r="F39" s="160" t="s">
        <v>143</v>
      </c>
      <c r="G39" s="167"/>
      <c r="H39" s="271"/>
      <c r="I39" s="167"/>
      <c r="J39" s="167"/>
      <c r="K39" s="167"/>
      <c r="L39" s="167"/>
      <c r="M39" s="167"/>
      <c r="N39" s="167"/>
      <c r="O39" s="167"/>
    </row>
    <row r="40" spans="1:15" s="15" customFormat="1" ht="30">
      <c r="A40" s="167"/>
      <c r="B40" s="283" t="s">
        <v>164</v>
      </c>
      <c r="C40" s="167"/>
      <c r="D40" s="164" t="s">
        <v>108</v>
      </c>
      <c r="E40" s="167"/>
      <c r="F40" s="273" t="s">
        <v>165</v>
      </c>
      <c r="G40" s="167"/>
      <c r="H40" s="181" t="s">
        <v>143</v>
      </c>
      <c r="I40" s="167"/>
      <c r="J40" s="167"/>
      <c r="K40" s="167"/>
      <c r="L40" s="167"/>
      <c r="M40" s="167"/>
      <c r="N40" s="167"/>
      <c r="O40" s="167"/>
    </row>
    <row r="41" spans="1:15" s="15" customFormat="1" ht="30">
      <c r="A41" s="167"/>
      <c r="B41" s="290" t="s">
        <v>166</v>
      </c>
      <c r="C41" s="167"/>
      <c r="D41" s="156" t="s">
        <v>108</v>
      </c>
      <c r="E41" s="167"/>
      <c r="F41" s="273" t="s">
        <v>167</v>
      </c>
      <c r="G41" s="167"/>
      <c r="H41" s="181" t="s">
        <v>143</v>
      </c>
      <c r="I41" s="167"/>
      <c r="J41" s="167"/>
      <c r="K41" s="167"/>
      <c r="L41" s="167"/>
      <c r="M41" s="167"/>
      <c r="N41" s="167"/>
      <c r="O41" s="167"/>
    </row>
    <row r="42" spans="1:15" s="15" customFormat="1" ht="15">
      <c r="A42" s="167"/>
      <c r="B42" s="280"/>
      <c r="C42" s="167"/>
      <c r="D42" s="248"/>
      <c r="E42" s="167"/>
      <c r="F42" s="111"/>
      <c r="G42" s="167"/>
      <c r="H42" s="315"/>
      <c r="I42" s="167"/>
      <c r="J42" s="167"/>
      <c r="K42" s="167"/>
      <c r="L42" s="167"/>
      <c r="M42" s="167"/>
      <c r="N42" s="167"/>
      <c r="O42" s="167"/>
    </row>
    <row r="43" spans="1:15" s="15" customFormat="1" ht="15">
      <c r="A43" s="167"/>
      <c r="B43" s="282" t="s">
        <v>168</v>
      </c>
      <c r="C43" s="167"/>
      <c r="D43" s="253"/>
      <c r="E43" s="167"/>
      <c r="F43" s="179"/>
      <c r="G43" s="167"/>
      <c r="H43" s="318"/>
      <c r="I43" s="167"/>
      <c r="J43" s="167"/>
      <c r="K43" s="167"/>
      <c r="L43" s="167"/>
      <c r="M43" s="167"/>
      <c r="N43" s="167"/>
      <c r="O43" s="167"/>
    </row>
    <row r="44" spans="1:15" s="15" customFormat="1" ht="21" customHeight="1">
      <c r="A44" s="167"/>
      <c r="B44" s="283" t="s">
        <v>169</v>
      </c>
      <c r="C44" s="167"/>
      <c r="D44" s="164" t="s">
        <v>80</v>
      </c>
      <c r="E44" s="167"/>
      <c r="F44" s="124" t="s">
        <v>170</v>
      </c>
      <c r="G44" s="167"/>
      <c r="H44" s="271" t="s">
        <v>171</v>
      </c>
      <c r="I44" s="167"/>
      <c r="J44" s="167"/>
      <c r="K44" s="167"/>
      <c r="L44" s="167"/>
      <c r="M44" s="167"/>
      <c r="N44" s="167"/>
      <c r="O44" s="167"/>
    </row>
    <row r="45" spans="1:15" s="15" customFormat="1" ht="21" customHeight="1">
      <c r="A45" s="167"/>
      <c r="B45" s="284" t="s">
        <v>172</v>
      </c>
      <c r="C45" s="167"/>
      <c r="D45" s="164" t="s">
        <v>80</v>
      </c>
      <c r="E45" s="167"/>
      <c r="F45" s="124" t="s">
        <v>173</v>
      </c>
      <c r="G45" s="167"/>
      <c r="H45" s="271" t="s">
        <v>143</v>
      </c>
      <c r="I45" s="167"/>
      <c r="J45" s="167"/>
      <c r="K45" s="167"/>
      <c r="L45" s="167"/>
      <c r="M45" s="167"/>
      <c r="N45" s="167"/>
      <c r="O45" s="167"/>
    </row>
    <row r="46" spans="1:15" s="15" customFormat="1" ht="42">
      <c r="A46" s="167"/>
      <c r="B46" s="290" t="s">
        <v>174</v>
      </c>
      <c r="C46" s="167"/>
      <c r="D46" s="164" t="s">
        <v>131</v>
      </c>
      <c r="E46" s="167"/>
      <c r="F46" s="124" t="s">
        <v>173</v>
      </c>
      <c r="G46" s="167"/>
      <c r="H46" s="321" t="s">
        <v>175</v>
      </c>
      <c r="I46" s="167"/>
      <c r="J46" s="167"/>
      <c r="K46" s="167"/>
      <c r="L46" s="167"/>
      <c r="M46" s="167"/>
      <c r="N46" s="167"/>
      <c r="O46" s="167"/>
    </row>
    <row r="47" spans="1:15" s="15" customFormat="1" ht="15">
      <c r="A47" s="167"/>
      <c r="B47" s="280"/>
      <c r="C47" s="167"/>
      <c r="D47" s="248"/>
      <c r="E47" s="167"/>
      <c r="F47" s="111"/>
      <c r="G47" s="167"/>
      <c r="H47" s="315"/>
      <c r="I47" s="167"/>
      <c r="J47" s="167"/>
      <c r="K47" s="167"/>
      <c r="L47" s="167"/>
      <c r="M47" s="167"/>
      <c r="N47" s="167"/>
      <c r="O47" s="167"/>
    </row>
    <row r="48" spans="1:15" s="15" customFormat="1" ht="15">
      <c r="A48" s="167"/>
      <c r="B48" s="282" t="s">
        <v>176</v>
      </c>
      <c r="C48" s="167"/>
      <c r="D48" s="253"/>
      <c r="E48" s="167"/>
      <c r="F48" s="179"/>
      <c r="G48" s="167"/>
      <c r="H48" s="318"/>
      <c r="I48" s="167"/>
      <c r="J48" s="167"/>
      <c r="K48" s="167"/>
      <c r="L48" s="167"/>
      <c r="M48" s="167"/>
      <c r="N48" s="167"/>
      <c r="O48" s="167"/>
    </row>
    <row r="49" spans="1:9" s="15" customFormat="1" ht="30">
      <c r="A49" s="167"/>
      <c r="B49" s="291" t="s">
        <v>177</v>
      </c>
      <c r="C49" s="167"/>
      <c r="D49" s="164" t="s">
        <v>80</v>
      </c>
      <c r="E49" s="167"/>
      <c r="F49" s="124" t="s">
        <v>178</v>
      </c>
      <c r="G49" s="167"/>
      <c r="H49" s="181"/>
      <c r="I49" s="167"/>
    </row>
    <row r="50" spans="1:9" s="15" customFormat="1" ht="45">
      <c r="A50" s="167"/>
      <c r="B50" s="292" t="s">
        <v>179</v>
      </c>
      <c r="C50" s="167"/>
      <c r="D50" s="164"/>
      <c r="E50" s="167"/>
      <c r="F50" s="160" t="s">
        <v>180</v>
      </c>
      <c r="G50" s="167"/>
      <c r="H50" s="181" t="s">
        <v>181</v>
      </c>
      <c r="I50" s="167"/>
    </row>
    <row r="51" spans="1:9" s="15" customFormat="1" ht="45">
      <c r="A51" s="167"/>
      <c r="B51" s="292" t="s">
        <v>179</v>
      </c>
      <c r="C51" s="167"/>
      <c r="D51" s="164"/>
      <c r="E51" s="167"/>
      <c r="F51" s="160" t="s">
        <v>182</v>
      </c>
      <c r="G51" s="167"/>
      <c r="H51" s="181" t="s">
        <v>183</v>
      </c>
      <c r="I51" s="167"/>
    </row>
    <row r="52" spans="1:9" s="15" customFormat="1" ht="45">
      <c r="A52" s="167"/>
      <c r="B52" s="292" t="s">
        <v>179</v>
      </c>
      <c r="C52" s="167"/>
      <c r="D52" s="164"/>
      <c r="E52" s="167"/>
      <c r="F52" s="160" t="s">
        <v>184</v>
      </c>
      <c r="G52" s="167"/>
      <c r="H52" s="181" t="s">
        <v>185</v>
      </c>
      <c r="I52" s="167"/>
    </row>
    <row r="53" spans="1:9" s="15" customFormat="1" ht="45">
      <c r="A53" s="167"/>
      <c r="B53" s="292" t="s">
        <v>179</v>
      </c>
      <c r="C53" s="167"/>
      <c r="D53" s="164"/>
      <c r="E53" s="167"/>
      <c r="F53" s="160" t="s">
        <v>186</v>
      </c>
      <c r="G53" s="167"/>
      <c r="H53" s="181" t="s">
        <v>187</v>
      </c>
      <c r="I53" s="167"/>
    </row>
    <row r="54" spans="1:9" s="15" customFormat="1" ht="36" customHeight="1">
      <c r="A54" s="167"/>
      <c r="B54" s="292" t="s">
        <v>188</v>
      </c>
      <c r="C54" s="167"/>
      <c r="D54" s="164" t="s">
        <v>131</v>
      </c>
      <c r="E54" s="167"/>
      <c r="F54" s="160" t="s">
        <v>189</v>
      </c>
      <c r="G54" s="167"/>
      <c r="H54" s="181" t="s">
        <v>190</v>
      </c>
      <c r="I54" s="167"/>
    </row>
    <row r="55" spans="1:9" s="15" customFormat="1" ht="36" customHeight="1">
      <c r="A55" s="167"/>
      <c r="B55" s="292" t="s">
        <v>188</v>
      </c>
      <c r="C55" s="167"/>
      <c r="D55" s="164" t="s">
        <v>131</v>
      </c>
      <c r="E55" s="167"/>
      <c r="F55" s="160" t="s">
        <v>191</v>
      </c>
      <c r="G55" s="167"/>
      <c r="H55" s="181" t="s">
        <v>185</v>
      </c>
      <c r="I55" s="167"/>
    </row>
    <row r="56" spans="1:9" s="15" customFormat="1" ht="36" customHeight="1">
      <c r="A56" s="167"/>
      <c r="B56" s="292" t="s">
        <v>188</v>
      </c>
      <c r="C56" s="167"/>
      <c r="D56" s="164" t="s">
        <v>131</v>
      </c>
      <c r="E56" s="167"/>
      <c r="F56" s="160" t="s">
        <v>191</v>
      </c>
      <c r="G56" s="167"/>
      <c r="H56" s="181" t="s">
        <v>187</v>
      </c>
      <c r="I56" s="167"/>
    </row>
    <row r="57" spans="1:9" s="15" customFormat="1" ht="36" customHeight="1">
      <c r="A57" s="167"/>
      <c r="B57" s="293" t="s">
        <v>188</v>
      </c>
      <c r="C57" s="167"/>
      <c r="D57" s="156" t="s">
        <v>131</v>
      </c>
      <c r="E57" s="167"/>
      <c r="F57" s="272" t="s">
        <v>191</v>
      </c>
      <c r="G57" s="167"/>
      <c r="H57" s="319" t="s">
        <v>181</v>
      </c>
      <c r="I57" s="167"/>
    </row>
    <row r="58" spans="1:9" s="15" customFormat="1" ht="15">
      <c r="A58" s="167"/>
      <c r="B58" s="280"/>
      <c r="C58" s="167"/>
      <c r="D58" s="248"/>
      <c r="E58" s="167"/>
      <c r="F58" s="111"/>
      <c r="G58" s="167"/>
      <c r="H58" s="315"/>
      <c r="I58" s="167"/>
    </row>
    <row r="59" spans="1:9" s="15" customFormat="1" ht="15">
      <c r="A59" s="167"/>
      <c r="B59" s="282" t="s">
        <v>192</v>
      </c>
      <c r="C59" s="167"/>
      <c r="D59" s="253"/>
      <c r="E59" s="167"/>
      <c r="F59" s="179"/>
      <c r="G59" s="167"/>
      <c r="H59" s="318"/>
      <c r="I59" s="167"/>
    </row>
    <row r="60" spans="1:9" s="15" customFormat="1" ht="30">
      <c r="A60" s="167"/>
      <c r="B60" s="294" t="s">
        <v>193</v>
      </c>
      <c r="C60" s="167"/>
      <c r="D60" s="156" t="s">
        <v>80</v>
      </c>
      <c r="E60" s="167"/>
      <c r="F60" s="125" t="s">
        <v>194</v>
      </c>
      <c r="G60" s="167"/>
      <c r="H60" s="319" t="s">
        <v>69</v>
      </c>
      <c r="I60" s="167"/>
    </row>
    <row r="61" spans="1:9" s="15" customFormat="1" ht="15">
      <c r="A61" s="167"/>
      <c r="B61" s="280"/>
      <c r="C61" s="167"/>
      <c r="D61" s="248"/>
      <c r="E61" s="167"/>
      <c r="F61" s="111"/>
      <c r="G61" s="167"/>
      <c r="H61" s="315"/>
      <c r="I61" s="167"/>
    </row>
    <row r="62" spans="1:9" s="15" customFormat="1" ht="15">
      <c r="A62" s="167"/>
      <c r="B62" s="282" t="s">
        <v>195</v>
      </c>
      <c r="C62" s="167"/>
      <c r="D62" s="253"/>
      <c r="E62" s="167"/>
      <c r="F62" s="179"/>
      <c r="G62" s="167"/>
      <c r="H62" s="318"/>
      <c r="I62" s="167"/>
    </row>
    <row r="63" spans="1:9" s="15" customFormat="1" ht="15">
      <c r="A63" s="167"/>
      <c r="B63" s="295" t="s">
        <v>196</v>
      </c>
      <c r="C63" s="167"/>
      <c r="D63" s="254"/>
      <c r="E63" s="167"/>
      <c r="F63" s="180"/>
      <c r="G63" s="167"/>
      <c r="H63" s="181"/>
      <c r="I63" s="167"/>
    </row>
    <row r="64" spans="1:9" s="15" customFormat="1" ht="30">
      <c r="A64" s="167"/>
      <c r="B64" s="291" t="s">
        <v>197</v>
      </c>
      <c r="C64" s="167"/>
      <c r="D64" s="164" t="s">
        <v>80</v>
      </c>
      <c r="E64" s="167"/>
      <c r="F64" s="241" t="s">
        <v>198</v>
      </c>
      <c r="G64" s="167"/>
      <c r="H64" s="181" t="s">
        <v>199</v>
      </c>
      <c r="I64" s="167"/>
    </row>
    <row r="65" spans="1:19" s="15" customFormat="1" ht="30">
      <c r="A65" s="167"/>
      <c r="B65" s="291" t="s">
        <v>200</v>
      </c>
      <c r="C65" s="167"/>
      <c r="D65" s="164" t="s">
        <v>80</v>
      </c>
      <c r="E65" s="167"/>
      <c r="F65" s="241" t="s">
        <v>201</v>
      </c>
      <c r="G65" s="167"/>
      <c r="H65" s="181" t="s">
        <v>199</v>
      </c>
      <c r="I65" s="167"/>
      <c r="J65" s="167"/>
      <c r="K65" s="167"/>
      <c r="L65" s="167"/>
      <c r="M65" s="167"/>
      <c r="N65" s="167"/>
      <c r="O65" s="167"/>
      <c r="P65" s="167"/>
      <c r="Q65" s="167"/>
      <c r="R65" s="167"/>
      <c r="S65" s="167"/>
    </row>
    <row r="66" spans="1:19" s="15" customFormat="1" ht="30">
      <c r="A66" s="167"/>
      <c r="B66" s="296" t="s">
        <v>202</v>
      </c>
      <c r="C66" s="167"/>
      <c r="D66" s="256">
        <v>53.529420000000002</v>
      </c>
      <c r="E66" s="167"/>
      <c r="F66" s="124" t="s">
        <v>203</v>
      </c>
      <c r="G66" s="167"/>
      <c r="H66" s="181" t="s">
        <v>204</v>
      </c>
      <c r="I66" s="167"/>
      <c r="J66" s="167"/>
      <c r="K66" s="167"/>
      <c r="L66" s="167"/>
      <c r="M66" s="167"/>
      <c r="N66" s="167"/>
      <c r="O66" s="167"/>
      <c r="P66" s="167"/>
      <c r="Q66" s="312"/>
      <c r="R66" s="312"/>
      <c r="S66" s="244"/>
    </row>
    <row r="67" spans="1:19" s="15" customFormat="1" ht="27">
      <c r="A67" s="167"/>
      <c r="B67" s="292" t="s">
        <v>205</v>
      </c>
      <c r="C67" s="167"/>
      <c r="D67" s="256">
        <v>5864047508759.7002</v>
      </c>
      <c r="E67" s="167"/>
      <c r="F67" s="124" t="s">
        <v>58</v>
      </c>
      <c r="G67" s="167"/>
      <c r="H67" s="181" t="s">
        <v>204</v>
      </c>
      <c r="I67" s="167"/>
      <c r="J67" s="167"/>
      <c r="K67" s="167"/>
      <c r="L67" s="167"/>
      <c r="M67" s="167"/>
      <c r="N67" s="167"/>
      <c r="O67" s="167"/>
      <c r="P67" s="167"/>
      <c r="Q67" s="167"/>
      <c r="R67" s="167"/>
      <c r="S67" s="167"/>
    </row>
    <row r="68" spans="1:19" s="15" customFormat="1" ht="30">
      <c r="A68" s="167"/>
      <c r="B68" s="296" t="s">
        <v>206</v>
      </c>
      <c r="C68" s="167"/>
      <c r="D68" s="256">
        <v>307039.69</v>
      </c>
      <c r="E68" s="167"/>
      <c r="F68" s="124" t="s">
        <v>207</v>
      </c>
      <c r="G68" s="167"/>
      <c r="H68" s="181" t="s">
        <v>204</v>
      </c>
      <c r="I68" s="167"/>
      <c r="J68" s="167"/>
      <c r="K68" s="167"/>
      <c r="L68" s="167"/>
      <c r="M68" s="167"/>
      <c r="N68" s="167"/>
      <c r="O68" s="167"/>
      <c r="P68" s="167"/>
      <c r="Q68" s="167"/>
      <c r="R68" s="167"/>
      <c r="S68" s="167"/>
    </row>
    <row r="69" spans="1:19" s="15" customFormat="1" ht="30">
      <c r="A69" s="167"/>
      <c r="B69" s="292" t="s">
        <v>208</v>
      </c>
      <c r="C69" s="167"/>
      <c r="D69" s="256">
        <v>126164335682.19</v>
      </c>
      <c r="E69" s="167"/>
      <c r="F69" s="124" t="s">
        <v>58</v>
      </c>
      <c r="G69" s="167"/>
      <c r="H69" s="181" t="s">
        <v>204</v>
      </c>
      <c r="I69" s="167"/>
      <c r="J69" s="167"/>
      <c r="K69" s="167"/>
      <c r="L69" s="167"/>
      <c r="M69" s="167"/>
      <c r="N69" s="167"/>
      <c r="O69" s="167"/>
      <c r="P69" s="167"/>
      <c r="Q69" s="167"/>
      <c r="R69" s="167"/>
      <c r="S69" s="167"/>
    </row>
    <row r="70" spans="1:19" s="15" customFormat="1" ht="30">
      <c r="A70" s="167"/>
      <c r="B70" s="296" t="s">
        <v>209</v>
      </c>
      <c r="C70" s="167"/>
      <c r="D70" s="256">
        <v>12.289899999999999</v>
      </c>
      <c r="E70" s="167"/>
      <c r="F70" s="124" t="s">
        <v>203</v>
      </c>
      <c r="G70" s="167"/>
      <c r="H70" s="181" t="s">
        <v>204</v>
      </c>
      <c r="I70" s="167"/>
      <c r="J70" s="167"/>
      <c r="K70" s="167"/>
      <c r="L70" s="167"/>
      <c r="M70" s="167"/>
      <c r="N70" s="167"/>
      <c r="O70" s="167"/>
      <c r="P70" s="167"/>
      <c r="Q70" s="167"/>
      <c r="R70" s="167"/>
      <c r="S70" s="167"/>
    </row>
    <row r="71" spans="1:19" s="15" customFormat="1" ht="30">
      <c r="A71" s="167"/>
      <c r="B71" s="292" t="s">
        <v>210</v>
      </c>
      <c r="C71" s="167"/>
      <c r="D71" s="256">
        <v>15501342270.059999</v>
      </c>
      <c r="E71" s="167"/>
      <c r="F71" s="124" t="s">
        <v>58</v>
      </c>
      <c r="G71" s="167"/>
      <c r="H71" s="181" t="s">
        <v>204</v>
      </c>
      <c r="I71" s="167"/>
      <c r="J71" s="167"/>
      <c r="K71" s="167"/>
      <c r="L71" s="167"/>
      <c r="M71" s="167"/>
      <c r="N71" s="167"/>
      <c r="O71" s="167"/>
      <c r="P71" s="167"/>
      <c r="Q71" s="167"/>
      <c r="R71" s="167"/>
      <c r="S71" s="167"/>
    </row>
    <row r="72" spans="1:19" s="163" customFormat="1" ht="30">
      <c r="A72" s="167"/>
      <c r="B72" s="296" t="s">
        <v>211</v>
      </c>
      <c r="C72" s="167"/>
      <c r="D72" s="263">
        <v>126.32</v>
      </c>
      <c r="E72" s="167"/>
      <c r="F72" s="124" t="s">
        <v>203</v>
      </c>
      <c r="G72" s="167"/>
      <c r="H72" s="181" t="s">
        <v>204</v>
      </c>
      <c r="I72" s="167"/>
      <c r="J72" s="167"/>
      <c r="K72" s="167"/>
      <c r="L72" s="167"/>
      <c r="M72" s="167"/>
      <c r="N72" s="167"/>
      <c r="O72" s="167"/>
      <c r="P72" s="167"/>
      <c r="Q72" s="167"/>
      <c r="R72" s="167"/>
      <c r="S72" s="167"/>
    </row>
    <row r="73" spans="1:19" s="163" customFormat="1" ht="30">
      <c r="A73" s="167"/>
      <c r="B73" s="292" t="s">
        <v>212</v>
      </c>
      <c r="C73" s="167"/>
      <c r="D73" s="263">
        <v>407237391.69</v>
      </c>
      <c r="E73" s="167"/>
      <c r="F73" s="124" t="s">
        <v>58</v>
      </c>
      <c r="G73" s="167"/>
      <c r="H73" s="181" t="s">
        <v>204</v>
      </c>
      <c r="I73" s="167"/>
      <c r="J73" s="167"/>
      <c r="K73" s="167"/>
      <c r="L73" s="167"/>
      <c r="M73" s="167"/>
      <c r="N73" s="167"/>
      <c r="O73" s="167"/>
      <c r="P73" s="167"/>
      <c r="Q73" s="167"/>
      <c r="R73" s="167"/>
      <c r="S73" s="167"/>
    </row>
    <row r="74" spans="1:19" s="15" customFormat="1" ht="30">
      <c r="A74" s="167"/>
      <c r="B74" s="296" t="s">
        <v>213</v>
      </c>
      <c r="C74" s="167"/>
      <c r="D74" s="256">
        <v>5922795.7599999998</v>
      </c>
      <c r="E74" s="167"/>
      <c r="F74" s="124" t="s">
        <v>203</v>
      </c>
      <c r="G74" s="167"/>
      <c r="H74" s="181" t="s">
        <v>204</v>
      </c>
      <c r="I74" s="167"/>
      <c r="J74" s="167"/>
      <c r="K74" s="167"/>
      <c r="L74" s="167"/>
      <c r="M74" s="167"/>
      <c r="N74" s="167"/>
      <c r="O74" s="167"/>
      <c r="P74" s="167"/>
      <c r="Q74" s="167"/>
      <c r="R74" s="167"/>
      <c r="S74" s="167"/>
    </row>
    <row r="75" spans="1:19" s="15" customFormat="1" ht="30">
      <c r="A75" s="167"/>
      <c r="B75" s="292" t="s">
        <v>214</v>
      </c>
      <c r="C75" s="167"/>
      <c r="D75" s="256">
        <v>110478026891.64999</v>
      </c>
      <c r="E75" s="167"/>
      <c r="F75" s="124" t="s">
        <v>58</v>
      </c>
      <c r="G75" s="167"/>
      <c r="H75" s="181" t="s">
        <v>204</v>
      </c>
      <c r="I75" s="167"/>
      <c r="J75" s="167"/>
      <c r="K75" s="167"/>
      <c r="L75" s="167"/>
      <c r="M75" s="167"/>
      <c r="N75" s="167"/>
      <c r="O75" s="167"/>
      <c r="P75" s="167"/>
      <c r="Q75" s="167"/>
      <c r="R75" s="167"/>
      <c r="S75" s="167"/>
    </row>
    <row r="76" spans="1:19" s="15" customFormat="1" ht="30">
      <c r="A76" s="167"/>
      <c r="B76" s="296" t="s">
        <v>215</v>
      </c>
      <c r="C76" s="167"/>
      <c r="D76" s="255">
        <v>82730.009999999995</v>
      </c>
      <c r="E76" s="167"/>
      <c r="F76" s="124" t="s">
        <v>203</v>
      </c>
      <c r="G76" s="167"/>
      <c r="H76" s="181" t="s">
        <v>204</v>
      </c>
      <c r="I76" s="167"/>
      <c r="J76" s="167"/>
      <c r="K76" s="167"/>
      <c r="L76" s="167"/>
      <c r="M76" s="167"/>
      <c r="N76" s="167"/>
      <c r="O76" s="167"/>
      <c r="P76" s="167"/>
      <c r="Q76" s="167"/>
      <c r="R76" s="167"/>
      <c r="S76" s="167"/>
    </row>
    <row r="77" spans="1:19" s="15" customFormat="1" ht="30">
      <c r="A77" s="167"/>
      <c r="B77" s="292" t="s">
        <v>216</v>
      </c>
      <c r="C77" s="167"/>
      <c r="D77" s="255">
        <v>10678645242.889999</v>
      </c>
      <c r="E77" s="167"/>
      <c r="F77" s="124" t="s">
        <v>58</v>
      </c>
      <c r="G77" s="167"/>
      <c r="H77" s="181" t="s">
        <v>204</v>
      </c>
      <c r="I77" s="167"/>
      <c r="J77" s="167"/>
      <c r="K77" s="167"/>
      <c r="L77" s="167"/>
      <c r="M77" s="167"/>
      <c r="N77" s="167"/>
      <c r="O77" s="167"/>
      <c r="P77" s="167"/>
      <c r="Q77" s="167"/>
      <c r="R77" s="167"/>
      <c r="S77" s="167"/>
    </row>
    <row r="78" spans="1:19" s="15" customFormat="1" ht="30">
      <c r="A78" s="167"/>
      <c r="B78" s="296" t="s">
        <v>217</v>
      </c>
      <c r="C78" s="167"/>
      <c r="D78" s="256">
        <v>275294.03999999998</v>
      </c>
      <c r="E78" s="167"/>
      <c r="F78" s="124" t="s">
        <v>203</v>
      </c>
      <c r="G78" s="167"/>
      <c r="H78" s="181" t="s">
        <v>204</v>
      </c>
      <c r="I78" s="167"/>
      <c r="J78" s="167"/>
      <c r="K78" s="167"/>
      <c r="L78" s="167"/>
      <c r="M78" s="167"/>
      <c r="N78" s="167"/>
      <c r="O78" s="167"/>
      <c r="P78" s="167"/>
      <c r="Q78" s="167"/>
      <c r="R78" s="167"/>
      <c r="S78" s="167"/>
    </row>
    <row r="79" spans="1:19" s="15" customFormat="1" ht="30">
      <c r="A79" s="167"/>
      <c r="B79" s="292" t="s">
        <v>218</v>
      </c>
      <c r="C79" s="167"/>
      <c r="D79" s="256">
        <v>26409033025.009998</v>
      </c>
      <c r="E79" s="167"/>
      <c r="F79" s="124" t="s">
        <v>58</v>
      </c>
      <c r="G79" s="167"/>
      <c r="H79" s="181" t="s">
        <v>204</v>
      </c>
      <c r="I79" s="167"/>
      <c r="J79" s="167"/>
      <c r="K79" s="167"/>
      <c r="L79" s="167"/>
      <c r="M79" s="167"/>
      <c r="N79" s="167"/>
      <c r="O79" s="167"/>
      <c r="P79" s="167"/>
      <c r="Q79" s="167"/>
      <c r="R79" s="167"/>
      <c r="S79" s="167"/>
    </row>
    <row r="80" spans="1:19" s="15" customFormat="1" ht="30">
      <c r="A80" s="167"/>
      <c r="B80" s="296" t="s">
        <v>219</v>
      </c>
      <c r="C80" s="167"/>
      <c r="D80" s="255">
        <v>315836.84000000003</v>
      </c>
      <c r="E80" s="167"/>
      <c r="F80" s="124" t="s">
        <v>203</v>
      </c>
      <c r="G80" s="167"/>
      <c r="H80" s="181" t="s">
        <v>204</v>
      </c>
      <c r="I80" s="167"/>
      <c r="J80" s="167"/>
      <c r="K80" s="167"/>
      <c r="L80" s="167"/>
      <c r="M80" s="167"/>
      <c r="N80" s="167"/>
      <c r="O80" s="167"/>
      <c r="P80" s="167"/>
      <c r="Q80" s="167"/>
      <c r="R80" s="167"/>
      <c r="S80" s="167"/>
    </row>
    <row r="81" spans="1:9" s="15" customFormat="1" ht="30">
      <c r="A81" s="167"/>
      <c r="B81" s="292" t="s">
        <v>220</v>
      </c>
      <c r="C81" s="167"/>
      <c r="D81" s="255">
        <v>16385666405.459999</v>
      </c>
      <c r="E81" s="167"/>
      <c r="F81" s="124" t="s">
        <v>58</v>
      </c>
      <c r="G81" s="167"/>
      <c r="H81" s="181" t="s">
        <v>204</v>
      </c>
      <c r="I81" s="167"/>
    </row>
    <row r="82" spans="1:9" s="15" customFormat="1" ht="30">
      <c r="A82" s="167"/>
      <c r="B82" s="296" t="s">
        <v>221</v>
      </c>
      <c r="C82" s="167"/>
      <c r="D82" s="256">
        <v>7102.38</v>
      </c>
      <c r="E82" s="167"/>
      <c r="F82" s="124" t="s">
        <v>203</v>
      </c>
      <c r="G82" s="167"/>
      <c r="H82" s="181" t="s">
        <v>204</v>
      </c>
      <c r="I82" s="167"/>
    </row>
    <row r="83" spans="1:9" s="15" customFormat="1" ht="30">
      <c r="A83" s="167"/>
      <c r="B83" s="292" t="s">
        <v>222</v>
      </c>
      <c r="C83" s="167"/>
      <c r="D83" s="256">
        <v>1222502597.0699999</v>
      </c>
      <c r="E83" s="167"/>
      <c r="F83" s="124" t="s">
        <v>58</v>
      </c>
      <c r="G83" s="167"/>
      <c r="H83" s="181" t="s">
        <v>204</v>
      </c>
      <c r="I83" s="167"/>
    </row>
    <row r="84" spans="1:9" s="15" customFormat="1" ht="30">
      <c r="A84" s="167"/>
      <c r="B84" s="296" t="s">
        <v>223</v>
      </c>
      <c r="C84" s="167"/>
      <c r="D84" s="256">
        <v>12.403460000000001</v>
      </c>
      <c r="E84" s="167"/>
      <c r="F84" s="124" t="s">
        <v>203</v>
      </c>
      <c r="G84" s="167"/>
      <c r="H84" s="181" t="s">
        <v>204</v>
      </c>
      <c r="I84" s="167"/>
    </row>
    <row r="85" spans="1:9" s="15" customFormat="1" ht="30">
      <c r="A85" s="167"/>
      <c r="B85" s="292" t="s">
        <v>224</v>
      </c>
      <c r="C85" s="167"/>
      <c r="D85" s="255">
        <v>247931367.41999999</v>
      </c>
      <c r="E85" s="167"/>
      <c r="F85" s="124" t="s">
        <v>58</v>
      </c>
      <c r="G85" s="167"/>
      <c r="H85" s="181" t="s">
        <v>204</v>
      </c>
      <c r="I85" s="167"/>
    </row>
    <row r="86" spans="1:9" s="15" customFormat="1" ht="30">
      <c r="A86" s="167"/>
      <c r="B86" s="296" t="s">
        <v>225</v>
      </c>
      <c r="C86" s="167"/>
      <c r="D86" s="255">
        <v>56601.99</v>
      </c>
      <c r="E86" s="167"/>
      <c r="F86" s="124" t="s">
        <v>203</v>
      </c>
      <c r="G86" s="167"/>
      <c r="H86" s="181" t="s">
        <v>204</v>
      </c>
      <c r="I86" s="167"/>
    </row>
    <row r="87" spans="1:9" s="15" customFormat="1" ht="30">
      <c r="A87" s="167"/>
      <c r="B87" s="292" t="s">
        <v>226</v>
      </c>
      <c r="C87" s="167"/>
      <c r="D87" s="255">
        <v>1762103333.3299999</v>
      </c>
      <c r="E87" s="167"/>
      <c r="F87" s="124" t="s">
        <v>58</v>
      </c>
      <c r="G87" s="167"/>
      <c r="H87" s="181" t="s">
        <v>204</v>
      </c>
      <c r="I87" s="167"/>
    </row>
    <row r="88" spans="1:9" s="163" customFormat="1" ht="30">
      <c r="A88" s="167"/>
      <c r="B88" s="296" t="s">
        <v>227</v>
      </c>
      <c r="C88" s="167"/>
      <c r="D88" s="256">
        <v>119555.96</v>
      </c>
      <c r="E88" s="167"/>
      <c r="F88" s="124" t="s">
        <v>203</v>
      </c>
      <c r="G88" s="167"/>
      <c r="H88" s="181" t="s">
        <v>204</v>
      </c>
      <c r="I88" s="167"/>
    </row>
    <row r="89" spans="1:9" s="163" customFormat="1" ht="30">
      <c r="A89" s="167"/>
      <c r="B89" s="297" t="s">
        <v>228</v>
      </c>
      <c r="C89" s="167"/>
      <c r="D89" s="256">
        <v>5109911751.6099997</v>
      </c>
      <c r="E89" s="167"/>
      <c r="F89" s="124" t="s">
        <v>58</v>
      </c>
      <c r="G89" s="167"/>
      <c r="H89" s="181" t="s">
        <v>204</v>
      </c>
      <c r="I89" s="167"/>
    </row>
    <row r="90" spans="1:9" s="15" customFormat="1" ht="30">
      <c r="A90" s="167"/>
      <c r="B90" s="296" t="s">
        <v>229</v>
      </c>
      <c r="C90" s="167"/>
      <c r="D90" s="256">
        <v>2050.5147400000001</v>
      </c>
      <c r="E90" s="167"/>
      <c r="F90" s="124" t="s">
        <v>207</v>
      </c>
      <c r="G90" s="167"/>
      <c r="H90" s="181" t="s">
        <v>204</v>
      </c>
      <c r="I90" s="167"/>
    </row>
    <row r="91" spans="1:9" s="15" customFormat="1" ht="30">
      <c r="A91" s="167"/>
      <c r="B91" s="292" t="s">
        <v>230</v>
      </c>
      <c r="C91" s="167"/>
      <c r="D91" s="256">
        <v>49735786508.129997</v>
      </c>
      <c r="E91" s="167"/>
      <c r="F91" s="124" t="s">
        <v>58</v>
      </c>
      <c r="G91" s="167"/>
      <c r="H91" s="181" t="s">
        <v>204</v>
      </c>
      <c r="I91" s="167"/>
    </row>
    <row r="92" spans="1:9" s="15" customFormat="1" ht="30">
      <c r="A92" s="167"/>
      <c r="B92" s="296" t="s">
        <v>231</v>
      </c>
      <c r="C92" s="167"/>
      <c r="D92" s="255">
        <v>635609.47</v>
      </c>
      <c r="E92" s="167"/>
      <c r="F92" s="124" t="s">
        <v>203</v>
      </c>
      <c r="G92" s="167"/>
      <c r="H92" s="181" t="s">
        <v>204</v>
      </c>
      <c r="I92" s="167"/>
    </row>
    <row r="93" spans="1:9" s="15" customFormat="1" ht="30">
      <c r="A93" s="167"/>
      <c r="B93" s="292" t="s">
        <v>232</v>
      </c>
      <c r="C93" s="167"/>
      <c r="D93" s="255">
        <v>148202388677.35001</v>
      </c>
      <c r="E93" s="167"/>
      <c r="F93" s="124" t="s">
        <v>58</v>
      </c>
      <c r="G93" s="167"/>
      <c r="H93" s="181" t="s">
        <v>204</v>
      </c>
      <c r="I93" s="167"/>
    </row>
    <row r="94" spans="1:9" s="15" customFormat="1" ht="30">
      <c r="A94" s="167"/>
      <c r="B94" s="296" t="s">
        <v>233</v>
      </c>
      <c r="C94" s="167"/>
      <c r="D94" s="255">
        <v>24952.2</v>
      </c>
      <c r="E94" s="167"/>
      <c r="F94" s="124" t="s">
        <v>203</v>
      </c>
      <c r="G94" s="167"/>
      <c r="H94" s="181" t="s">
        <v>204</v>
      </c>
      <c r="I94" s="167"/>
    </row>
    <row r="95" spans="1:9" s="15" customFormat="1" ht="30">
      <c r="A95" s="167"/>
      <c r="B95" s="292" t="s">
        <v>234</v>
      </c>
      <c r="C95" s="167"/>
      <c r="D95" s="255">
        <v>599308330</v>
      </c>
      <c r="E95" s="167"/>
      <c r="F95" s="124" t="s">
        <v>58</v>
      </c>
      <c r="G95" s="167"/>
      <c r="H95" s="181" t="s">
        <v>204</v>
      </c>
      <c r="I95" s="167"/>
    </row>
    <row r="96" spans="1:9" s="15" customFormat="1" ht="30">
      <c r="A96" s="167"/>
      <c r="B96" s="296" t="s">
        <v>235</v>
      </c>
      <c r="C96" s="167"/>
      <c r="D96" s="255">
        <v>4606.66</v>
      </c>
      <c r="E96" s="167"/>
      <c r="F96" s="124" t="s">
        <v>203</v>
      </c>
      <c r="G96" s="167"/>
      <c r="H96" s="181" t="s">
        <v>204</v>
      </c>
      <c r="I96" s="167"/>
    </row>
    <row r="97" spans="1:9" s="15" customFormat="1" ht="30">
      <c r="A97" s="167"/>
      <c r="B97" s="292" t="str">
        <f>LEFT(B96,SEARCH(",",B96))&amp;" value"</f>
        <v>Tanzanite (Rough), value</v>
      </c>
      <c r="C97" s="167"/>
      <c r="D97" s="255">
        <v>29890626501.549999</v>
      </c>
      <c r="E97" s="167"/>
      <c r="F97" s="124" t="s">
        <v>58</v>
      </c>
      <c r="G97" s="167"/>
      <c r="H97" s="181" t="s">
        <v>204</v>
      </c>
      <c r="I97" s="167"/>
    </row>
    <row r="98" spans="1:9" s="163" customFormat="1" ht="30">
      <c r="A98" s="167"/>
      <c r="B98" s="296" t="s">
        <v>236</v>
      </c>
      <c r="C98" s="167"/>
      <c r="D98" s="256">
        <v>35371.25</v>
      </c>
      <c r="E98" s="167"/>
      <c r="F98" s="124" t="s">
        <v>203</v>
      </c>
      <c r="G98" s="167"/>
      <c r="H98" s="181" t="s">
        <v>204</v>
      </c>
      <c r="I98" s="167"/>
    </row>
    <row r="99" spans="1:9" s="163" customFormat="1" ht="30">
      <c r="A99" s="167"/>
      <c r="B99" s="292" t="str">
        <f>LEFT(B98,SEARCH(",",B98))&amp;" value"</f>
        <v>Tanzanite (Beads) , value</v>
      </c>
      <c r="C99" s="167"/>
      <c r="D99" s="256">
        <v>2709353569.5599999</v>
      </c>
      <c r="E99" s="167"/>
      <c r="F99" s="124" t="s">
        <v>58</v>
      </c>
      <c r="G99" s="167"/>
      <c r="H99" s="181" t="s">
        <v>204</v>
      </c>
      <c r="I99" s="167"/>
    </row>
    <row r="100" spans="1:9" s="163" customFormat="1" ht="30">
      <c r="A100" s="167"/>
      <c r="B100" s="296" t="s">
        <v>237</v>
      </c>
      <c r="C100" s="167"/>
      <c r="D100" s="256">
        <v>107308.93</v>
      </c>
      <c r="E100" s="167"/>
      <c r="F100" s="124" t="s">
        <v>207</v>
      </c>
      <c r="G100" s="167"/>
      <c r="H100" s="181" t="s">
        <v>204</v>
      </c>
      <c r="I100" s="167"/>
    </row>
    <row r="101" spans="1:9" s="163" customFormat="1" ht="30">
      <c r="A101" s="167"/>
      <c r="B101" s="292" t="str">
        <f>LEFT(B100,SEARCH(",",B100))&amp;" value"</f>
        <v>Tanzanite (Cut &amp; Polished) , value</v>
      </c>
      <c r="C101" s="167"/>
      <c r="D101" s="256">
        <v>31951080907.93</v>
      </c>
      <c r="E101" s="167"/>
      <c r="F101" s="124" t="s">
        <v>58</v>
      </c>
      <c r="G101" s="167"/>
      <c r="H101" s="181" t="s">
        <v>204</v>
      </c>
      <c r="I101" s="167"/>
    </row>
    <row r="102" spans="1:9" s="15" customFormat="1" ht="30">
      <c r="A102" s="167"/>
      <c r="B102" s="296" t="s">
        <v>238</v>
      </c>
      <c r="C102" s="167"/>
      <c r="D102" s="256">
        <v>8485367.7100000009</v>
      </c>
      <c r="E102" s="167"/>
      <c r="F102" s="124" t="s">
        <v>203</v>
      </c>
      <c r="G102" s="167"/>
      <c r="H102" s="181" t="s">
        <v>204</v>
      </c>
      <c r="I102" s="167"/>
    </row>
    <row r="103" spans="1:9" s="15" customFormat="1" ht="30">
      <c r="A103" s="167"/>
      <c r="B103" s="292" t="s">
        <v>239</v>
      </c>
      <c r="C103" s="167"/>
      <c r="D103" s="256">
        <v>87040768637.210007</v>
      </c>
      <c r="E103" s="167"/>
      <c r="F103" s="124" t="s">
        <v>58</v>
      </c>
      <c r="G103" s="167"/>
      <c r="H103" s="181" t="s">
        <v>204</v>
      </c>
      <c r="I103" s="167"/>
    </row>
    <row r="104" spans="1:9" s="163" customFormat="1" ht="30">
      <c r="A104" s="167"/>
      <c r="B104" s="296" t="s">
        <v>240</v>
      </c>
      <c r="C104" s="167"/>
      <c r="D104" s="263">
        <v>573978.92000000004</v>
      </c>
      <c r="E104" s="167"/>
      <c r="F104" s="124" t="s">
        <v>203</v>
      </c>
      <c r="G104" s="167"/>
      <c r="H104" s="181" t="s">
        <v>204</v>
      </c>
      <c r="I104" s="167"/>
    </row>
    <row r="105" spans="1:9" s="163" customFormat="1" ht="30">
      <c r="A105" s="167"/>
      <c r="B105" s="292" t="s">
        <v>240</v>
      </c>
      <c r="C105" s="167"/>
      <c r="D105" s="263">
        <v>6027699666.9300003</v>
      </c>
      <c r="E105" s="167"/>
      <c r="F105" s="124" t="s">
        <v>58</v>
      </c>
      <c r="G105" s="167"/>
      <c r="H105" s="181" t="s">
        <v>204</v>
      </c>
      <c r="I105" s="167"/>
    </row>
    <row r="106" spans="1:9" s="15" customFormat="1" ht="30">
      <c r="A106" s="167"/>
      <c r="B106" s="296" t="s">
        <v>241</v>
      </c>
      <c r="C106" s="167"/>
      <c r="D106" s="255">
        <v>25098.080000000002</v>
      </c>
      <c r="E106" s="167"/>
      <c r="F106" s="124" t="s">
        <v>203</v>
      </c>
      <c r="G106" s="167"/>
      <c r="H106" s="181" t="s">
        <v>204</v>
      </c>
      <c r="I106" s="167"/>
    </row>
    <row r="107" spans="1:9" s="15" customFormat="1" ht="30">
      <c r="A107" s="167"/>
      <c r="B107" s="292" t="s">
        <v>242</v>
      </c>
      <c r="C107" s="167"/>
      <c r="D107" s="255">
        <v>1796206778</v>
      </c>
      <c r="E107" s="167"/>
      <c r="F107" s="124" t="s">
        <v>58</v>
      </c>
      <c r="G107" s="167"/>
      <c r="H107" s="181" t="s">
        <v>204</v>
      </c>
      <c r="I107" s="167"/>
    </row>
    <row r="108" spans="1:9" s="15" customFormat="1" ht="30">
      <c r="A108" s="167"/>
      <c r="B108" s="296" t="s">
        <v>243</v>
      </c>
      <c r="C108" s="167"/>
      <c r="D108" s="256">
        <v>13425.28</v>
      </c>
      <c r="E108" s="167"/>
      <c r="F108" s="124" t="s">
        <v>203</v>
      </c>
      <c r="G108" s="167"/>
      <c r="H108" s="181" t="s">
        <v>204</v>
      </c>
      <c r="I108" s="167"/>
    </row>
    <row r="109" spans="1:9" s="15" customFormat="1" ht="30">
      <c r="A109" s="167"/>
      <c r="B109" s="292" t="s">
        <v>244</v>
      </c>
      <c r="C109" s="167"/>
      <c r="D109" s="256">
        <v>4610901682.6099997</v>
      </c>
      <c r="E109" s="167"/>
      <c r="F109" s="124" t="s">
        <v>58</v>
      </c>
      <c r="G109" s="167"/>
      <c r="H109" s="181" t="s">
        <v>204</v>
      </c>
      <c r="I109" s="167"/>
    </row>
    <row r="110" spans="1:9" s="15" customFormat="1" ht="30">
      <c r="A110" s="167"/>
      <c r="B110" s="296" t="s">
        <v>245</v>
      </c>
      <c r="C110" s="167"/>
      <c r="D110" s="256">
        <v>98098.81</v>
      </c>
      <c r="E110" s="167"/>
      <c r="F110" s="124" t="s">
        <v>203</v>
      </c>
      <c r="G110" s="167"/>
      <c r="H110" s="181" t="s">
        <v>204</v>
      </c>
      <c r="I110" s="167"/>
    </row>
    <row r="111" spans="1:9" s="15" customFormat="1" ht="30">
      <c r="A111" s="167"/>
      <c r="B111" s="292" t="str">
        <f>LEFT(B110,SEARCH(",",B110))&amp;" value"</f>
        <v>Bricks (Mud) , value</v>
      </c>
      <c r="C111" s="167"/>
      <c r="D111" s="256">
        <v>1814283580.47</v>
      </c>
      <c r="E111" s="167"/>
      <c r="F111" s="124" t="s">
        <v>58</v>
      </c>
      <c r="G111" s="167"/>
      <c r="H111" s="181" t="s">
        <v>204</v>
      </c>
      <c r="I111" s="167"/>
    </row>
    <row r="112" spans="1:9" s="15" customFormat="1" ht="30">
      <c r="A112" s="167"/>
      <c r="B112" s="296" t="s">
        <v>246</v>
      </c>
      <c r="C112" s="167"/>
      <c r="D112" s="256">
        <v>19012.419999999998</v>
      </c>
      <c r="E112" s="167"/>
      <c r="F112" s="124" t="s">
        <v>203</v>
      </c>
      <c r="G112" s="167"/>
      <c r="H112" s="181" t="s">
        <v>204</v>
      </c>
      <c r="I112" s="167"/>
    </row>
    <row r="113" spans="1:9" s="15" customFormat="1" ht="30">
      <c r="A113" s="167"/>
      <c r="B113" s="292" t="str">
        <f>LEFT(B112,SEARCH(",",B112))&amp;" value"</f>
        <v>Bricks (Stones) , value</v>
      </c>
      <c r="C113" s="167"/>
      <c r="D113" s="256">
        <v>902456368.98000002</v>
      </c>
      <c r="E113" s="167"/>
      <c r="F113" s="124" t="s">
        <v>58</v>
      </c>
      <c r="G113" s="167"/>
      <c r="H113" s="181" t="s">
        <v>204</v>
      </c>
      <c r="I113" s="167"/>
    </row>
    <row r="114" spans="1:9" s="15" customFormat="1" ht="30">
      <c r="A114" s="167"/>
      <c r="B114" s="296" t="s">
        <v>247</v>
      </c>
      <c r="C114" s="167"/>
      <c r="D114" s="256">
        <v>5047.88</v>
      </c>
      <c r="E114" s="167"/>
      <c r="F114" s="124" t="s">
        <v>203</v>
      </c>
      <c r="G114" s="167"/>
      <c r="H114" s="181" t="s">
        <v>204</v>
      </c>
      <c r="I114" s="167"/>
    </row>
    <row r="115" spans="1:9" s="15" customFormat="1" ht="30">
      <c r="A115" s="167"/>
      <c r="B115" s="292" t="str">
        <f>LEFT(B114,SEARCH(",",B114))&amp;" value"</f>
        <v>Lime, value</v>
      </c>
      <c r="C115" s="167"/>
      <c r="D115" s="256">
        <v>977209041.5</v>
      </c>
      <c r="E115" s="167"/>
      <c r="F115" s="124" t="s">
        <v>58</v>
      </c>
      <c r="G115" s="167"/>
      <c r="H115" s="181" t="s">
        <v>204</v>
      </c>
      <c r="I115" s="167"/>
    </row>
    <row r="116" spans="1:9" s="15" customFormat="1" ht="30">
      <c r="A116" s="167"/>
      <c r="B116" s="296" t="s">
        <v>248</v>
      </c>
      <c r="C116" s="167"/>
      <c r="D116" s="256">
        <v>4507889.3499999996</v>
      </c>
      <c r="E116" s="167"/>
      <c r="F116" s="124" t="s">
        <v>203</v>
      </c>
      <c r="G116" s="167"/>
      <c r="H116" s="181" t="s">
        <v>204</v>
      </c>
      <c r="I116" s="167"/>
    </row>
    <row r="117" spans="1:9" s="15" customFormat="1" ht="30">
      <c r="A117" s="167"/>
      <c r="B117" s="292" t="str">
        <f>LEFT(B116,SEARCH(",",B116))&amp;" value"</f>
        <v>Aggregates  , value</v>
      </c>
      <c r="C117" s="167"/>
      <c r="D117" s="256">
        <v>125968155572.06</v>
      </c>
      <c r="E117" s="167"/>
      <c r="F117" s="124" t="s">
        <v>58</v>
      </c>
      <c r="G117" s="167"/>
      <c r="H117" s="181" t="s">
        <v>204</v>
      </c>
      <c r="I117" s="167"/>
    </row>
    <row r="118" spans="1:9" s="15" customFormat="1" ht="30">
      <c r="A118" s="167"/>
      <c r="B118" s="296" t="s">
        <v>249</v>
      </c>
      <c r="C118" s="167"/>
      <c r="D118" s="256">
        <v>7146</v>
      </c>
      <c r="E118" s="167"/>
      <c r="F118" s="124" t="s">
        <v>203</v>
      </c>
      <c r="G118" s="167"/>
      <c r="H118" s="181" t="s">
        <v>204</v>
      </c>
      <c r="I118" s="167"/>
    </row>
    <row r="119" spans="1:9" s="15" customFormat="1" ht="30">
      <c r="A119" s="167"/>
      <c r="B119" s="292" t="str">
        <f>LEFT(B118,SEARCH(",",B118))&amp;" value"</f>
        <v>Graphite , value</v>
      </c>
      <c r="C119" s="167"/>
      <c r="D119" s="256">
        <v>7748668420</v>
      </c>
      <c r="E119" s="167"/>
      <c r="F119" s="124" t="s">
        <v>58</v>
      </c>
      <c r="G119" s="167"/>
      <c r="H119" s="181" t="s">
        <v>204</v>
      </c>
      <c r="I119" s="167"/>
    </row>
    <row r="120" spans="1:9" s="15" customFormat="1" ht="30">
      <c r="A120" s="167"/>
      <c r="B120" s="296" t="s">
        <v>250</v>
      </c>
      <c r="C120" s="167"/>
      <c r="D120" s="256">
        <v>2.7658100000000001</v>
      </c>
      <c r="E120" s="167"/>
      <c r="F120" s="124" t="s">
        <v>203</v>
      </c>
      <c r="G120" s="167"/>
      <c r="H120" s="181" t="s">
        <v>204</v>
      </c>
      <c r="I120" s="167"/>
    </row>
    <row r="121" spans="1:9" s="15" customFormat="1" ht="30">
      <c r="A121" s="167"/>
      <c r="B121" s="292" t="str">
        <f>LEFT(B120,SEARCH(",",B120))&amp;" value"</f>
        <v>Ruby , value</v>
      </c>
      <c r="C121" s="167"/>
      <c r="D121" s="256">
        <v>131461895.12</v>
      </c>
      <c r="E121" s="167"/>
      <c r="F121" s="124" t="s">
        <v>58</v>
      </c>
      <c r="G121" s="167"/>
      <c r="H121" s="181" t="s">
        <v>204</v>
      </c>
      <c r="I121" s="167"/>
    </row>
    <row r="122" spans="1:9" s="15" customFormat="1" ht="30">
      <c r="A122" s="167"/>
      <c r="B122" s="296" t="s">
        <v>251</v>
      </c>
      <c r="C122" s="167"/>
      <c r="D122" s="256">
        <v>270.33195999999998</v>
      </c>
      <c r="E122" s="167"/>
      <c r="F122" s="124" t="s">
        <v>203</v>
      </c>
      <c r="G122" s="167"/>
      <c r="H122" s="181" t="s">
        <v>204</v>
      </c>
      <c r="I122" s="167"/>
    </row>
    <row r="123" spans="1:9" s="15" customFormat="1" ht="30">
      <c r="A123" s="167"/>
      <c r="B123" s="292" t="str">
        <f>LEFT(B122,SEARCH(",",B122))&amp;" value"</f>
        <v>Sapphire , value</v>
      </c>
      <c r="C123" s="167"/>
      <c r="D123" s="256">
        <v>4446825705.4099998</v>
      </c>
      <c r="E123" s="167"/>
      <c r="F123" s="124" t="s">
        <v>58</v>
      </c>
      <c r="G123" s="167"/>
      <c r="H123" s="181" t="s">
        <v>204</v>
      </c>
      <c r="I123" s="167"/>
    </row>
    <row r="124" spans="1:9" s="15" customFormat="1" ht="30">
      <c r="A124" s="167"/>
      <c r="B124" s="296" t="s">
        <v>252</v>
      </c>
      <c r="C124" s="167"/>
      <c r="D124" s="256">
        <v>7.1873500000000003</v>
      </c>
      <c r="E124" s="167"/>
      <c r="F124" s="124" t="s">
        <v>203</v>
      </c>
      <c r="G124" s="167"/>
      <c r="H124" s="181" t="s">
        <v>204</v>
      </c>
      <c r="I124" s="167"/>
    </row>
    <row r="125" spans="1:9" s="15" customFormat="1" ht="30">
      <c r="A125" s="167"/>
      <c r="B125" s="292" t="str">
        <f>LEFT(B124,SEARCH(",",B124))&amp;" value"</f>
        <v>Green Garnet , value</v>
      </c>
      <c r="C125" s="167"/>
      <c r="D125" s="256">
        <v>162695036.72999999</v>
      </c>
      <c r="E125" s="167"/>
      <c r="F125" s="124" t="s">
        <v>58</v>
      </c>
      <c r="G125" s="167"/>
      <c r="H125" s="181" t="s">
        <v>204</v>
      </c>
      <c r="I125" s="167"/>
    </row>
    <row r="126" spans="1:9" s="15" customFormat="1" ht="30">
      <c r="A126" s="167"/>
      <c r="B126" s="296" t="s">
        <v>253</v>
      </c>
      <c r="C126" s="167"/>
      <c r="D126" s="256">
        <v>9620662.3100000005</v>
      </c>
      <c r="E126" s="167"/>
      <c r="F126" s="124" t="s">
        <v>203</v>
      </c>
      <c r="G126" s="167"/>
      <c r="H126" s="181" t="s">
        <v>204</v>
      </c>
      <c r="I126" s="167"/>
    </row>
    <row r="127" spans="1:9" s="15" customFormat="1" ht="30">
      <c r="A127" s="167"/>
      <c r="B127" s="298" t="str">
        <f>LEFT(B126,SEARCH(",",B126))&amp;" value"</f>
        <v>Murrum , value</v>
      </c>
      <c r="C127" s="167"/>
      <c r="D127" s="256">
        <v>23913239331.889999</v>
      </c>
      <c r="E127" s="167"/>
      <c r="F127" s="124" t="s">
        <v>58</v>
      </c>
      <c r="G127" s="167"/>
      <c r="H127" s="181" t="s">
        <v>204</v>
      </c>
      <c r="I127" s="167"/>
    </row>
    <row r="128" spans="1:9" s="15" customFormat="1" ht="30">
      <c r="A128" s="167"/>
      <c r="B128" s="296" t="s">
        <v>254</v>
      </c>
      <c r="C128" s="167"/>
      <c r="D128" s="256">
        <v>178929.03</v>
      </c>
      <c r="E128" s="167"/>
      <c r="F128" s="124" t="s">
        <v>203</v>
      </c>
      <c r="G128" s="167"/>
      <c r="H128" s="181" t="s">
        <v>204</v>
      </c>
      <c r="I128" s="167"/>
    </row>
    <row r="129" spans="1:19" s="15" customFormat="1" ht="30">
      <c r="A129" s="167"/>
      <c r="B129" s="292" t="str">
        <f>LEFT(B128,SEARCH(",",B128))&amp;" value"</f>
        <v>Pozzolana , value</v>
      </c>
      <c r="C129" s="167"/>
      <c r="D129" s="256">
        <v>2497428330</v>
      </c>
      <c r="E129" s="167"/>
      <c r="F129" s="124" t="s">
        <v>58</v>
      </c>
      <c r="G129" s="167"/>
      <c r="H129" s="181" t="s">
        <v>204</v>
      </c>
      <c r="I129" s="167"/>
      <c r="J129" s="167"/>
      <c r="K129" s="167"/>
      <c r="L129" s="167"/>
      <c r="M129" s="167"/>
      <c r="N129" s="167"/>
      <c r="O129" s="167"/>
      <c r="P129" s="167"/>
      <c r="Q129" s="167"/>
      <c r="R129" s="167"/>
      <c r="S129" s="167"/>
    </row>
    <row r="130" spans="1:19" s="15" customFormat="1" ht="30">
      <c r="A130" s="167"/>
      <c r="B130" s="296" t="s">
        <v>255</v>
      </c>
      <c r="C130" s="167"/>
      <c r="D130" s="256">
        <v>58687.93</v>
      </c>
      <c r="E130" s="167"/>
      <c r="F130" s="124" t="s">
        <v>203</v>
      </c>
      <c r="G130" s="167"/>
      <c r="H130" s="181" t="s">
        <v>204</v>
      </c>
      <c r="I130" s="167"/>
      <c r="J130" s="167"/>
      <c r="K130" s="167"/>
      <c r="L130" s="167"/>
      <c r="M130" s="167"/>
      <c r="N130" s="167"/>
      <c r="O130" s="167"/>
      <c r="P130" s="167"/>
      <c r="Q130" s="167"/>
      <c r="R130" s="167"/>
      <c r="S130" s="167"/>
    </row>
    <row r="131" spans="1:19" s="15" customFormat="1" ht="30">
      <c r="A131" s="167"/>
      <c r="B131" s="292" t="str">
        <f>LEFT(B130,SEARCH(",",B130))&amp;" value"</f>
        <v>Magnesite , value</v>
      </c>
      <c r="C131" s="167"/>
      <c r="D131" s="256">
        <v>1524344383</v>
      </c>
      <c r="E131" s="167"/>
      <c r="F131" s="124" t="s">
        <v>58</v>
      </c>
      <c r="G131" s="167"/>
      <c r="H131" s="181" t="s">
        <v>204</v>
      </c>
      <c r="I131" s="167"/>
      <c r="J131" s="167"/>
      <c r="K131" s="167"/>
      <c r="L131" s="167"/>
      <c r="M131" s="167"/>
      <c r="N131" s="167"/>
      <c r="O131" s="167"/>
      <c r="P131" s="167"/>
      <c r="Q131" s="167"/>
      <c r="R131" s="167"/>
      <c r="S131" s="167"/>
    </row>
    <row r="132" spans="1:19" s="15" customFormat="1" ht="30">
      <c r="A132" s="167"/>
      <c r="B132" s="296" t="s">
        <v>256</v>
      </c>
      <c r="C132" s="167"/>
      <c r="D132" s="256">
        <v>615629.98</v>
      </c>
      <c r="E132" s="167"/>
      <c r="F132" s="124" t="s">
        <v>203</v>
      </c>
      <c r="G132" s="167"/>
      <c r="H132" s="181" t="s">
        <v>204</v>
      </c>
      <c r="I132" s="167"/>
      <c r="J132" s="167"/>
      <c r="K132" s="167"/>
      <c r="L132" s="167"/>
      <c r="M132" s="167"/>
      <c r="N132" s="167"/>
      <c r="O132" s="167"/>
      <c r="P132" s="167"/>
      <c r="Q132" s="167"/>
      <c r="R132" s="167"/>
      <c r="S132" s="167"/>
    </row>
    <row r="133" spans="1:19" s="15" customFormat="1" ht="30">
      <c r="A133" s="167"/>
      <c r="B133" s="292" t="str">
        <f>LEFT(B132,SEARCH(",",B132))&amp;" value"</f>
        <v>Stones  , value</v>
      </c>
      <c r="C133" s="167"/>
      <c r="D133" s="256">
        <v>7992857297.9200001</v>
      </c>
      <c r="E133" s="167"/>
      <c r="F133" s="124" t="s">
        <v>58</v>
      </c>
      <c r="G133" s="167"/>
      <c r="H133" s="181" t="s">
        <v>204</v>
      </c>
      <c r="I133" s="167"/>
      <c r="J133" s="167"/>
      <c r="K133" s="167"/>
      <c r="L133" s="167"/>
      <c r="M133" s="167"/>
      <c r="N133" s="167"/>
      <c r="O133" s="167"/>
      <c r="P133" s="167"/>
      <c r="Q133" s="167"/>
      <c r="R133" s="167"/>
      <c r="S133" s="167"/>
    </row>
    <row r="134" spans="1:19" s="15" customFormat="1" ht="30">
      <c r="A134" s="167"/>
      <c r="B134" s="296" t="s">
        <v>257</v>
      </c>
      <c r="C134" s="167"/>
      <c r="D134" s="164">
        <v>4997938.75</v>
      </c>
      <c r="E134" s="167"/>
      <c r="F134" s="124" t="s">
        <v>203</v>
      </c>
      <c r="G134" s="167"/>
      <c r="H134" s="181" t="s">
        <v>204</v>
      </c>
      <c r="I134" s="167"/>
      <c r="J134" s="167"/>
      <c r="K134" s="167"/>
      <c r="L134" s="167"/>
      <c r="M134" s="167"/>
      <c r="N134" s="167"/>
      <c r="O134" s="167"/>
      <c r="P134" s="167"/>
      <c r="Q134" s="167"/>
      <c r="R134" s="167"/>
      <c r="S134" s="167"/>
    </row>
    <row r="135" spans="1:19" s="15" customFormat="1" ht="30">
      <c r="A135" s="167"/>
      <c r="B135" s="292" t="str">
        <f>LEFT(B134,SEARCH(",",B134))&amp;" value"</f>
        <v>Building Materials , value</v>
      </c>
      <c r="C135" s="167"/>
      <c r="D135" s="164">
        <v>64024953832.290001</v>
      </c>
      <c r="E135" s="167"/>
      <c r="F135" s="124" t="s">
        <v>58</v>
      </c>
      <c r="G135" s="167"/>
      <c r="H135" s="181" t="s">
        <v>204</v>
      </c>
      <c r="I135" s="167"/>
      <c r="J135" s="167"/>
      <c r="K135" s="167"/>
      <c r="L135" s="167"/>
      <c r="M135" s="167"/>
      <c r="N135" s="167"/>
      <c r="O135" s="167"/>
      <c r="P135" s="167"/>
      <c r="Q135" s="167"/>
      <c r="R135" s="167"/>
      <c r="S135" s="167"/>
    </row>
    <row r="136" spans="1:19" s="15" customFormat="1" ht="30">
      <c r="A136" s="167"/>
      <c r="B136" s="296" t="s">
        <v>258</v>
      </c>
      <c r="C136" s="167"/>
      <c r="D136" s="164">
        <v>12393.095219999999</v>
      </c>
      <c r="E136" s="167"/>
      <c r="F136" s="124" t="s">
        <v>203</v>
      </c>
      <c r="G136" s="167"/>
      <c r="H136" s="181" t="s">
        <v>204</v>
      </c>
      <c r="I136" s="167"/>
      <c r="J136" s="167"/>
      <c r="K136" s="167"/>
      <c r="L136" s="167"/>
      <c r="M136" s="167"/>
      <c r="N136" s="167"/>
      <c r="O136" s="167"/>
      <c r="P136" s="167"/>
      <c r="Q136" s="167"/>
      <c r="R136" s="167"/>
      <c r="S136" s="167"/>
    </row>
    <row r="137" spans="1:19" s="15" customFormat="1" ht="30">
      <c r="A137" s="167"/>
      <c r="B137" s="292" t="str">
        <f>LEFT(B136,SEARCH(",",B136))&amp;" value"</f>
        <v>CO2, value</v>
      </c>
      <c r="C137" s="167"/>
      <c r="D137" s="164">
        <v>14646785326.07</v>
      </c>
      <c r="E137" s="167"/>
      <c r="F137" s="124" t="s">
        <v>58</v>
      </c>
      <c r="G137" s="167"/>
      <c r="H137" s="181" t="s">
        <v>204</v>
      </c>
      <c r="I137" s="167"/>
      <c r="J137" s="167"/>
      <c r="K137" s="167"/>
      <c r="L137" s="167"/>
      <c r="M137" s="167"/>
      <c r="N137" s="167"/>
      <c r="O137" s="167"/>
      <c r="P137" s="167"/>
      <c r="Q137" s="167"/>
      <c r="R137" s="167"/>
      <c r="S137" s="167"/>
    </row>
    <row r="138" spans="1:19" s="15" customFormat="1" ht="30">
      <c r="A138" s="167"/>
      <c r="B138" s="296" t="s">
        <v>259</v>
      </c>
      <c r="C138" s="167"/>
      <c r="D138" s="164">
        <v>25448.04</v>
      </c>
      <c r="E138" s="167"/>
      <c r="F138" s="124" t="s">
        <v>203</v>
      </c>
      <c r="G138" s="167"/>
      <c r="H138" s="181" t="s">
        <v>204</v>
      </c>
      <c r="I138" s="167"/>
      <c r="J138" s="167"/>
      <c r="K138" s="167"/>
      <c r="L138" s="167"/>
      <c r="M138" s="167"/>
      <c r="N138" s="167"/>
      <c r="O138" s="167"/>
      <c r="P138" s="167"/>
      <c r="Q138" s="167"/>
      <c r="R138" s="167"/>
      <c r="S138" s="167"/>
    </row>
    <row r="139" spans="1:19" s="15" customFormat="1" ht="30">
      <c r="A139" s="167"/>
      <c r="B139" s="292" t="str">
        <f>LEFT(B138,SEARCH(",",B138))&amp;" value"</f>
        <v>Ore concentrates , value</v>
      </c>
      <c r="C139" s="167"/>
      <c r="D139" s="164">
        <v>538560382719.42999</v>
      </c>
      <c r="E139" s="167"/>
      <c r="F139" s="124" t="s">
        <v>58</v>
      </c>
      <c r="G139" s="167"/>
      <c r="H139" s="181" t="s">
        <v>204</v>
      </c>
      <c r="I139" s="167"/>
      <c r="J139" s="167"/>
      <c r="K139" s="167"/>
      <c r="L139" s="167"/>
      <c r="M139" s="167"/>
      <c r="N139" s="167"/>
      <c r="O139" s="167"/>
      <c r="P139" s="167"/>
      <c r="Q139" s="167"/>
      <c r="R139" s="167"/>
      <c r="S139" s="167"/>
    </row>
    <row r="140" spans="1:19" s="15" customFormat="1" ht="45">
      <c r="A140" s="167"/>
      <c r="B140" s="296" t="s">
        <v>260</v>
      </c>
      <c r="C140" s="167"/>
      <c r="D140" s="164">
        <v>1951685.1196375501</v>
      </c>
      <c r="E140" s="167"/>
      <c r="F140" s="124" t="s">
        <v>261</v>
      </c>
      <c r="G140" s="167"/>
      <c r="H140" s="181" t="s">
        <v>262</v>
      </c>
      <c r="I140" s="167"/>
      <c r="J140" s="167"/>
      <c r="K140" s="167"/>
      <c r="L140" s="167"/>
      <c r="M140" s="167"/>
      <c r="N140" s="167"/>
      <c r="O140" s="167"/>
      <c r="P140" s="167"/>
      <c r="Q140" s="167">
        <v>68923.759999999995</v>
      </c>
      <c r="R140" s="167">
        <v>28316.846592000002</v>
      </c>
      <c r="S140" s="167">
        <f>PRODUCT(Q140,R140)</f>
        <v>1951703538.4638259</v>
      </c>
    </row>
    <row r="141" spans="1:19" s="15" customFormat="1" ht="45">
      <c r="A141" s="167"/>
      <c r="B141" s="293" t="s">
        <v>263</v>
      </c>
      <c r="C141" s="167"/>
      <c r="D141" s="242">
        <v>501788293206.71002</v>
      </c>
      <c r="E141" s="167"/>
      <c r="F141" s="125" t="s">
        <v>58</v>
      </c>
      <c r="G141" s="167"/>
      <c r="H141" s="181" t="s">
        <v>262</v>
      </c>
      <c r="I141" s="167"/>
      <c r="J141" s="167"/>
      <c r="K141" s="167"/>
      <c r="L141" s="167"/>
      <c r="M141" s="167"/>
      <c r="N141" s="167"/>
      <c r="O141" s="167"/>
      <c r="P141" s="167"/>
      <c r="Q141" s="167"/>
      <c r="R141" s="167"/>
      <c r="S141" s="167"/>
    </row>
    <row r="142" spans="1:19" s="15" customFormat="1" ht="15">
      <c r="A142" s="167"/>
      <c r="B142" s="280"/>
      <c r="C142" s="167"/>
      <c r="D142" s="248"/>
      <c r="E142" s="167"/>
      <c r="F142" s="111"/>
      <c r="G142" s="167"/>
      <c r="H142" s="315"/>
      <c r="I142" s="167"/>
      <c r="J142" s="167"/>
      <c r="K142" s="167"/>
      <c r="L142" s="167"/>
      <c r="M142" s="167"/>
      <c r="N142" s="167"/>
      <c r="O142" s="167"/>
      <c r="P142" s="167"/>
      <c r="Q142" s="167"/>
      <c r="R142" s="167"/>
      <c r="S142" s="167"/>
    </row>
    <row r="143" spans="1:19" s="15" customFormat="1" ht="15">
      <c r="A143" s="167"/>
      <c r="B143" s="282" t="s">
        <v>264</v>
      </c>
      <c r="C143" s="167"/>
      <c r="D143" s="253"/>
      <c r="E143" s="167"/>
      <c r="F143" s="179"/>
      <c r="G143" s="167"/>
      <c r="H143" s="318"/>
      <c r="I143" s="167"/>
      <c r="J143" s="167"/>
      <c r="K143" s="167"/>
      <c r="L143" s="167"/>
      <c r="M143" s="167"/>
      <c r="N143" s="167"/>
      <c r="O143" s="167"/>
      <c r="P143" s="167"/>
      <c r="Q143" s="167"/>
      <c r="R143" s="167"/>
      <c r="S143" s="167"/>
    </row>
    <row r="144" spans="1:19" s="15" customFormat="1" ht="63" customHeight="1">
      <c r="A144" s="167"/>
      <c r="B144" s="291" t="s">
        <v>265</v>
      </c>
      <c r="C144" s="167"/>
      <c r="D144" s="164" t="s">
        <v>80</v>
      </c>
      <c r="E144" s="167"/>
      <c r="F144" s="124" t="s">
        <v>266</v>
      </c>
      <c r="G144" s="167"/>
      <c r="H144" s="271" t="s">
        <v>69</v>
      </c>
      <c r="I144" s="167"/>
      <c r="J144" s="167"/>
      <c r="K144" s="167"/>
      <c r="L144" s="167"/>
      <c r="M144" s="167"/>
      <c r="N144" s="167"/>
      <c r="O144" s="167"/>
      <c r="P144" s="167"/>
      <c r="Q144" s="167"/>
      <c r="R144" s="167"/>
      <c r="S144" s="167"/>
    </row>
    <row r="145" spans="1:16" s="15" customFormat="1" ht="33.75" customHeight="1">
      <c r="A145" s="167"/>
      <c r="B145" s="291" t="s">
        <v>267</v>
      </c>
      <c r="C145" s="167"/>
      <c r="D145" s="164" t="s">
        <v>80</v>
      </c>
      <c r="E145" s="167"/>
      <c r="F145" s="124" t="s">
        <v>266</v>
      </c>
      <c r="G145" s="167"/>
      <c r="H145" s="181" t="s">
        <v>69</v>
      </c>
      <c r="I145" s="167"/>
      <c r="J145" s="167"/>
      <c r="K145" s="167"/>
      <c r="L145" s="167"/>
      <c r="M145" s="167"/>
      <c r="N145" s="167"/>
      <c r="O145" s="167"/>
      <c r="P145" s="167"/>
    </row>
    <row r="146" spans="1:16" s="15" customFormat="1" ht="30">
      <c r="A146" s="167"/>
      <c r="B146" s="296" t="s">
        <v>202</v>
      </c>
      <c r="C146" s="167"/>
      <c r="D146" s="256">
        <v>42.122999999999998</v>
      </c>
      <c r="E146" s="167"/>
      <c r="F146" s="124" t="s">
        <v>203</v>
      </c>
      <c r="G146" s="167"/>
      <c r="H146" s="181" t="s">
        <v>268</v>
      </c>
      <c r="I146" s="167"/>
      <c r="J146" s="167"/>
      <c r="K146" s="167"/>
      <c r="L146" s="167"/>
      <c r="M146" s="167"/>
      <c r="N146" s="167"/>
      <c r="O146" s="167"/>
      <c r="P146" s="167"/>
    </row>
    <row r="147" spans="1:16" s="15" customFormat="1" ht="27">
      <c r="A147" s="167"/>
      <c r="B147" s="292" t="s">
        <v>205</v>
      </c>
      <c r="C147" s="167"/>
      <c r="D147" s="256">
        <v>5500593423296.6299</v>
      </c>
      <c r="E147" s="167"/>
      <c r="F147" s="124" t="s">
        <v>58</v>
      </c>
      <c r="G147" s="167"/>
      <c r="H147" s="181" t="s">
        <v>268</v>
      </c>
      <c r="I147" s="167"/>
      <c r="J147" s="167"/>
      <c r="K147" s="167"/>
      <c r="L147" s="167"/>
      <c r="M147" s="167"/>
      <c r="N147" s="167"/>
      <c r="O147" s="167"/>
      <c r="P147" s="167"/>
    </row>
    <row r="148" spans="1:16" s="15" customFormat="1" ht="30">
      <c r="A148" s="167"/>
      <c r="B148" s="296" t="s">
        <v>229</v>
      </c>
      <c r="C148" s="167"/>
      <c r="D148" s="256">
        <v>2189.1672319999998</v>
      </c>
      <c r="E148" s="167"/>
      <c r="F148" s="124" t="s">
        <v>203</v>
      </c>
      <c r="G148" s="167"/>
      <c r="H148" s="181" t="s">
        <v>268</v>
      </c>
      <c r="I148" s="167"/>
      <c r="J148" s="167"/>
      <c r="K148" s="167"/>
      <c r="L148" s="167"/>
      <c r="M148" s="167"/>
      <c r="N148" s="167"/>
      <c r="O148" s="167"/>
      <c r="P148" s="167"/>
    </row>
    <row r="149" spans="1:16" s="15" customFormat="1" ht="30">
      <c r="A149" s="167"/>
      <c r="B149" s="292" t="s">
        <v>230</v>
      </c>
      <c r="C149" s="167"/>
      <c r="D149" s="256">
        <v>58411462959.790001</v>
      </c>
      <c r="E149" s="167"/>
      <c r="F149" s="124" t="s">
        <v>58</v>
      </c>
      <c r="G149" s="167"/>
      <c r="H149" s="181" t="s">
        <v>268</v>
      </c>
      <c r="I149" s="167"/>
      <c r="J149" s="167"/>
      <c r="K149" s="167"/>
      <c r="L149" s="167"/>
      <c r="M149" s="167"/>
      <c r="N149" s="167"/>
      <c r="O149" s="167"/>
      <c r="P149" s="167"/>
    </row>
    <row r="150" spans="1:16" s="163" customFormat="1" ht="30">
      <c r="A150" s="167"/>
      <c r="B150" s="296" t="s">
        <v>269</v>
      </c>
      <c r="C150" s="167"/>
      <c r="D150" s="256">
        <v>1834</v>
      </c>
      <c r="E150" s="167"/>
      <c r="F150" s="124" t="s">
        <v>203</v>
      </c>
      <c r="G150" s="167"/>
      <c r="H150" s="181" t="s">
        <v>268</v>
      </c>
      <c r="I150" s="167"/>
      <c r="J150" s="167"/>
      <c r="K150" s="167"/>
      <c r="L150" s="167"/>
      <c r="M150" s="167"/>
      <c r="N150" s="167"/>
      <c r="O150" s="167"/>
      <c r="P150" s="167"/>
    </row>
    <row r="151" spans="1:16" s="163" customFormat="1" ht="30">
      <c r="A151" s="167"/>
      <c r="B151" s="292" t="s">
        <v>270</v>
      </c>
      <c r="C151" s="167"/>
      <c r="D151" s="256">
        <v>786562707.89999998</v>
      </c>
      <c r="E151" s="167"/>
      <c r="F151" s="124" t="s">
        <v>58</v>
      </c>
      <c r="G151" s="167"/>
      <c r="H151" s="181" t="s">
        <v>268</v>
      </c>
      <c r="I151" s="167"/>
      <c r="J151" s="167"/>
      <c r="K151" s="167"/>
      <c r="L151" s="167"/>
      <c r="M151" s="167"/>
      <c r="N151" s="167"/>
      <c r="O151" s="167"/>
      <c r="P151" s="167"/>
    </row>
    <row r="152" spans="1:16" s="15" customFormat="1" ht="30">
      <c r="A152" s="167"/>
      <c r="B152" s="296" t="s">
        <v>213</v>
      </c>
      <c r="C152" s="167"/>
      <c r="D152" s="256">
        <v>16000</v>
      </c>
      <c r="E152" s="167"/>
      <c r="F152" s="124" t="s">
        <v>203</v>
      </c>
      <c r="G152" s="167"/>
      <c r="H152" s="181" t="s">
        <v>268</v>
      </c>
      <c r="I152" s="167"/>
      <c r="J152" s="167"/>
      <c r="K152" s="167"/>
      <c r="L152" s="167"/>
      <c r="M152" s="167"/>
      <c r="N152" s="167"/>
      <c r="O152" s="167"/>
      <c r="P152" s="167"/>
    </row>
    <row r="153" spans="1:16" s="15" customFormat="1" ht="30">
      <c r="A153" s="167"/>
      <c r="B153" s="292" t="s">
        <v>214</v>
      </c>
      <c r="C153" s="167"/>
      <c r="D153" s="256">
        <v>320000000</v>
      </c>
      <c r="E153" s="167"/>
      <c r="F153" s="124" t="s">
        <v>58</v>
      </c>
      <c r="G153" s="167"/>
      <c r="H153" s="181" t="s">
        <v>268</v>
      </c>
      <c r="I153" s="167"/>
      <c r="J153" s="167"/>
      <c r="K153" s="167"/>
      <c r="L153" s="167"/>
      <c r="M153" s="167"/>
      <c r="N153" s="167"/>
      <c r="O153" s="167"/>
      <c r="P153" s="167"/>
    </row>
    <row r="154" spans="1:16" s="15" customFormat="1" ht="30">
      <c r="A154" s="167"/>
      <c r="B154" s="296" t="s">
        <v>231</v>
      </c>
      <c r="C154" s="167"/>
      <c r="D154" s="256">
        <v>125572.31</v>
      </c>
      <c r="E154" s="167"/>
      <c r="F154" s="124" t="s">
        <v>203</v>
      </c>
      <c r="G154" s="167"/>
      <c r="H154" s="181" t="s">
        <v>268</v>
      </c>
      <c r="I154" s="167"/>
      <c r="J154" s="167"/>
      <c r="K154" s="167"/>
      <c r="L154" s="167"/>
      <c r="M154" s="167"/>
      <c r="N154" s="167"/>
      <c r="O154" s="167"/>
      <c r="P154" s="167"/>
    </row>
    <row r="155" spans="1:16" s="15" customFormat="1" ht="30">
      <c r="A155" s="167"/>
      <c r="B155" s="292" t="s">
        <v>232</v>
      </c>
      <c r="C155" s="167"/>
      <c r="D155" s="256">
        <v>14231551564.040001</v>
      </c>
      <c r="E155" s="167"/>
      <c r="F155" s="124" t="s">
        <v>58</v>
      </c>
      <c r="G155" s="167"/>
      <c r="H155" s="181" t="s">
        <v>268</v>
      </c>
      <c r="I155" s="167"/>
      <c r="J155" s="167"/>
      <c r="K155" s="167"/>
      <c r="L155" s="167"/>
      <c r="M155" s="167"/>
      <c r="N155" s="167"/>
      <c r="O155" s="167"/>
      <c r="P155" s="167"/>
    </row>
    <row r="156" spans="1:16" s="163" customFormat="1" ht="30">
      <c r="A156" s="167"/>
      <c r="B156" s="296" t="s">
        <v>221</v>
      </c>
      <c r="C156" s="167"/>
      <c r="D156" s="263">
        <v>315</v>
      </c>
      <c r="E156" s="167"/>
      <c r="F156" s="124" t="s">
        <v>203</v>
      </c>
      <c r="G156" s="167"/>
      <c r="H156" s="181" t="s">
        <v>268</v>
      </c>
      <c r="I156" s="167"/>
      <c r="J156" s="167"/>
      <c r="K156" s="167"/>
      <c r="L156" s="167"/>
      <c r="M156" s="167"/>
      <c r="N156" s="167"/>
      <c r="O156" s="167"/>
      <c r="P156" s="167"/>
    </row>
    <row r="157" spans="1:16" s="163" customFormat="1" ht="30">
      <c r="A157" s="167"/>
      <c r="B157" s="292" t="s">
        <v>222</v>
      </c>
      <c r="C157" s="167"/>
      <c r="D157" s="263">
        <v>291230035.5</v>
      </c>
      <c r="E157" s="167"/>
      <c r="F157" s="124" t="s">
        <v>58</v>
      </c>
      <c r="G157" s="167"/>
      <c r="H157" s="181" t="s">
        <v>268</v>
      </c>
      <c r="I157" s="167"/>
      <c r="J157" s="167"/>
      <c r="K157" s="167"/>
      <c r="L157" s="167"/>
      <c r="M157" s="167"/>
      <c r="N157" s="167"/>
      <c r="O157" s="167"/>
      <c r="P157" s="167"/>
    </row>
    <row r="158" spans="1:16" s="15" customFormat="1" ht="30">
      <c r="A158" s="167"/>
      <c r="B158" s="296" t="s">
        <v>209</v>
      </c>
      <c r="C158" s="167"/>
      <c r="D158" s="256">
        <v>57.875999999999998</v>
      </c>
      <c r="E158" s="167"/>
      <c r="F158" s="124" t="s">
        <v>207</v>
      </c>
      <c r="G158" s="167"/>
      <c r="H158" s="181" t="s">
        <v>268</v>
      </c>
      <c r="I158" s="167"/>
      <c r="J158" s="167"/>
      <c r="K158" s="167"/>
      <c r="L158" s="167"/>
      <c r="M158" s="167"/>
      <c r="N158" s="167"/>
      <c r="O158" s="167"/>
      <c r="P158" s="167"/>
    </row>
    <row r="159" spans="1:16" s="15" customFormat="1" ht="30">
      <c r="A159" s="167"/>
      <c r="B159" s="292" t="s">
        <v>210</v>
      </c>
      <c r="C159" s="167"/>
      <c r="D159" s="256">
        <v>16090999756.51</v>
      </c>
      <c r="E159" s="167"/>
      <c r="F159" s="124" t="s">
        <v>58</v>
      </c>
      <c r="G159" s="167"/>
      <c r="H159" s="181" t="s">
        <v>268</v>
      </c>
      <c r="I159" s="167"/>
      <c r="J159" s="167"/>
      <c r="K159" s="167"/>
      <c r="L159" s="167"/>
      <c r="M159" s="167"/>
      <c r="N159" s="167"/>
      <c r="O159" s="167"/>
      <c r="P159" s="167"/>
    </row>
    <row r="160" spans="1:16" s="163" customFormat="1" ht="30">
      <c r="A160" s="167"/>
      <c r="B160" s="296" t="s">
        <v>243</v>
      </c>
      <c r="C160" s="167"/>
      <c r="D160" s="263">
        <v>830.69</v>
      </c>
      <c r="E160" s="167"/>
      <c r="F160" s="124" t="s">
        <v>203</v>
      </c>
      <c r="G160" s="167"/>
      <c r="H160" s="181" t="s">
        <v>268</v>
      </c>
      <c r="I160" s="167"/>
      <c r="J160" s="167"/>
      <c r="K160" s="167"/>
      <c r="L160" s="167"/>
      <c r="M160" s="167"/>
      <c r="N160" s="167"/>
      <c r="O160" s="167"/>
      <c r="P160" s="167"/>
    </row>
    <row r="161" spans="1:16" s="163" customFormat="1" ht="30">
      <c r="A161" s="167"/>
      <c r="B161" s="292" t="s">
        <v>244</v>
      </c>
      <c r="C161" s="167"/>
      <c r="D161" s="263">
        <v>287350391.57999998</v>
      </c>
      <c r="E161" s="167"/>
      <c r="F161" s="124" t="s">
        <v>58</v>
      </c>
      <c r="G161" s="167"/>
      <c r="H161" s="181" t="s">
        <v>268</v>
      </c>
      <c r="I161" s="167"/>
      <c r="J161" s="167"/>
      <c r="K161" s="167"/>
      <c r="L161" s="167"/>
      <c r="M161" s="167"/>
      <c r="N161" s="167"/>
      <c r="O161" s="167"/>
      <c r="P161" s="167"/>
    </row>
    <row r="162" spans="1:16" s="15" customFormat="1" ht="30">
      <c r="A162" s="167"/>
      <c r="B162" s="296" t="s">
        <v>271</v>
      </c>
      <c r="C162" s="167"/>
      <c r="D162" s="263">
        <v>23065</v>
      </c>
      <c r="E162" s="167"/>
      <c r="F162" s="124" t="s">
        <v>203</v>
      </c>
      <c r="G162" s="167"/>
      <c r="H162" s="181" t="s">
        <v>268</v>
      </c>
      <c r="I162" s="167"/>
      <c r="J162" s="167"/>
      <c r="K162" s="167"/>
      <c r="L162" s="167"/>
      <c r="M162" s="167"/>
      <c r="N162" s="167"/>
      <c r="O162" s="167"/>
      <c r="P162" s="167"/>
    </row>
    <row r="163" spans="1:16" s="15" customFormat="1" ht="30">
      <c r="A163" s="167"/>
      <c r="B163" s="296" t="s">
        <v>271</v>
      </c>
      <c r="C163" s="167"/>
      <c r="D163" s="263">
        <v>684349721</v>
      </c>
      <c r="E163" s="167"/>
      <c r="F163" s="124" t="s">
        <v>58</v>
      </c>
      <c r="G163" s="167"/>
      <c r="H163" s="181" t="s">
        <v>268</v>
      </c>
      <c r="I163" s="167"/>
      <c r="J163" s="167"/>
      <c r="K163" s="167"/>
      <c r="L163" s="167"/>
      <c r="M163" s="167"/>
      <c r="N163" s="167"/>
      <c r="O163" s="167"/>
      <c r="P163" s="167"/>
    </row>
    <row r="164" spans="1:16" s="15" customFormat="1" ht="15">
      <c r="A164" s="167"/>
      <c r="B164" s="280"/>
      <c r="C164" s="167"/>
      <c r="D164" s="248"/>
      <c r="E164" s="167"/>
      <c r="F164" s="111"/>
      <c r="G164" s="167"/>
      <c r="H164" s="315"/>
      <c r="I164" s="167"/>
      <c r="J164" s="167"/>
      <c r="K164" s="167"/>
      <c r="L164" s="167"/>
      <c r="M164" s="167"/>
      <c r="N164" s="167"/>
      <c r="O164" s="167"/>
      <c r="P164" s="167"/>
    </row>
    <row r="165" spans="1:16" s="15" customFormat="1" ht="15">
      <c r="A165" s="167"/>
      <c r="B165" s="282" t="s">
        <v>272</v>
      </c>
      <c r="C165" s="167"/>
      <c r="D165" s="253"/>
      <c r="E165" s="167"/>
      <c r="F165" s="115"/>
      <c r="G165" s="167"/>
      <c r="H165" s="318"/>
      <c r="I165" s="167"/>
      <c r="J165" s="167"/>
      <c r="K165" s="167"/>
      <c r="L165" s="167"/>
      <c r="M165" s="167"/>
      <c r="N165" s="167"/>
      <c r="O165" s="167"/>
      <c r="P165" s="167"/>
    </row>
    <row r="166" spans="1:16" s="15" customFormat="1" ht="30">
      <c r="A166" s="167"/>
      <c r="B166" s="291" t="s">
        <v>273</v>
      </c>
      <c r="C166" s="167"/>
      <c r="D166" s="164" t="s">
        <v>80</v>
      </c>
      <c r="E166" s="167"/>
      <c r="F166" s="265" t="s">
        <v>274</v>
      </c>
      <c r="G166" s="167"/>
      <c r="H166" s="271" t="s">
        <v>143</v>
      </c>
      <c r="I166" s="167"/>
      <c r="J166" s="167"/>
      <c r="K166" s="167"/>
      <c r="L166" s="167"/>
      <c r="M166" s="167"/>
      <c r="N166" s="167"/>
      <c r="O166" s="167"/>
      <c r="P166" s="167"/>
    </row>
    <row r="167" spans="1:16" s="15" customFormat="1" ht="30">
      <c r="A167" s="167"/>
      <c r="B167" s="116" t="s">
        <v>275</v>
      </c>
      <c r="C167" s="167"/>
      <c r="D167" s="164" t="s">
        <v>80</v>
      </c>
      <c r="E167" s="167"/>
      <c r="F167" s="265" t="s">
        <v>276</v>
      </c>
      <c r="G167" s="167"/>
      <c r="H167" s="271" t="s">
        <v>277</v>
      </c>
      <c r="I167" s="167"/>
      <c r="J167" s="167"/>
      <c r="K167" s="167"/>
      <c r="L167" s="167"/>
      <c r="M167" s="167"/>
      <c r="N167" s="167"/>
      <c r="O167" s="167"/>
      <c r="P167" s="167"/>
    </row>
    <row r="168" spans="1:16" s="15" customFormat="1" ht="30">
      <c r="A168" s="167"/>
      <c r="B168" s="117" t="s">
        <v>278</v>
      </c>
      <c r="C168" s="167"/>
      <c r="D168" s="307">
        <v>100.00321875441898</v>
      </c>
      <c r="E168" s="172"/>
      <c r="F168" s="118" t="s">
        <v>279</v>
      </c>
      <c r="G168" s="167"/>
      <c r="H168" s="319"/>
      <c r="I168" s="167"/>
      <c r="J168" s="167"/>
      <c r="K168" s="167"/>
      <c r="L168" s="167"/>
      <c r="M168" s="167"/>
      <c r="N168" s="167"/>
      <c r="O168" s="167"/>
      <c r="P168" s="167"/>
    </row>
    <row r="169" spans="1:16" s="15" customFormat="1" ht="15">
      <c r="A169" s="167"/>
      <c r="B169" s="280"/>
      <c r="C169" s="167"/>
      <c r="D169" s="248"/>
      <c r="E169" s="167"/>
      <c r="F169" s="111"/>
      <c r="G169" s="167"/>
      <c r="H169" s="315"/>
      <c r="I169" s="167"/>
      <c r="J169" s="167"/>
      <c r="K169" s="167"/>
      <c r="L169" s="167"/>
      <c r="M169" s="167"/>
      <c r="N169" s="167"/>
      <c r="O169" s="167"/>
      <c r="P169" s="167"/>
    </row>
    <row r="170" spans="1:16" s="15" customFormat="1" ht="15">
      <c r="A170" s="167"/>
      <c r="B170" s="282" t="s">
        <v>280</v>
      </c>
      <c r="C170" s="167"/>
      <c r="D170" s="257"/>
      <c r="E170" s="167"/>
      <c r="F170" s="115"/>
      <c r="G170" s="167"/>
      <c r="H170" s="318"/>
      <c r="I170" s="167"/>
      <c r="J170" s="167"/>
      <c r="K170" s="167"/>
      <c r="L170" s="167"/>
      <c r="M170" s="167"/>
      <c r="N170" s="167"/>
      <c r="O170" s="167"/>
      <c r="P170" s="167"/>
    </row>
    <row r="171" spans="1:16" s="15" customFormat="1" ht="30">
      <c r="A171" s="167"/>
      <c r="B171" s="116" t="s">
        <v>281</v>
      </c>
      <c r="C171" s="167"/>
      <c r="D171" s="164" t="s">
        <v>107</v>
      </c>
      <c r="E171" s="167"/>
      <c r="F171" s="156" t="s">
        <v>282</v>
      </c>
      <c r="G171" s="167"/>
      <c r="H171" s="181"/>
      <c r="I171" s="167"/>
      <c r="J171" s="167"/>
      <c r="K171" s="167"/>
      <c r="L171" s="167"/>
      <c r="M171" s="167"/>
      <c r="N171" s="167"/>
      <c r="O171" s="167"/>
      <c r="P171" s="167"/>
    </row>
    <row r="172" spans="1:16" s="15" customFormat="1" ht="15">
      <c r="A172" s="167"/>
      <c r="B172" s="143" t="s">
        <v>283</v>
      </c>
      <c r="C172" s="182"/>
      <c r="D172" s="250"/>
      <c r="E172" s="182"/>
      <c r="F172" s="112"/>
      <c r="G172" s="167"/>
      <c r="H172" s="181"/>
      <c r="I172" s="167"/>
      <c r="J172" s="167"/>
      <c r="K172" s="167"/>
      <c r="L172" s="167"/>
      <c r="M172" s="167"/>
      <c r="N172" s="167"/>
      <c r="O172" s="167"/>
      <c r="P172" s="167"/>
    </row>
    <row r="173" spans="1:16" s="15" customFormat="1" ht="15">
      <c r="A173" s="167"/>
      <c r="B173" s="143" t="s">
        <v>284</v>
      </c>
      <c r="C173" s="182"/>
      <c r="D173" s="250"/>
      <c r="E173" s="182"/>
      <c r="F173" s="112"/>
      <c r="G173" s="167"/>
      <c r="H173" s="181"/>
      <c r="I173" s="167"/>
      <c r="J173" s="167"/>
      <c r="K173" s="167"/>
      <c r="L173" s="167"/>
      <c r="M173" s="167"/>
      <c r="N173" s="167"/>
      <c r="O173" s="167"/>
      <c r="P173" s="167"/>
    </row>
    <row r="174" spans="1:16" s="15" customFormat="1" ht="30">
      <c r="A174" s="167"/>
      <c r="B174" s="142" t="s">
        <v>285</v>
      </c>
      <c r="C174" s="183"/>
      <c r="D174" s="156"/>
      <c r="E174" s="183"/>
      <c r="F174" s="125" t="s">
        <v>286</v>
      </c>
      <c r="G174" s="183"/>
      <c r="H174" s="319"/>
      <c r="I174" s="167"/>
      <c r="J174" s="167"/>
      <c r="K174" s="167"/>
      <c r="L174" s="167"/>
      <c r="M174" s="167"/>
      <c r="N174" s="167"/>
      <c r="O174" s="167"/>
      <c r="P174" s="167"/>
    </row>
    <row r="175" spans="1:16" s="15" customFormat="1" ht="15">
      <c r="A175" s="167"/>
      <c r="B175" s="280"/>
      <c r="C175" s="167"/>
      <c r="D175" s="244"/>
      <c r="E175" s="167"/>
      <c r="F175" s="23"/>
      <c r="G175" s="167"/>
      <c r="H175" s="315"/>
      <c r="I175" s="167"/>
      <c r="J175" s="167"/>
      <c r="K175" s="167"/>
      <c r="L175" s="167"/>
      <c r="M175" s="167"/>
      <c r="N175" s="167"/>
      <c r="O175" s="167"/>
      <c r="P175" s="167"/>
    </row>
    <row r="176" spans="1:16" s="15" customFormat="1" ht="16.350000000000001" customHeight="1">
      <c r="A176" s="167"/>
      <c r="B176" s="282" t="s">
        <v>287</v>
      </c>
      <c r="C176" s="167"/>
      <c r="D176" s="257"/>
      <c r="E176" s="167"/>
      <c r="F176" s="115"/>
      <c r="G176" s="167"/>
      <c r="H176" s="318"/>
      <c r="I176" s="167"/>
      <c r="J176" s="167"/>
      <c r="K176" s="167"/>
      <c r="L176" s="167"/>
      <c r="M176" s="167"/>
      <c r="N176" s="167"/>
      <c r="O176" s="167"/>
      <c r="P176" s="167"/>
    </row>
    <row r="177" spans="1:16" s="15" customFormat="1" ht="30">
      <c r="A177" s="167"/>
      <c r="B177" s="116" t="s">
        <v>288</v>
      </c>
      <c r="C177" s="167"/>
      <c r="D177" s="164" t="s">
        <v>107</v>
      </c>
      <c r="E177" s="167"/>
      <c r="F177" s="156" t="s">
        <v>282</v>
      </c>
      <c r="G177" s="167"/>
      <c r="H177" s="181"/>
      <c r="I177" s="167"/>
      <c r="J177" s="167"/>
      <c r="K177" s="167"/>
      <c r="L177" s="167"/>
      <c r="M177" s="167"/>
      <c r="N177" s="167"/>
      <c r="O177" s="167"/>
      <c r="P177" s="167"/>
    </row>
    <row r="178" spans="1:16" s="15" customFormat="1" ht="30.75" customHeight="1">
      <c r="A178" s="167"/>
      <c r="B178" s="120" t="s">
        <v>289</v>
      </c>
      <c r="C178" s="167"/>
      <c r="D178" s="156"/>
      <c r="E178" s="167"/>
      <c r="F178" s="125" t="s">
        <v>286</v>
      </c>
      <c r="G178" s="167"/>
      <c r="H178" s="319"/>
      <c r="I178" s="167"/>
      <c r="J178" s="167"/>
      <c r="K178" s="167"/>
      <c r="L178" s="167"/>
      <c r="M178" s="167"/>
      <c r="N178" s="167"/>
      <c r="O178" s="167"/>
      <c r="P178" s="167"/>
    </row>
    <row r="179" spans="1:16" s="15" customFormat="1" ht="15">
      <c r="A179" s="167"/>
      <c r="B179" s="280"/>
      <c r="C179" s="167"/>
      <c r="D179" s="248"/>
      <c r="E179" s="167"/>
      <c r="F179" s="23"/>
      <c r="G179" s="167"/>
      <c r="H179" s="315"/>
      <c r="I179" s="167"/>
      <c r="J179" s="167"/>
      <c r="K179" s="167"/>
      <c r="L179" s="167"/>
      <c r="M179" s="167"/>
      <c r="N179" s="167"/>
      <c r="O179" s="167"/>
      <c r="P179" s="167"/>
    </row>
    <row r="180" spans="1:16" s="15" customFormat="1" ht="15">
      <c r="A180" s="167"/>
      <c r="B180" s="282" t="s">
        <v>290</v>
      </c>
      <c r="C180" s="167"/>
      <c r="D180" s="257"/>
      <c r="E180" s="167"/>
      <c r="F180" s="115"/>
      <c r="G180" s="167"/>
      <c r="H180" s="318"/>
      <c r="I180" s="167"/>
      <c r="J180" s="167"/>
      <c r="K180" s="167"/>
      <c r="L180" s="167"/>
      <c r="M180" s="167"/>
      <c r="N180" s="167"/>
      <c r="O180" s="167"/>
      <c r="P180" s="167"/>
    </row>
    <row r="181" spans="1:16" s="15" customFormat="1" ht="30">
      <c r="A181" s="167"/>
      <c r="B181" s="116" t="s">
        <v>291</v>
      </c>
      <c r="C181" s="167"/>
      <c r="D181" s="164" t="s">
        <v>80</v>
      </c>
      <c r="E181" s="167"/>
      <c r="F181" s="264" t="s">
        <v>292</v>
      </c>
      <c r="G181" s="167"/>
      <c r="H181" s="271" t="s">
        <v>143</v>
      </c>
      <c r="I181" s="167"/>
      <c r="J181" s="167"/>
      <c r="K181" s="167"/>
      <c r="L181" s="167"/>
      <c r="M181" s="167"/>
      <c r="N181" s="167"/>
      <c r="O181" s="167"/>
      <c r="P181" s="167"/>
    </row>
    <row r="182" spans="1:16" s="15" customFormat="1" ht="30.75" customHeight="1">
      <c r="A182" s="167"/>
      <c r="B182" s="120" t="s">
        <v>293</v>
      </c>
      <c r="C182" s="167"/>
      <c r="D182" s="156">
        <v>482887391195</v>
      </c>
      <c r="E182" s="167"/>
      <c r="F182" s="125" t="s">
        <v>58</v>
      </c>
      <c r="G182" s="167"/>
      <c r="H182" s="319"/>
      <c r="I182" s="167"/>
      <c r="J182" s="167"/>
      <c r="K182" s="167"/>
      <c r="L182" s="167"/>
      <c r="M182" s="167"/>
      <c r="N182" s="167"/>
      <c r="O182" s="167"/>
      <c r="P182" s="167"/>
    </row>
    <row r="183" spans="1:16" s="15" customFormat="1" ht="15">
      <c r="A183" s="167"/>
      <c r="B183" s="280"/>
      <c r="C183" s="167"/>
      <c r="D183" s="248"/>
      <c r="E183" s="167"/>
      <c r="F183" s="23"/>
      <c r="G183" s="167"/>
      <c r="H183" s="315"/>
      <c r="I183" s="167"/>
      <c r="J183" s="167"/>
      <c r="K183" s="167"/>
      <c r="L183" s="167"/>
      <c r="M183" s="167"/>
      <c r="N183" s="167"/>
      <c r="O183" s="167"/>
      <c r="P183" s="167"/>
    </row>
    <row r="184" spans="1:16" s="15" customFormat="1" ht="15">
      <c r="A184" s="167"/>
      <c r="B184" s="282" t="s">
        <v>294</v>
      </c>
      <c r="C184" s="167"/>
      <c r="D184" s="257"/>
      <c r="E184" s="167"/>
      <c r="F184" s="115"/>
      <c r="G184" s="167"/>
      <c r="H184" s="318"/>
      <c r="I184" s="167"/>
      <c r="J184" s="167"/>
      <c r="K184" s="167"/>
      <c r="L184" s="167"/>
      <c r="M184" s="167"/>
      <c r="N184" s="167"/>
      <c r="O184" s="167"/>
      <c r="P184" s="167"/>
    </row>
    <row r="185" spans="1:16" s="15" customFormat="1" ht="30">
      <c r="A185" s="167"/>
      <c r="B185" s="116" t="s">
        <v>295</v>
      </c>
      <c r="C185" s="167"/>
      <c r="D185" s="164" t="s">
        <v>80</v>
      </c>
      <c r="E185" s="167"/>
      <c r="F185" s="274" t="s">
        <v>296</v>
      </c>
      <c r="G185" s="167"/>
      <c r="H185" s="267" t="s">
        <v>171</v>
      </c>
      <c r="I185" s="167"/>
      <c r="J185" s="167"/>
      <c r="K185" s="167"/>
      <c r="L185" s="167"/>
      <c r="M185" s="167"/>
      <c r="N185" s="167"/>
      <c r="O185" s="167"/>
      <c r="P185" s="167"/>
    </row>
    <row r="186" spans="1:16" s="15" customFormat="1" ht="15">
      <c r="A186" s="167"/>
      <c r="B186" s="120" t="s">
        <v>297</v>
      </c>
      <c r="C186" s="167"/>
      <c r="D186" s="258">
        <v>138370039391.89001</v>
      </c>
      <c r="E186" s="167"/>
      <c r="F186" s="125" t="s">
        <v>58</v>
      </c>
      <c r="G186" s="167"/>
      <c r="H186" s="267"/>
      <c r="I186" s="167"/>
      <c r="J186" s="167"/>
      <c r="K186" s="167"/>
      <c r="L186" s="167"/>
      <c r="M186" s="167"/>
      <c r="N186" s="167"/>
      <c r="O186" s="167"/>
      <c r="P186" s="167"/>
    </row>
    <row r="187" spans="1:16" s="15" customFormat="1" ht="30">
      <c r="A187" s="167"/>
      <c r="B187" s="280"/>
      <c r="C187" s="167"/>
      <c r="D187" s="248"/>
      <c r="E187" s="167"/>
      <c r="F187" s="23"/>
      <c r="G187" s="167"/>
      <c r="H187" s="319" t="s">
        <v>298</v>
      </c>
      <c r="I187" s="167"/>
      <c r="J187" s="167"/>
      <c r="K187" s="167"/>
      <c r="L187" s="167"/>
      <c r="M187" s="167"/>
      <c r="N187" s="167"/>
      <c r="O187" s="167"/>
      <c r="P187" s="167"/>
    </row>
    <row r="188" spans="1:16" s="15" customFormat="1" ht="15">
      <c r="A188" s="167"/>
      <c r="B188" s="282" t="s">
        <v>299</v>
      </c>
      <c r="C188" s="167"/>
      <c r="D188" s="257"/>
      <c r="E188" s="167"/>
      <c r="F188" s="115"/>
      <c r="G188" s="167"/>
      <c r="H188" s="315"/>
      <c r="I188" s="167"/>
      <c r="J188" s="167"/>
      <c r="K188" s="167"/>
      <c r="L188" s="167"/>
      <c r="M188" s="167"/>
      <c r="N188" s="167"/>
      <c r="O188" s="167"/>
      <c r="P188" s="167"/>
    </row>
    <row r="189" spans="1:16" s="15" customFormat="1" ht="30">
      <c r="A189" s="167"/>
      <c r="B189" s="116" t="s">
        <v>300</v>
      </c>
      <c r="C189" s="167"/>
      <c r="D189" s="164" t="s">
        <v>80</v>
      </c>
      <c r="E189" s="167"/>
      <c r="F189" s="265" t="s">
        <v>301</v>
      </c>
      <c r="G189" s="167"/>
      <c r="H189" s="328"/>
      <c r="I189" s="167"/>
      <c r="J189" s="167"/>
      <c r="K189" s="167"/>
      <c r="L189" s="167"/>
      <c r="M189" s="167"/>
      <c r="N189" s="167"/>
      <c r="O189" s="167"/>
      <c r="P189" s="167"/>
    </row>
    <row r="190" spans="1:16" s="15" customFormat="1" ht="15">
      <c r="A190" s="167"/>
      <c r="B190" s="120" t="s">
        <v>302</v>
      </c>
      <c r="C190" s="167"/>
      <c r="D190" s="258">
        <v>15041643947.66</v>
      </c>
      <c r="E190" s="167"/>
      <c r="F190" s="125" t="s">
        <v>58</v>
      </c>
      <c r="G190" s="167"/>
      <c r="H190" s="181"/>
      <c r="I190" s="167"/>
      <c r="J190" s="167"/>
      <c r="K190" s="167"/>
      <c r="L190" s="167"/>
      <c r="M190" s="167"/>
      <c r="N190" s="167"/>
      <c r="O190" s="167"/>
      <c r="P190" s="167"/>
    </row>
    <row r="191" spans="1:16" s="15" customFormat="1" ht="15">
      <c r="A191" s="167"/>
      <c r="B191" s="280"/>
      <c r="C191" s="167"/>
      <c r="D191" s="248"/>
      <c r="E191" s="167"/>
      <c r="F191" s="23"/>
      <c r="G191" s="167"/>
      <c r="H191" s="319"/>
      <c r="I191" s="167"/>
      <c r="J191" s="167"/>
      <c r="K191" s="167"/>
      <c r="L191" s="167"/>
      <c r="M191" s="167"/>
      <c r="N191" s="167"/>
      <c r="O191" s="167"/>
      <c r="P191" s="167"/>
    </row>
    <row r="192" spans="1:16" s="15" customFormat="1" ht="15">
      <c r="A192" s="167"/>
      <c r="B192" s="282" t="s">
        <v>303</v>
      </c>
      <c r="C192" s="167"/>
      <c r="D192" s="257"/>
      <c r="E192" s="167"/>
      <c r="F192" s="23"/>
      <c r="G192" s="167"/>
      <c r="H192" s="315"/>
      <c r="I192" s="167"/>
      <c r="J192" s="167"/>
      <c r="K192" s="167"/>
      <c r="L192" s="167"/>
      <c r="M192" s="167"/>
      <c r="N192" s="167"/>
      <c r="O192" s="167"/>
      <c r="P192" s="167"/>
    </row>
    <row r="193" spans="1:16" s="15" customFormat="1" ht="30">
      <c r="A193" s="167"/>
      <c r="B193" s="117" t="s">
        <v>304</v>
      </c>
      <c r="C193" s="167"/>
      <c r="D193" s="259">
        <v>2</v>
      </c>
      <c r="E193" s="167"/>
      <c r="F193" s="23"/>
      <c r="G193" s="167"/>
      <c r="H193" s="318"/>
      <c r="I193" s="167"/>
      <c r="J193" s="167"/>
      <c r="K193" s="167"/>
      <c r="L193" s="167"/>
      <c r="M193" s="167"/>
      <c r="N193" s="167"/>
      <c r="O193" s="167"/>
      <c r="P193" s="167"/>
    </row>
    <row r="194" spans="1:16" s="15" customFormat="1" ht="15">
      <c r="A194" s="167"/>
      <c r="B194" s="280"/>
      <c r="C194" s="167"/>
      <c r="D194" s="248"/>
      <c r="E194" s="167"/>
      <c r="F194" s="23"/>
      <c r="G194" s="167"/>
      <c r="H194" s="319"/>
      <c r="I194" s="167"/>
      <c r="J194" s="167"/>
      <c r="K194" s="167"/>
      <c r="L194" s="167"/>
      <c r="M194" s="167"/>
      <c r="N194" s="167"/>
      <c r="O194" s="167"/>
      <c r="P194" s="167"/>
    </row>
    <row r="195" spans="1:16" s="15" customFormat="1" ht="15">
      <c r="A195" s="167"/>
      <c r="B195" s="282" t="s">
        <v>305</v>
      </c>
      <c r="C195" s="167"/>
      <c r="D195" s="257"/>
      <c r="E195" s="167"/>
      <c r="F195" s="115"/>
      <c r="G195" s="167"/>
      <c r="H195" s="315"/>
      <c r="I195" s="167"/>
      <c r="J195" s="167"/>
      <c r="K195" s="167"/>
      <c r="L195" s="167"/>
      <c r="M195" s="167"/>
      <c r="N195" s="167"/>
      <c r="O195" s="167"/>
      <c r="P195" s="167"/>
    </row>
    <row r="196" spans="1:16" s="15" customFormat="1" ht="45">
      <c r="A196" s="167"/>
      <c r="B196" s="291" t="s">
        <v>306</v>
      </c>
      <c r="C196" s="167"/>
      <c r="D196" s="164" t="s">
        <v>80</v>
      </c>
      <c r="E196" s="167"/>
      <c r="F196" s="264" t="s">
        <v>307</v>
      </c>
      <c r="G196" s="167"/>
      <c r="H196" s="318"/>
      <c r="I196" s="167"/>
      <c r="J196" s="167"/>
      <c r="K196" s="167"/>
      <c r="L196" s="167"/>
      <c r="M196" s="167"/>
      <c r="N196" s="167"/>
      <c r="O196" s="167"/>
      <c r="P196" s="167"/>
    </row>
    <row r="197" spans="1:16" s="15" customFormat="1" ht="30">
      <c r="A197" s="167"/>
      <c r="B197" s="292" t="s">
        <v>308</v>
      </c>
      <c r="C197" s="167"/>
      <c r="D197" s="164" t="s">
        <v>80</v>
      </c>
      <c r="E197" s="167"/>
      <c r="F197" s="124" t="s">
        <v>309</v>
      </c>
      <c r="G197" s="167"/>
      <c r="H197" s="271" t="s">
        <v>143</v>
      </c>
      <c r="I197" s="167"/>
      <c r="J197" s="167"/>
      <c r="K197" s="167"/>
      <c r="L197" s="167"/>
      <c r="M197" s="167"/>
      <c r="N197" s="167"/>
      <c r="O197" s="167"/>
      <c r="P197" s="167"/>
    </row>
    <row r="198" spans="1:16" s="15" customFormat="1" ht="30">
      <c r="A198" s="167"/>
      <c r="B198" s="283" t="s">
        <v>310</v>
      </c>
      <c r="C198" s="167"/>
      <c r="D198" s="164" t="s">
        <v>80</v>
      </c>
      <c r="E198" s="167"/>
      <c r="F198" s="124" t="s">
        <v>309</v>
      </c>
      <c r="G198" s="167"/>
      <c r="H198" s="271" t="s">
        <v>143</v>
      </c>
      <c r="I198" s="167"/>
      <c r="J198" s="167"/>
      <c r="K198" s="167"/>
      <c r="L198" s="167"/>
      <c r="M198" s="167"/>
      <c r="N198" s="167"/>
      <c r="O198" s="167"/>
      <c r="P198" s="167"/>
    </row>
    <row r="199" spans="1:16" s="15" customFormat="1" ht="27.95">
      <c r="A199" s="167"/>
      <c r="B199" s="284" t="s">
        <v>311</v>
      </c>
      <c r="C199" s="167"/>
      <c r="D199" s="164" t="s">
        <v>131</v>
      </c>
      <c r="E199" s="167"/>
      <c r="F199" s="160" t="s">
        <v>312</v>
      </c>
      <c r="G199" s="167"/>
      <c r="H199" s="271" t="s">
        <v>143</v>
      </c>
      <c r="I199" s="167"/>
      <c r="J199" s="167"/>
      <c r="K199" s="167"/>
      <c r="L199" s="167"/>
      <c r="M199" s="167"/>
      <c r="N199" s="167"/>
      <c r="O199" s="167"/>
      <c r="P199" s="167"/>
    </row>
    <row r="200" spans="1:16" s="15" customFormat="1" ht="30">
      <c r="A200" s="167"/>
      <c r="B200" s="283" t="s">
        <v>313</v>
      </c>
      <c r="C200" s="167"/>
      <c r="D200" s="164" t="s">
        <v>80</v>
      </c>
      <c r="E200" s="167"/>
      <c r="F200" s="124" t="s">
        <v>309</v>
      </c>
      <c r="G200" s="167"/>
      <c r="H200" s="181"/>
      <c r="I200" s="167"/>
      <c r="J200" s="167"/>
      <c r="K200" s="167"/>
      <c r="L200" s="167"/>
      <c r="M200" s="167"/>
      <c r="N200" s="167"/>
      <c r="O200" s="167"/>
      <c r="P200" s="167"/>
    </row>
    <row r="201" spans="1:16" s="15" customFormat="1" ht="15">
      <c r="A201" s="167"/>
      <c r="B201" s="285" t="s">
        <v>314</v>
      </c>
      <c r="C201" s="167"/>
      <c r="D201" s="156" t="s">
        <v>131</v>
      </c>
      <c r="E201" s="167"/>
      <c r="F201" s="160" t="s">
        <v>315</v>
      </c>
      <c r="G201" s="167"/>
      <c r="H201" s="271" t="s">
        <v>316</v>
      </c>
      <c r="I201" s="167"/>
      <c r="J201" s="167"/>
      <c r="K201" s="167"/>
      <c r="L201" s="167"/>
      <c r="M201" s="167"/>
      <c r="N201" s="167"/>
      <c r="O201" s="167"/>
      <c r="P201" s="167"/>
    </row>
    <row r="202" spans="1:16" s="15" customFormat="1" ht="15">
      <c r="A202" s="167"/>
      <c r="B202" s="280"/>
      <c r="C202" s="167"/>
      <c r="D202" s="248"/>
      <c r="E202" s="167"/>
      <c r="F202" s="23"/>
      <c r="G202" s="167"/>
      <c r="H202" s="321" t="s">
        <v>315</v>
      </c>
      <c r="I202" s="167"/>
      <c r="J202" s="167"/>
      <c r="K202" s="167"/>
      <c r="L202" s="167"/>
      <c r="M202" s="167"/>
      <c r="N202" s="167"/>
      <c r="O202" s="167"/>
      <c r="P202" s="167"/>
    </row>
    <row r="203" spans="1:16" s="15" customFormat="1" ht="30">
      <c r="A203" s="167"/>
      <c r="B203" s="282" t="s">
        <v>317</v>
      </c>
      <c r="C203" s="167"/>
      <c r="D203" s="257"/>
      <c r="E203" s="167"/>
      <c r="F203" s="115"/>
      <c r="G203" s="167"/>
      <c r="H203" s="315"/>
      <c r="I203" s="167"/>
      <c r="J203" s="167"/>
      <c r="K203" s="167"/>
      <c r="L203" s="167"/>
      <c r="M203" s="167"/>
      <c r="N203" s="167"/>
      <c r="O203" s="167"/>
      <c r="P203" s="167"/>
    </row>
    <row r="204" spans="1:16" s="15" customFormat="1" ht="45">
      <c r="A204" s="167"/>
      <c r="B204" s="116" t="s">
        <v>318</v>
      </c>
      <c r="C204" s="167"/>
      <c r="D204" s="266" t="s">
        <v>80</v>
      </c>
      <c r="E204" s="167"/>
      <c r="F204" s="266" t="s">
        <v>319</v>
      </c>
      <c r="G204" s="167"/>
      <c r="H204" s="318"/>
      <c r="I204" s="167"/>
      <c r="J204" s="167"/>
      <c r="K204" s="167"/>
      <c r="L204" s="167"/>
      <c r="M204" s="167"/>
      <c r="N204" s="167"/>
      <c r="O204" s="167"/>
      <c r="P204" s="167"/>
    </row>
    <row r="205" spans="1:16" s="15" customFormat="1" ht="30">
      <c r="A205" s="167"/>
      <c r="B205" s="120" t="s">
        <v>320</v>
      </c>
      <c r="C205" s="167"/>
      <c r="D205" s="266" t="s">
        <v>321</v>
      </c>
      <c r="E205" s="167"/>
      <c r="F205" s="266" t="s">
        <v>282</v>
      </c>
      <c r="G205" s="167"/>
      <c r="H205" s="271" t="s">
        <v>143</v>
      </c>
      <c r="I205" s="167"/>
      <c r="J205" s="167"/>
      <c r="K205" s="167"/>
      <c r="L205" s="167"/>
      <c r="M205" s="167"/>
      <c r="N205" s="167"/>
      <c r="O205" s="167"/>
      <c r="P205" s="167"/>
    </row>
    <row r="206" spans="1:16" s="15" customFormat="1" ht="27.95">
      <c r="A206" s="167"/>
      <c r="B206" s="280"/>
      <c r="C206" s="167"/>
      <c r="D206" s="248"/>
      <c r="E206" s="167"/>
      <c r="F206" s="23"/>
      <c r="G206" s="167"/>
      <c r="H206" s="271" t="s">
        <v>143</v>
      </c>
      <c r="I206" s="167"/>
      <c r="J206" s="167"/>
      <c r="K206" s="167"/>
      <c r="L206" s="167"/>
      <c r="M206" s="167"/>
      <c r="N206" s="167"/>
      <c r="O206" s="167"/>
      <c r="P206" s="167"/>
    </row>
    <row r="207" spans="1:16" s="15" customFormat="1" ht="15">
      <c r="A207" s="167"/>
      <c r="B207" s="282" t="s">
        <v>322</v>
      </c>
      <c r="C207" s="167"/>
      <c r="D207" s="257"/>
      <c r="E207" s="167"/>
      <c r="F207" s="115"/>
      <c r="G207" s="167"/>
      <c r="H207" s="315"/>
      <c r="I207" s="167"/>
      <c r="J207" s="167"/>
      <c r="K207" s="167"/>
      <c r="L207" s="167"/>
      <c r="M207" s="167"/>
      <c r="N207" s="167"/>
      <c r="O207" s="167"/>
      <c r="P207" s="167"/>
    </row>
    <row r="208" spans="1:16" s="15" customFormat="1" ht="30">
      <c r="A208" s="167"/>
      <c r="B208" s="116" t="s">
        <v>323</v>
      </c>
      <c r="C208" s="167"/>
      <c r="D208" s="164" t="s">
        <v>108</v>
      </c>
      <c r="E208" s="167"/>
      <c r="F208" s="124"/>
      <c r="G208" s="167"/>
      <c r="H208" s="318"/>
      <c r="I208" s="167"/>
      <c r="J208" s="167"/>
      <c r="K208" s="167"/>
      <c r="L208" s="167"/>
      <c r="M208" s="167"/>
      <c r="N208" s="167"/>
      <c r="O208" s="167"/>
      <c r="P208" s="167"/>
    </row>
    <row r="209" spans="1:16" s="15" customFormat="1" ht="30">
      <c r="A209" s="167"/>
      <c r="B209" s="119" t="s">
        <v>324</v>
      </c>
      <c r="C209" s="167"/>
      <c r="D209" s="164" t="s">
        <v>108</v>
      </c>
      <c r="E209" s="167"/>
      <c r="F209" s="124" t="s">
        <v>58</v>
      </c>
      <c r="G209" s="167"/>
      <c r="H209" s="322" t="s">
        <v>282</v>
      </c>
      <c r="I209" s="167"/>
      <c r="J209" s="167"/>
      <c r="K209" s="167"/>
      <c r="L209" s="167"/>
      <c r="M209" s="167"/>
      <c r="N209" s="167"/>
      <c r="O209" s="167"/>
      <c r="P209" s="167"/>
    </row>
    <row r="210" spans="1:16" s="15" customFormat="1" ht="30">
      <c r="A210" s="167"/>
      <c r="B210" s="120" t="s">
        <v>325</v>
      </c>
      <c r="C210" s="167"/>
      <c r="D210" s="156" t="s">
        <v>108</v>
      </c>
      <c r="E210" s="167"/>
      <c r="F210" s="125" t="s">
        <v>58</v>
      </c>
      <c r="G210" s="167"/>
      <c r="H210" s="181"/>
      <c r="I210" s="167"/>
      <c r="J210" s="167"/>
      <c r="K210" s="167"/>
      <c r="L210" s="167"/>
      <c r="M210" s="167"/>
      <c r="N210" s="167"/>
      <c r="O210" s="167"/>
      <c r="P210" s="167"/>
    </row>
    <row r="211" spans="1:16" s="15" customFormat="1" ht="15">
      <c r="A211" s="167"/>
      <c r="B211" s="280"/>
      <c r="C211" s="167"/>
      <c r="D211" s="248"/>
      <c r="E211" s="167"/>
      <c r="F211" s="23"/>
      <c r="G211" s="167"/>
      <c r="H211" s="319"/>
      <c r="I211" s="167"/>
      <c r="J211" s="167"/>
      <c r="K211" s="167"/>
      <c r="L211" s="167"/>
      <c r="M211" s="167"/>
      <c r="N211" s="167"/>
      <c r="O211" s="167"/>
      <c r="P211" s="167"/>
    </row>
    <row r="212" spans="1:16" s="15" customFormat="1" ht="30">
      <c r="A212" s="167"/>
      <c r="B212" s="282" t="s">
        <v>326</v>
      </c>
      <c r="C212" s="167"/>
      <c r="D212" s="257"/>
      <c r="E212" s="167"/>
      <c r="F212" s="115"/>
      <c r="G212" s="167"/>
      <c r="H212" s="315"/>
      <c r="I212" s="167"/>
      <c r="J212" s="167"/>
      <c r="K212" s="167"/>
      <c r="L212" s="167"/>
      <c r="M212" s="167"/>
      <c r="N212" s="167"/>
      <c r="O212" s="167"/>
      <c r="P212" s="167"/>
    </row>
    <row r="213" spans="1:16" s="15" customFormat="1" ht="45">
      <c r="A213" s="167"/>
      <c r="B213" s="116" t="s">
        <v>327</v>
      </c>
      <c r="C213" s="167"/>
      <c r="D213" s="164" t="s">
        <v>328</v>
      </c>
      <c r="E213" s="167"/>
      <c r="F213" s="125" t="s">
        <v>329</v>
      </c>
      <c r="G213" s="167"/>
      <c r="H213" s="318"/>
      <c r="I213" s="167"/>
      <c r="J213" s="167"/>
      <c r="K213" s="167"/>
      <c r="L213" s="167"/>
      <c r="M213" s="167"/>
      <c r="N213" s="167"/>
      <c r="O213" s="167"/>
      <c r="P213" s="167"/>
    </row>
    <row r="214" spans="1:16" s="15" customFormat="1" ht="30">
      <c r="A214" s="167"/>
      <c r="B214" s="116" t="s">
        <v>330</v>
      </c>
      <c r="C214" s="167"/>
      <c r="D214" s="164" t="s">
        <v>80</v>
      </c>
      <c r="E214" s="167"/>
      <c r="F214" s="264" t="s">
        <v>331</v>
      </c>
      <c r="G214" s="167"/>
      <c r="H214" s="271" t="s">
        <v>171</v>
      </c>
      <c r="I214" s="167"/>
      <c r="J214" s="167"/>
      <c r="K214" s="167"/>
      <c r="L214" s="167"/>
      <c r="M214" s="167"/>
      <c r="N214" s="167"/>
      <c r="O214" s="167"/>
      <c r="P214" s="167"/>
    </row>
    <row r="215" spans="1:16" s="15" customFormat="1" ht="45">
      <c r="A215" s="167"/>
      <c r="B215" s="117" t="s">
        <v>332</v>
      </c>
      <c r="C215" s="167"/>
      <c r="D215" s="156" t="s">
        <v>328</v>
      </c>
      <c r="E215" s="167"/>
      <c r="F215" s="125" t="s">
        <v>333</v>
      </c>
      <c r="G215" s="167"/>
      <c r="H215" s="271" t="s">
        <v>171</v>
      </c>
      <c r="I215" s="167"/>
      <c r="J215" s="167"/>
      <c r="K215" s="167"/>
      <c r="L215" s="167"/>
      <c r="M215" s="167"/>
      <c r="N215" s="167"/>
      <c r="O215" s="167"/>
      <c r="P215" s="167"/>
    </row>
    <row r="216" spans="1:16" s="15" customFormat="1" ht="15">
      <c r="A216" s="167"/>
      <c r="B216" s="280"/>
      <c r="C216" s="167"/>
      <c r="D216" s="248"/>
      <c r="E216" s="167"/>
      <c r="F216" s="23"/>
      <c r="G216" s="167"/>
      <c r="H216" s="321" t="s">
        <v>334</v>
      </c>
      <c r="I216" s="167"/>
      <c r="J216" s="167"/>
      <c r="K216" s="167"/>
      <c r="L216" s="167"/>
      <c r="M216" s="167"/>
      <c r="N216" s="167"/>
      <c r="O216" s="167"/>
      <c r="P216" s="167"/>
    </row>
    <row r="217" spans="1:16" s="15" customFormat="1" ht="15">
      <c r="A217" s="167"/>
      <c r="B217" s="282" t="s">
        <v>335</v>
      </c>
      <c r="C217" s="167"/>
      <c r="D217" s="257"/>
      <c r="E217" s="167"/>
      <c r="F217" s="115"/>
      <c r="G217" s="167"/>
      <c r="H217" s="315"/>
      <c r="I217" s="167"/>
      <c r="J217" s="167"/>
      <c r="K217" s="167"/>
      <c r="L217" s="167"/>
      <c r="M217" s="167"/>
      <c r="N217" s="167"/>
      <c r="O217" s="167"/>
      <c r="P217" s="167"/>
    </row>
    <row r="218" spans="1:16" s="15" customFormat="1" ht="30">
      <c r="A218" s="167"/>
      <c r="B218" s="116" t="s">
        <v>336</v>
      </c>
      <c r="C218" s="167"/>
      <c r="D218" s="264" t="s">
        <v>80</v>
      </c>
      <c r="E218" s="167"/>
      <c r="F218" s="124" t="s">
        <v>69</v>
      </c>
      <c r="G218" s="167"/>
      <c r="H218" s="318"/>
      <c r="I218" s="167"/>
      <c r="J218" s="167"/>
      <c r="K218" s="167"/>
      <c r="L218" s="167"/>
      <c r="M218" s="167"/>
      <c r="N218" s="167"/>
      <c r="O218" s="167"/>
      <c r="P218" s="167"/>
    </row>
    <row r="219" spans="1:16" s="15" customFormat="1" ht="30">
      <c r="A219" s="167"/>
      <c r="B219" s="119" t="s">
        <v>337</v>
      </c>
      <c r="C219" s="167"/>
      <c r="D219" s="164">
        <v>0</v>
      </c>
      <c r="E219" s="167"/>
      <c r="F219" s="124" t="s">
        <v>58</v>
      </c>
      <c r="G219" s="167"/>
      <c r="H219" s="181" t="s">
        <v>338</v>
      </c>
      <c r="I219" s="167"/>
      <c r="J219" s="167"/>
      <c r="K219" s="167"/>
      <c r="L219" s="167"/>
      <c r="M219" s="167"/>
      <c r="N219" s="167"/>
      <c r="O219" s="167"/>
      <c r="P219" s="167"/>
    </row>
    <row r="220" spans="1:16" s="15" customFormat="1" ht="30">
      <c r="A220" s="167"/>
      <c r="B220" s="119" t="s">
        <v>339</v>
      </c>
      <c r="C220" s="167"/>
      <c r="D220" s="164">
        <v>0</v>
      </c>
      <c r="E220" s="177"/>
      <c r="F220" s="124" t="s">
        <v>58</v>
      </c>
      <c r="G220" s="167"/>
      <c r="H220" s="181"/>
      <c r="I220" s="167"/>
      <c r="J220" s="167"/>
      <c r="K220" s="167"/>
      <c r="L220" s="167"/>
      <c r="M220" s="167"/>
      <c r="N220" s="167"/>
      <c r="O220" s="167"/>
      <c r="P220" s="167"/>
    </row>
    <row r="221" spans="1:16" s="15" customFormat="1" ht="15">
      <c r="A221" s="167"/>
      <c r="B221" s="116" t="s">
        <v>340</v>
      </c>
      <c r="C221" s="167"/>
      <c r="D221" s="164" t="s">
        <v>80</v>
      </c>
      <c r="E221" s="167"/>
      <c r="F221" s="158" t="s">
        <v>341</v>
      </c>
      <c r="G221" s="167"/>
      <c r="H221" s="181"/>
      <c r="I221" s="167"/>
      <c r="J221" s="167"/>
      <c r="K221" s="167"/>
      <c r="L221" s="167"/>
      <c r="M221" s="167"/>
      <c r="N221" s="167"/>
      <c r="O221" s="167"/>
      <c r="P221" s="167"/>
    </row>
    <row r="222" spans="1:16" s="15" customFormat="1" ht="30">
      <c r="A222" s="167"/>
      <c r="B222" s="119" t="s">
        <v>342</v>
      </c>
      <c r="C222" s="167"/>
      <c r="D222" s="164">
        <v>0</v>
      </c>
      <c r="E222" s="167"/>
      <c r="F222" s="124" t="s">
        <v>58</v>
      </c>
      <c r="G222" s="167"/>
      <c r="H222" s="181"/>
      <c r="I222" s="167"/>
      <c r="J222" s="167"/>
      <c r="K222" s="167"/>
      <c r="L222" s="167"/>
      <c r="M222" s="167"/>
      <c r="N222" s="167"/>
      <c r="O222" s="167"/>
      <c r="P222" s="167"/>
    </row>
    <row r="223" spans="1:16" s="15" customFormat="1" ht="30">
      <c r="A223" s="167"/>
      <c r="B223" s="119" t="s">
        <v>343</v>
      </c>
      <c r="C223" s="167"/>
      <c r="D223" s="255">
        <v>47020022807.639992</v>
      </c>
      <c r="E223" s="167"/>
      <c r="F223" s="124" t="s">
        <v>58</v>
      </c>
      <c r="G223" s="167"/>
      <c r="H223" s="181"/>
      <c r="I223" s="167"/>
      <c r="J223" s="167"/>
      <c r="K223" s="167"/>
      <c r="L223" s="167"/>
      <c r="M223" s="167"/>
      <c r="N223" s="167"/>
      <c r="O223" s="167"/>
      <c r="P223" s="167"/>
    </row>
    <row r="224" spans="1:16" s="15" customFormat="1" ht="30">
      <c r="A224" s="167"/>
      <c r="B224" s="116" t="s">
        <v>344</v>
      </c>
      <c r="C224" s="167"/>
      <c r="D224" s="164" t="s">
        <v>80</v>
      </c>
      <c r="E224" s="167"/>
      <c r="F224" s="124"/>
      <c r="G224" s="167"/>
      <c r="H224" s="181"/>
      <c r="I224" s="167"/>
      <c r="J224" s="167"/>
      <c r="K224" s="167"/>
      <c r="L224" s="167"/>
      <c r="M224" s="167"/>
      <c r="N224" s="167"/>
      <c r="O224" s="167"/>
      <c r="P224" s="167"/>
    </row>
    <row r="225" spans="1:9" s="15" customFormat="1" ht="30">
      <c r="A225" s="167"/>
      <c r="B225" s="119" t="s">
        <v>345</v>
      </c>
      <c r="C225" s="167"/>
      <c r="D225" s="164">
        <v>1033489518.8</v>
      </c>
      <c r="E225" s="167"/>
      <c r="F225" s="124" t="s">
        <v>58</v>
      </c>
      <c r="G225" s="167"/>
      <c r="H225" s="181"/>
      <c r="I225" s="167"/>
    </row>
    <row r="226" spans="1:9" s="15" customFormat="1" ht="45">
      <c r="A226" s="167"/>
      <c r="B226" s="120" t="s">
        <v>346</v>
      </c>
      <c r="C226" s="167"/>
      <c r="D226" s="164">
        <v>0</v>
      </c>
      <c r="E226" s="167"/>
      <c r="F226" s="124" t="s">
        <v>58</v>
      </c>
      <c r="G226" s="167"/>
      <c r="H226" s="181" t="s">
        <v>347</v>
      </c>
      <c r="I226" s="167"/>
    </row>
    <row r="227" spans="1:9" s="15" customFormat="1" ht="15">
      <c r="A227" s="167"/>
      <c r="B227" s="280"/>
      <c r="C227" s="167"/>
      <c r="D227" s="248"/>
      <c r="E227" s="167"/>
      <c r="F227" s="23"/>
      <c r="G227" s="167"/>
      <c r="H227" s="319"/>
      <c r="I227" s="167"/>
    </row>
    <row r="228" spans="1:9" s="15" customFormat="1" ht="15">
      <c r="A228" s="167"/>
      <c r="B228" s="282" t="s">
        <v>348</v>
      </c>
      <c r="C228" s="167"/>
      <c r="D228" s="257"/>
      <c r="E228" s="167"/>
      <c r="F228" s="115"/>
      <c r="G228" s="167"/>
      <c r="H228" s="315"/>
      <c r="I228" s="167"/>
    </row>
    <row r="229" spans="1:9" s="15" customFormat="1" ht="30">
      <c r="A229" s="167"/>
      <c r="B229" s="116" t="s">
        <v>349</v>
      </c>
      <c r="C229" s="167"/>
      <c r="D229" s="164" t="s">
        <v>107</v>
      </c>
      <c r="E229" s="167"/>
      <c r="F229" s="124" t="s">
        <v>282</v>
      </c>
      <c r="G229" s="167"/>
      <c r="H229" s="318"/>
      <c r="I229" s="167"/>
    </row>
    <row r="230" spans="1:9" s="15" customFormat="1" ht="30">
      <c r="A230" s="167"/>
      <c r="B230" s="120" t="s">
        <v>350</v>
      </c>
      <c r="C230" s="167"/>
      <c r="D230" s="156">
        <v>0</v>
      </c>
      <c r="E230" s="167"/>
      <c r="F230" s="125" t="s">
        <v>58</v>
      </c>
      <c r="G230" s="167"/>
      <c r="H230" s="181"/>
      <c r="I230" s="167"/>
    </row>
    <row r="231" spans="1:9" s="15" customFormat="1" ht="15">
      <c r="A231" s="167"/>
      <c r="B231" s="280"/>
      <c r="C231" s="167"/>
      <c r="D231" s="248"/>
      <c r="E231" s="167"/>
      <c r="F231" s="23"/>
      <c r="G231" s="167"/>
      <c r="H231" s="319"/>
      <c r="I231" s="167"/>
    </row>
    <row r="232" spans="1:9" s="15" customFormat="1" ht="15">
      <c r="A232" s="167"/>
      <c r="B232" s="282" t="s">
        <v>351</v>
      </c>
      <c r="C232" s="167"/>
      <c r="D232" s="260"/>
      <c r="E232" s="167"/>
      <c r="F232" s="121"/>
      <c r="G232" s="167"/>
      <c r="H232" s="315"/>
      <c r="I232" s="167"/>
    </row>
    <row r="233" spans="1:9" s="15" customFormat="1" ht="31.5" customHeight="1">
      <c r="A233" s="167"/>
      <c r="B233" s="122" t="s">
        <v>352</v>
      </c>
      <c r="C233" s="167"/>
      <c r="D233" s="164" t="s">
        <v>80</v>
      </c>
      <c r="E233" s="167"/>
      <c r="F233" s="265" t="s">
        <v>353</v>
      </c>
      <c r="G233" s="167"/>
      <c r="H233" s="318"/>
      <c r="I233" s="167"/>
    </row>
    <row r="234" spans="1:9" s="15" customFormat="1" ht="75">
      <c r="A234" s="167"/>
      <c r="B234" s="116" t="s">
        <v>354</v>
      </c>
      <c r="C234" s="167"/>
      <c r="D234" s="342">
        <v>4304546322.2469997</v>
      </c>
      <c r="E234" s="167"/>
      <c r="F234" s="124" t="s">
        <v>286</v>
      </c>
      <c r="G234" s="167"/>
      <c r="H234" s="181" t="s">
        <v>355</v>
      </c>
      <c r="I234" s="167"/>
    </row>
    <row r="235" spans="1:9" s="15" customFormat="1" ht="75">
      <c r="A235" s="167"/>
      <c r="B235" s="291" t="s">
        <v>356</v>
      </c>
      <c r="C235" s="167"/>
      <c r="D235" s="342">
        <v>656746749.26577258</v>
      </c>
      <c r="E235" s="167"/>
      <c r="F235" s="124" t="s">
        <v>286</v>
      </c>
      <c r="G235" s="167"/>
      <c r="H235" s="181" t="s">
        <v>355</v>
      </c>
      <c r="I235" s="167"/>
    </row>
    <row r="236" spans="1:9" s="15" customFormat="1" ht="15">
      <c r="A236" s="167"/>
      <c r="B236" s="283" t="s">
        <v>357</v>
      </c>
      <c r="C236" s="167"/>
      <c r="D236" s="342">
        <v>46262505748.522736</v>
      </c>
      <c r="E236" s="167"/>
      <c r="F236" s="124" t="s">
        <v>286</v>
      </c>
      <c r="G236" s="167"/>
      <c r="H236" s="181" t="s">
        <v>358</v>
      </c>
      <c r="I236" s="167"/>
    </row>
    <row r="237" spans="1:9" s="15" customFormat="1" ht="15">
      <c r="A237" s="167"/>
      <c r="B237" s="283" t="s">
        <v>359</v>
      </c>
      <c r="C237" s="167"/>
      <c r="D237" s="342">
        <v>529495451.61636752</v>
      </c>
      <c r="E237" s="167"/>
      <c r="F237" s="124" t="s">
        <v>286</v>
      </c>
      <c r="G237" s="167"/>
      <c r="H237" s="181"/>
      <c r="I237" s="167"/>
    </row>
    <row r="238" spans="1:9" s="15" customFormat="1" ht="90">
      <c r="A238" s="167"/>
      <c r="B238" s="283" t="s">
        <v>360</v>
      </c>
      <c r="C238" s="167"/>
      <c r="D238" s="342">
        <v>9120280788.2200832</v>
      </c>
      <c r="E238" s="167"/>
      <c r="F238" s="124" t="s">
        <v>286</v>
      </c>
      <c r="G238" s="167"/>
      <c r="H238" s="322" t="s">
        <v>361</v>
      </c>
      <c r="I238" s="344"/>
    </row>
    <row r="239" spans="1:9" s="15" customFormat="1" ht="27.95">
      <c r="A239" s="167"/>
      <c r="B239" s="283" t="s">
        <v>362</v>
      </c>
      <c r="C239" s="167"/>
      <c r="D239" s="342">
        <v>2425225819.3271842</v>
      </c>
      <c r="E239" s="167"/>
      <c r="F239" s="124" t="s">
        <v>286</v>
      </c>
      <c r="G239" s="167"/>
      <c r="H239" s="271" t="s">
        <v>363</v>
      </c>
      <c r="I239" s="344"/>
    </row>
    <row r="240" spans="1:9" s="15" customFormat="1" ht="60">
      <c r="A240" s="167"/>
      <c r="B240" s="283" t="s">
        <v>364</v>
      </c>
      <c r="C240" s="167"/>
      <c r="D240" s="343">
        <v>6076000000</v>
      </c>
      <c r="E240" s="341"/>
      <c r="F240" s="124" t="s">
        <v>286</v>
      </c>
      <c r="G240" s="167"/>
      <c r="H240" s="181" t="s">
        <v>365</v>
      </c>
      <c r="I240" s="344"/>
    </row>
    <row r="241" spans="1:9" s="15" customFormat="1" ht="27.95">
      <c r="A241" s="167"/>
      <c r="B241" s="283" t="s">
        <v>366</v>
      </c>
      <c r="C241" s="167"/>
      <c r="D241" s="164"/>
      <c r="E241" s="167"/>
      <c r="F241" s="124" t="s">
        <v>367</v>
      </c>
      <c r="G241" s="167"/>
      <c r="H241" s="271" t="s">
        <v>368</v>
      </c>
      <c r="I241" s="167"/>
    </row>
    <row r="242" spans="1:9" s="15" customFormat="1" ht="27.95">
      <c r="A242" s="167"/>
      <c r="B242" s="283" t="s">
        <v>369</v>
      </c>
      <c r="C242" s="167"/>
      <c r="D242" s="164"/>
      <c r="E242" s="167"/>
      <c r="F242" s="124" t="s">
        <v>367</v>
      </c>
      <c r="G242" s="167"/>
      <c r="H242" s="271" t="s">
        <v>368</v>
      </c>
      <c r="I242" s="167"/>
    </row>
    <row r="243" spans="1:9" s="15" customFormat="1" ht="27.95">
      <c r="A243" s="167"/>
      <c r="B243" s="283" t="s">
        <v>370</v>
      </c>
      <c r="C243" s="167"/>
      <c r="D243" s="164">
        <v>332468</v>
      </c>
      <c r="E243" s="167"/>
      <c r="F243" s="124" t="s">
        <v>367</v>
      </c>
      <c r="G243" s="167"/>
      <c r="H243" s="271" t="s">
        <v>371</v>
      </c>
      <c r="I243" s="167"/>
    </row>
    <row r="244" spans="1:9" s="15" customFormat="1" ht="15">
      <c r="A244" s="167"/>
      <c r="B244" s="283" t="s">
        <v>372</v>
      </c>
      <c r="C244" s="167"/>
      <c r="D244" s="164">
        <v>6681184</v>
      </c>
      <c r="E244" s="167"/>
      <c r="F244" s="124" t="s">
        <v>367</v>
      </c>
      <c r="G244" s="167"/>
      <c r="H244" s="271" t="s">
        <v>373</v>
      </c>
      <c r="I244" s="167"/>
    </row>
    <row r="245" spans="1:9" s="15" customFormat="1" ht="30">
      <c r="A245" s="167"/>
      <c r="B245" s="283" t="s">
        <v>374</v>
      </c>
      <c r="C245" s="167"/>
      <c r="D245" s="164"/>
      <c r="E245" s="167"/>
      <c r="F245" s="124" t="s">
        <v>58</v>
      </c>
      <c r="G245" s="167"/>
      <c r="H245" s="181" t="s">
        <v>375</v>
      </c>
      <c r="I245" s="167"/>
    </row>
    <row r="246" spans="1:9" s="15" customFormat="1" ht="27.95">
      <c r="A246" s="167"/>
      <c r="B246" s="290" t="s">
        <v>376</v>
      </c>
      <c r="C246" s="167"/>
      <c r="D246" s="164"/>
      <c r="E246" s="167"/>
      <c r="F246" s="125" t="s">
        <v>58</v>
      </c>
      <c r="G246" s="167"/>
      <c r="H246" s="271" t="s">
        <v>368</v>
      </c>
      <c r="I246" s="167"/>
    </row>
    <row r="247" spans="1:9" s="15" customFormat="1" ht="27.95">
      <c r="A247" s="167"/>
      <c r="B247" s="299"/>
      <c r="C247" s="167"/>
      <c r="D247" s="261"/>
      <c r="E247" s="167"/>
      <c r="F247" s="18"/>
      <c r="G247" s="167"/>
      <c r="H247" s="321" t="s">
        <v>368</v>
      </c>
      <c r="I247" s="167"/>
    </row>
    <row r="248" spans="1:9" s="15" customFormat="1" ht="15">
      <c r="A248" s="167"/>
      <c r="B248" s="282" t="s">
        <v>377</v>
      </c>
      <c r="C248" s="167"/>
      <c r="D248" s="250"/>
      <c r="E248" s="167"/>
      <c r="F248" s="112"/>
      <c r="G248" s="167"/>
      <c r="H248" s="315"/>
      <c r="I248" s="167"/>
    </row>
    <row r="249" spans="1:9" s="15" customFormat="1" ht="15">
      <c r="A249" s="167"/>
      <c r="B249" s="283" t="s">
        <v>129</v>
      </c>
      <c r="C249" s="167"/>
      <c r="D249" s="251"/>
      <c r="E249" s="167"/>
      <c r="F249" s="113"/>
      <c r="G249" s="167"/>
      <c r="H249" s="318"/>
      <c r="I249" s="167"/>
    </row>
    <row r="250" spans="1:9" s="15" customFormat="1" ht="30">
      <c r="A250" s="167"/>
      <c r="B250" s="292" t="s">
        <v>378</v>
      </c>
      <c r="C250" s="167"/>
      <c r="D250" s="164" t="s">
        <v>131</v>
      </c>
      <c r="E250" s="167"/>
      <c r="F250" s="160" t="s">
        <v>379</v>
      </c>
      <c r="G250" s="167"/>
      <c r="H250" s="181"/>
      <c r="I250" s="167"/>
    </row>
    <row r="251" spans="1:9" s="15" customFormat="1" ht="45">
      <c r="A251" s="177"/>
      <c r="B251" s="300" t="s">
        <v>380</v>
      </c>
      <c r="C251" s="178"/>
      <c r="D251" s="164" t="s">
        <v>131</v>
      </c>
      <c r="E251" s="167"/>
      <c r="F251" s="124" t="s">
        <v>381</v>
      </c>
      <c r="G251" s="167"/>
      <c r="H251" s="181"/>
      <c r="I251" s="167"/>
    </row>
    <row r="252" spans="1:9" s="15" customFormat="1" ht="30">
      <c r="A252" s="167"/>
      <c r="B252" s="293" t="s">
        <v>382</v>
      </c>
      <c r="C252" s="178"/>
      <c r="D252" s="156" t="s">
        <v>131</v>
      </c>
      <c r="E252" s="167"/>
      <c r="F252" s="160" t="s">
        <v>381</v>
      </c>
      <c r="G252" s="167"/>
      <c r="H252" s="181"/>
      <c r="I252" s="167"/>
    </row>
    <row r="253" spans="1:9" s="15" customFormat="1" ht="15.6" thickBot="1">
      <c r="A253" s="167"/>
      <c r="B253" s="301"/>
      <c r="C253" s="173"/>
      <c r="D253" s="262"/>
      <c r="E253" s="173"/>
      <c r="F253" s="123"/>
      <c r="G253" s="173"/>
      <c r="H253" s="319"/>
      <c r="I253" s="167"/>
    </row>
    <row r="254" spans="1:9" s="15" customFormat="1" ht="15.6" thickBot="1">
      <c r="A254" s="167"/>
      <c r="B254" s="299"/>
      <c r="C254" s="167"/>
      <c r="D254" s="261"/>
      <c r="E254" s="167"/>
      <c r="F254" s="23"/>
      <c r="G254" s="167"/>
      <c r="H254" s="323"/>
      <c r="I254" s="167"/>
    </row>
    <row r="255" spans="1:9" s="15" customFormat="1" ht="15.6" thickBot="1">
      <c r="A255" s="167"/>
      <c r="B255" s="302" t="s">
        <v>383</v>
      </c>
      <c r="C255" s="268"/>
      <c r="D255" s="268"/>
      <c r="E255" s="268"/>
      <c r="F255" s="268"/>
      <c r="G255" s="268"/>
      <c r="H255" s="315"/>
      <c r="I255" s="167"/>
    </row>
    <row r="256" spans="1:9" s="15" customFormat="1" ht="15.6" thickBot="1">
      <c r="A256" s="167"/>
      <c r="B256" s="303" t="s">
        <v>384</v>
      </c>
      <c r="C256" s="269"/>
      <c r="D256" s="269"/>
      <c r="E256" s="269"/>
      <c r="F256" s="269"/>
      <c r="G256" s="269"/>
      <c r="H256" s="324"/>
      <c r="I256" s="167"/>
    </row>
    <row r="257" spans="1:9" s="15" customFormat="1" ht="15.6" thickBot="1">
      <c r="A257" s="167"/>
      <c r="B257" s="304"/>
      <c r="C257" s="270"/>
      <c r="D257" s="270"/>
      <c r="E257" s="270"/>
      <c r="F257" s="270"/>
      <c r="G257" s="270"/>
      <c r="H257" s="325"/>
      <c r="I257" s="167"/>
    </row>
    <row r="258" spans="1:9" s="15" customFormat="1" ht="15.6" thickBot="1">
      <c r="A258" s="167"/>
      <c r="B258" s="305" t="s">
        <v>35</v>
      </c>
      <c r="C258" s="30"/>
      <c r="D258" s="30"/>
      <c r="E258" s="30"/>
      <c r="F258" s="30"/>
      <c r="G258" s="30"/>
      <c r="H258" s="326"/>
      <c r="I258" s="167"/>
    </row>
    <row r="259" spans="1:9" s="15" customFormat="1" ht="15.75" customHeight="1">
      <c r="A259" s="167"/>
      <c r="B259" s="306" t="s">
        <v>385</v>
      </c>
      <c r="C259" s="165"/>
      <c r="D259" s="165"/>
      <c r="E259" s="165"/>
      <c r="F259" s="165"/>
      <c r="G259" s="165"/>
      <c r="H259" s="165"/>
      <c r="I259" s="167"/>
    </row>
    <row r="260" spans="1:9" s="15" customFormat="1" ht="15">
      <c r="A260" s="167"/>
      <c r="B260" s="305" t="s">
        <v>386</v>
      </c>
      <c r="C260" s="30"/>
      <c r="D260" s="30"/>
      <c r="E260" s="30"/>
      <c r="F260" s="30"/>
      <c r="G260" s="30"/>
      <c r="H260" s="165"/>
      <c r="I260" s="167"/>
    </row>
    <row r="261" spans="1:9" s="15" customFormat="1" ht="15">
      <c r="A261" s="167"/>
      <c r="B261" s="299"/>
      <c r="C261" s="167"/>
      <c r="D261" s="261"/>
      <c r="E261" s="167"/>
      <c r="F261" s="23"/>
      <c r="G261" s="167"/>
      <c r="H261" s="165"/>
      <c r="I261" s="167"/>
    </row>
    <row r="262" spans="1:9" s="15" customFormat="1" ht="15">
      <c r="A262" s="167"/>
      <c r="B262" s="299"/>
      <c r="C262" s="167"/>
      <c r="D262" s="261"/>
      <c r="E262" s="167"/>
      <c r="F262" s="23"/>
      <c r="G262" s="167"/>
      <c r="H262" s="315"/>
      <c r="I262" s="167"/>
    </row>
    <row r="263" spans="1:9" s="15" customFormat="1" ht="15">
      <c r="A263" s="167"/>
      <c r="B263" s="299"/>
      <c r="C263" s="167"/>
      <c r="D263" s="261"/>
      <c r="E263" s="167"/>
      <c r="F263" s="23"/>
      <c r="G263" s="167"/>
      <c r="H263" s="315"/>
      <c r="I263" s="167"/>
    </row>
    <row r="264" spans="1:9" s="15" customFormat="1" ht="15">
      <c r="A264" s="167"/>
      <c r="B264" s="311">
        <f>D237/D238</f>
        <v>5.8056924332886027E-2</v>
      </c>
      <c r="C264" s="167"/>
      <c r="D264" s="244"/>
      <c r="E264" s="167"/>
      <c r="F264" s="167"/>
      <c r="G264" s="167"/>
      <c r="H264" s="315"/>
      <c r="I264" s="167"/>
    </row>
    <row r="265" spans="1:9" ht="15.95">
      <c r="H265" s="315"/>
    </row>
    <row r="266" spans="1:9" ht="15.95"/>
    <row r="267" spans="1:9" ht="15.95"/>
    <row r="268" spans="1:9" ht="15.95"/>
    <row r="269" spans="1:9" ht="15.95"/>
    <row r="270" spans="1:9" ht="15.95"/>
    <row r="271" spans="1:9" ht="15.95"/>
    <row r="272" spans="1:9" ht="15.95"/>
    <row r="273" ht="15.95"/>
    <row r="274" ht="15.95"/>
    <row r="275" ht="15.95"/>
    <row r="276" ht="15.95"/>
    <row r="277" ht="15.95"/>
    <row r="278" ht="15.95"/>
    <row r="279" ht="15.95"/>
    <row r="280" ht="15.95"/>
    <row r="281" ht="15.95"/>
    <row r="282" ht="15.95"/>
    <row r="283" ht="15.95"/>
    <row r="284" ht="15.95"/>
    <row r="285" ht="15.95"/>
  </sheetData>
  <mergeCells count="8">
    <mergeCell ref="B7:H7"/>
    <mergeCell ref="B8:H8"/>
    <mergeCell ref="B9:H9"/>
    <mergeCell ref="B2:H2"/>
    <mergeCell ref="B3:H3"/>
    <mergeCell ref="B4:H4"/>
    <mergeCell ref="B5:H5"/>
    <mergeCell ref="B6:H6"/>
  </mergeCells>
  <dataValidations xWindow="860" yWindow="718" count="19">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66:D141 D146:D163" xr:uid="{00000000-0002-0000-0200-000000000000}">
      <formula1>0</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F140 F66 F80 F70 F92 F84 F162 F146 F158 F154 F104 F94 F106 F74 F86 F82 F78 F102 F108 F152 F68 F72 F76 F88 F90 F98 F134 F148 F150 F156 F160" xr:uid="{00000000-0002-0000-0200-000001000000}">
      <formula1>"&lt;Select unit&gt;,Sm3,Sm3 o.e.,Barrels,Tonnes,oz,carats,Scf"</formula1>
    </dataValidation>
    <dataValidation type="list" showInputMessage="1" showErrorMessage="1" promptTitle="Reporting type" prompt="Please indicate which type of reporting, between:_x000a__x000a_Systematic disclosure_x000a_EITI reporting_x000a_Not available_x000a_Not applicable" sqref="D144:D147 D19:D22 D249:D252 D34:D35 D44:D46 D171 D60 D229 D64:D71 D166:D167 D233 D181 D185 D189 D196:D201 D204 D208 D213:D215 D218 D221 D177 D38:D41 D26:D30 D49:D57 D224" xr:uid="{00000000-0002-0000-0200-000002000000}">
      <formula1>Reporting_options_list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he total value of in-kind revenues._x000a__x000a_Please input only numbers in this cell. If other information is required, include this in comment section" sqref="D174" xr:uid="{00000000-0002-0000-0200-000003000000}">
      <formula1>0</formula1>
    </dataValidation>
    <dataValidation type="textLength" allowBlank="1" showInputMessage="1" showErrorMessage="1" errorTitle="Please do not edit these cells" error="Please do not edit these cells" sqref="B192:B193 B195 B180:B182 B261:B263 B170 B165:B168 B184:B186 B188:B190 B176:B178" xr:uid="{00000000-0002-0000-0200-000004000000}">
      <formula1>10000</formula1>
      <formula2>50000</formula2>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Gross Value Added" prompt="Gross value added refers to the absolute number representing extractives' share of GDP._x000a__x000a_Please input only numbers in this cell. If other information is required, include this in comment section." sqref="D240:D246" xr:uid="{00000000-0002-0000-0200-000006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otal revenues._x000a__x000a_Please input only numbers in this cell. If other information is required, include this in comment section" sqref="D178 D182 D186 D190 D205 D209:D210 D219:D220 D230 D222:D223 D225:D226" xr:uid="{00000000-0002-0000-0200-000007000000}">
      <formula1>0</formula1>
    </dataValidation>
    <dataValidation type="list" operator="equal" showInputMessage="1" showErrorMessage="1" errorTitle="Invalid entry" error="Invalid entry" promptTitle="Please input unit" prompt="Please input currency according to 3-letter ISO currency code." sqref="F178 F182 F186 F190 F209:F210 F225:F226 F230 F219:F220 F234:F240 F222:F223 F245:F246" xr:uid="{00000000-0002-0000-0200-000008000000}">
      <formula1>Currency_code_list</formula1>
    </dataValidation>
    <dataValidation type="list" showInputMessage="1" showErrorMessage="1" errorTitle="Invalid commodity input" error="Please select a commodity as defined in the commodity list of the drop down menu" promptTitle="Select commodity" prompt="Please select commodity from the drop down menu" sqref="B66 B70 B92 B84 B80 B68 B134 B140 B146 B158 B162 B94 B74 B86 B82 B78 B102 B108 B152 B72 B76 B160 B98 B104:B106 B148 B150 B156 B88:B90 B110 B112 B132 B100 B154" xr:uid="{00000000-0002-0000-0200-000009000000}">
      <formula1>Commodities_list</formula1>
    </dataValidation>
    <dataValidation type="whole" allowBlank="1" showInputMessage="1" showErrorMessage="1" errorTitle="Please do not edit these cells" error="Please do not edit these cells" sqref="B217:B223 B196:B201 B228:B230 B207:B210 B212:B215 B203:B205 B248:B252" xr:uid="{00000000-0002-0000-0200-00000A000000}">
      <formula1>10000</formula1>
      <formula2>50000</formula2>
    </dataValidation>
    <dataValidation type="whole" allowBlank="1" showInputMessage="1" showErrorMessage="1" errorTitle="Please do not edit these cells" error="Please do not edit these cells" sqref="B232:B246 H254:H255 B253:G254" xr:uid="{00000000-0002-0000-0200-00000B000000}">
      <formula1>4</formula1>
      <formula2>5</formula2>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percentage representing extractives' share of formal employment._x000a__x000a_Please input only numbers in this cell. If other information is required, include this in comment section." sqref="F241:F244" xr:uid="{00000000-0002-0000-0200-00000C000000}">
      <formula1>0</formula1>
    </dataValidation>
    <dataValidation allowBlank="1" showInputMessage="1" showErrorMessage="1" errorTitle="Please do not edit these cells" error="Please do not edit these cells" sqref="B224:B226" xr:uid="{00000000-0002-0000-0200-00000D000000}"/>
    <dataValidation type="whole" allowBlank="1" showInputMessage="1" showErrorMessage="1" errorTitle="Do not edit these cells" error="Please do not edit these cells" sqref="B257" xr:uid="{00000000-0002-0000-0200-00000E000000}">
      <formula1>10000</formula1>
      <formula2>50000</formula2>
    </dataValidation>
    <dataValidation type="whole" showInputMessage="1" showErrorMessage="1" sqref="A93:C93 D227:D228 F216:F217 B227:C227 C228:C230 F227:F228 B231:C231 D231:D232 F23:F25 D23:D25 F32:F33 D32:D33 F42:F43 D42:D43 F47:F48 D47:D48 F58:F59 D58:D59 B135:B139 D142:D143 F142:F143 B164:C164 D164:D165 F164:F165 B169:C169 D168:D170 F168:F170 B172:G173 F231:F232 F175:F176 C176:C178 B179:C179 D179:D180 F179:F180 B183:C183 D183:D184 F183:F184 B187:C187 D187:D188 F187:F188 B191:C191 B194:C194 B202:C202 D202:D203 F202:F203 B206:C206 D206:D207 F206:F207 B211:C211 D211:D212 F211:F212 B216:C216 D216:D217 C165:C168 C170:C171 H179 C180:C182 C184:C186 C188:C190 C192:C193 C195:C201 C203:C205 C207:C210 C212:C215 C217:C226 D175:D176 D17:D18 F17:F18 D191:D195 F191:F195 H207 H203 H195 H192 H188 H183 H164 H169 H175 I1:I16 C1:H1 H23 H142 F61:F63 D61:D63 C12:H16 H232 H228 H217 H212 H61 H58 H47 H42 H36 H32 A248:A252 C248:C252 F247:F248 D247:D248 C232:C246 B171 B247:C247 H248 C10:H10 B1:B10 B11:F11 F36:F37 D36:D37 B64:B71 C88:C140 B157:B159 A156:A163 B161:B163 B12:B61 C17:C72 A1:A72 G174:G252 B174:C175 A73:C87 A141:C149 A102:A140 B133 B111 B113:B131 B106:B109 A90:B97 B99 B101:B103 E17:E171 G17:G171 B151:B155 C150:C163 E247:E252 E174:E239 E241:E245" xr:uid="{00000000-0002-0000-0200-00000F000000}">
      <formula1>999999</formula1>
      <formula2>99999999</formula2>
    </dataValidation>
    <dataValidation showInputMessage="1" showErrorMessage="1" sqref="B62:B63" xr:uid="{00000000-0002-0000-0200-000010000000}"/>
    <dataValidation type="textLength" allowBlank="1" showInputMessage="1" showErrorMessage="1" sqref="H33:H35 H249:H253 H37:H41 H43:H46 H59:H60 H165:H168 H176:H178 H180:H182 H189:H191 H193:H194 H204:H206 H233:H247 H208:H211 H213:H216 H218:H227 H229:H231 H196:H202 H62:H141 H20:H22 H17:H18 H48:H57 H170:H174 H24:H30 H184:H187 H143:H163" xr:uid="{00000000-0002-0000-0200-000011000000}">
      <formula1>0</formula1>
      <formula2>350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Awards and transfers" prompt="Please input the number of license awarded and transferred for the covered year._x000a_Please input only numbers in this cell. If other information is required, include this in comment section" sqref="D31" xr:uid="{00000000-0002-0000-0200-000012000000}">
      <formula1>0</formula1>
    </dataValidation>
    <dataValidation type="decimal" errorStyle="warning"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E240 D234:D239" xr:uid="{2FE4D739-2415-4E45-9BA6-CA15B6EA92E8}">
      <formula1>0</formula1>
      <formula2>9999999999999990000</formula2>
    </dataValidation>
  </dataValidations>
  <hyperlinks>
    <hyperlink ref="B17" r:id="rId1" location="r2-1" display="EITI Requirement 2.1" xr:uid="{00000000-0004-0000-0200-000000000000}"/>
    <hyperlink ref="B24" r:id="rId2" location="r2-2" display="EITI Requirement 2.2" xr:uid="{00000000-0004-0000-0200-000001000000}"/>
    <hyperlink ref="B43" r:id="rId3" location="r2-5" display="EITI Requirement 2.5" xr:uid="{00000000-0004-0000-0200-000002000000}"/>
    <hyperlink ref="B48" r:id="rId4" location="r2-6" display="EITI Requirement 2.6" xr:uid="{00000000-0004-0000-0200-000003000000}"/>
    <hyperlink ref="B59" r:id="rId5" location="r3-1" display="EITI Requirement 3.1" xr:uid="{00000000-0004-0000-0200-000004000000}"/>
    <hyperlink ref="B63" r:id="rId6" xr:uid="{00000000-0004-0000-0200-000005000000}"/>
    <hyperlink ref="B143" r:id="rId7" location="r3-3" display="EITI Requirement 3.3" xr:uid="{00000000-0004-0000-0200-000006000000}"/>
    <hyperlink ref="B165" r:id="rId8" location="r4-1" display="EITI Requirement 4.1" xr:uid="{00000000-0004-0000-0200-000007000000}"/>
    <hyperlink ref="B170" r:id="rId9" location="r4-2" display="EITI Requirement 4.2" xr:uid="{00000000-0004-0000-0200-000008000000}"/>
    <hyperlink ref="B180" r:id="rId10" location="r4-4" display="EITI Requirement 4.4" xr:uid="{00000000-0004-0000-0200-000009000000}"/>
    <hyperlink ref="B184" r:id="rId11" location="r4-5" display="EITI Requirement 4.5" xr:uid="{00000000-0004-0000-0200-00000A000000}"/>
    <hyperlink ref="B188" r:id="rId12" location="r4-6" display="EITI Requirement 4.6" xr:uid="{00000000-0004-0000-0200-00000B000000}"/>
    <hyperlink ref="B192" r:id="rId13" location="r4-8" display="EITI Requirement 4.8" xr:uid="{00000000-0004-0000-0200-00000C000000}"/>
    <hyperlink ref="B195" r:id="rId14" location="r4-9" display="EITI Requirement 4.9" xr:uid="{00000000-0004-0000-0200-00000D000000}"/>
    <hyperlink ref="B207" r:id="rId15" location="r5-2" display="EITI Requirement 5.2" xr:uid="{00000000-0004-0000-0200-00000E000000}"/>
    <hyperlink ref="B212" r:id="rId16" location="r5-3" display="EITI Requirement 5.3" xr:uid="{00000000-0004-0000-0200-00000F000000}"/>
    <hyperlink ref="B232" r:id="rId17" location="r6-3" display="EITI Requirement 6.3" xr:uid="{00000000-0004-0000-0200-000010000000}"/>
    <hyperlink ref="B217" r:id="rId18" location="r6-1" display="EITI Requirement 6.1" xr:uid="{00000000-0004-0000-0200-000011000000}"/>
    <hyperlink ref="B33" r:id="rId19" location="r2-3" xr:uid="{00000000-0004-0000-0200-000012000000}"/>
    <hyperlink ref="B234" r:id="rId20" xr:uid="{00000000-0004-0000-0200-000013000000}"/>
    <hyperlink ref="B256:F256" r:id="rId21" display="Give us your feedback or report a conflict in the data! Write to us at  data@eiti.org" xr:uid="{00000000-0004-0000-0200-000014000000}"/>
    <hyperlink ref="B255:F255" r:id="rId22" display="For the latest version of Summary data templates, see  https://eiti.org/summary-data-template" xr:uid="{00000000-0004-0000-0200-000015000000}"/>
    <hyperlink ref="B62" r:id="rId23" location="r3-2" display="EITI Requirement 3.2" xr:uid="{00000000-0004-0000-0200-000016000000}"/>
    <hyperlink ref="B248" r:id="rId24" location="r6-4" xr:uid="{00000000-0004-0000-0200-000017000000}"/>
    <hyperlink ref="F31" r:id="rId25" display="https://www.teiti.go.tz/publications/Licenses" xr:uid="{00000000-0004-0000-0200-000018000000}"/>
    <hyperlink ref="F34" r:id="rId26" xr:uid="{00000000-0004-0000-0200-000019000000}"/>
    <hyperlink ref="B37" r:id="rId27" location="r2-4" display="EITI Requirement 2.4" xr:uid="{00000000-0004-0000-0200-00001A000000}"/>
    <hyperlink ref="F50" r:id="rId28" xr:uid="{00000000-0004-0000-0200-00001B000000}"/>
    <hyperlink ref="F51" r:id="rId29" xr:uid="{00000000-0004-0000-0200-00001C000000}"/>
    <hyperlink ref="F53" r:id="rId30" xr:uid="{00000000-0004-0000-0200-00001D000000}"/>
    <hyperlink ref="B176" r:id="rId31" location="r4-3" display="EITI Requirement 4.3" xr:uid="{00000000-0004-0000-0200-00001E000000}"/>
    <hyperlink ref="B203" r:id="rId32" location="r5-1" display="EITI Requirement 5.1" xr:uid="{00000000-0004-0000-0200-00001F000000}"/>
    <hyperlink ref="B228" r:id="rId33" location="r6-2" display="EITI Requirement 6.2" xr:uid="{00000000-0004-0000-0200-000020000000}"/>
    <hyperlink ref="F250" r:id="rId34" xr:uid="{00000000-0004-0000-0200-000021000000}"/>
    <hyperlink ref="F52" r:id="rId35" xr:uid="{00000000-0004-0000-0200-000022000000}"/>
    <hyperlink ref="F54" r:id="rId36" xr:uid="{00000000-0004-0000-0200-000023000000}"/>
    <hyperlink ref="F252" r:id="rId37" xr:uid="{00000000-0004-0000-0200-000024000000}"/>
    <hyperlink ref="H239" r:id="rId38" xr:uid="{00000000-0004-0000-0200-000025000000}"/>
    <hyperlink ref="H241" r:id="rId39" xr:uid="{00000000-0004-0000-0200-000026000000}"/>
    <hyperlink ref="H242" r:id="rId40" xr:uid="{00000000-0004-0000-0200-000027000000}"/>
    <hyperlink ref="H247" r:id="rId41" xr:uid="{00000000-0004-0000-0200-000028000000}"/>
    <hyperlink ref="H246" r:id="rId42" xr:uid="{00000000-0004-0000-0200-000029000000}"/>
    <hyperlink ref="H243" r:id="rId43" display="https://www.nbs.go.tz/index.php/sw/machapisho/pato-la-taifa/756-hali-ya-uchumi-wa-taifa-katika-mwaka-2021" xr:uid="{00000000-0004-0000-0200-00002A000000}"/>
    <hyperlink ref="H214" r:id="rId44" xr:uid="{00000000-0004-0000-0200-00002B000000}"/>
    <hyperlink ref="H215" r:id="rId45" xr:uid="{00000000-0004-0000-0200-00002C000000}"/>
    <hyperlink ref="H216" r:id="rId46" xr:uid="{00000000-0004-0000-0200-00002D000000}"/>
    <hyperlink ref="H205" r:id="rId47" xr:uid="{00000000-0004-0000-0200-00002E000000}"/>
    <hyperlink ref="H206" r:id="rId48" xr:uid="{00000000-0004-0000-0200-00002F000000}"/>
    <hyperlink ref="F199" r:id="rId49" xr:uid="{00000000-0004-0000-0200-000030000000}"/>
    <hyperlink ref="H201" r:id="rId50" xr:uid="{00000000-0004-0000-0200-000031000000}"/>
    <hyperlink ref="H197" r:id="rId51" xr:uid="{00000000-0004-0000-0200-000032000000}"/>
    <hyperlink ref="H198:H199" r:id="rId52" display="https://www.teiti.go.tz/storage/app/uploads/public/62b/d78/278/62bd782789fa8959777682.pdf " xr:uid="{00000000-0004-0000-0200-000033000000}"/>
    <hyperlink ref="H202" r:id="rId53" xr:uid="{00000000-0004-0000-0200-000034000000}"/>
    <hyperlink ref="H181" r:id="rId54" xr:uid="{00000000-0004-0000-0200-000035000000}"/>
    <hyperlink ref="H166" r:id="rId55" xr:uid="{00000000-0004-0000-0200-000036000000}"/>
    <hyperlink ref="H167" r:id="rId56" xr:uid="{00000000-0004-0000-0200-000037000000}"/>
    <hyperlink ref="H144" r:id="rId57" xr:uid="{00000000-0004-0000-0200-000038000000}"/>
    <hyperlink ref="F55" r:id="rId58" xr:uid="{00000000-0004-0000-0200-000039000000}"/>
    <hyperlink ref="F57" r:id="rId59" xr:uid="{00000000-0004-0000-0200-00003A000000}"/>
    <hyperlink ref="H44" r:id="rId60" xr:uid="{00000000-0004-0000-0200-00003B000000}"/>
    <hyperlink ref="H45" r:id="rId61" xr:uid="{00000000-0004-0000-0200-00003C000000}"/>
    <hyperlink ref="H46" r:id="rId62" xr:uid="{00000000-0004-0000-0200-00003D000000}"/>
    <hyperlink ref="H38" r:id="rId63" xr:uid="{00000000-0004-0000-0200-00003E000000}"/>
    <hyperlink ref="F35" r:id="rId64" xr:uid="{00000000-0004-0000-0200-00003F000000}"/>
    <hyperlink ref="H31" r:id="rId65" xr:uid="{00000000-0004-0000-0200-000041000000}"/>
    <hyperlink ref="H26" r:id="rId66" xr:uid="{6B72C413-7DFB-4AF9-B4EC-DB1E58064AB1}"/>
    <hyperlink ref="F39" r:id="rId67" xr:uid="{1AC2CEA3-8682-4D67-ABBB-F91981C2A647}"/>
    <hyperlink ref="F56" r:id="rId68" xr:uid="{74B847F6-F932-4A84-BFD2-5DC6FB148CF0}"/>
    <hyperlink ref="F201" r:id="rId69" xr:uid="{55509923-B471-4341-8A1F-8C59ACAF6DAC}"/>
  </hyperlinks>
  <pageMargins left="0.25" right="0.25" top="0.75" bottom="0.75" header="0.3" footer="0.3"/>
  <pageSetup paperSize="8" scale="65" fitToHeight="0" orientation="landscape" horizontalDpi="2400" verticalDpi="2400" r:id="rId70"/>
  <legacyDrawing r:id="rId71"/>
  <extLst>
    <ext xmlns:x14="http://schemas.microsoft.com/office/spreadsheetml/2009/9/main" uri="{CCE6A557-97BC-4b89-ADB6-D9C93CAAB3DF}">
      <x14:dataValidations xmlns:xm="http://schemas.microsoft.com/office/excel/2006/main" xWindow="860" yWindow="718" count="2">
        <x14:dataValidation type="list" allowBlank="1" showInputMessage="1" showErrorMessage="1" xr:uid="{00000000-0002-0000-0200-000013000000}">
          <x14:formula1>
            <xm:f>Lists!$K$3:$K$7</xm:f>
          </x14:formula1>
          <xm:sqref>D261:D263</xm:sqref>
        </x14:dataValidation>
        <x14:dataValidation type="list" operator="equal" showInputMessage="1" showErrorMessage="1" errorTitle="Invalid entry" error="Invalid entry" promptTitle="Please input unit" prompt="Please input currency according to 3-letter ISO currency code." xr:uid="{00000000-0002-0000-0200-000014000000}">
          <x14:formula1>
            <xm:f>Lists!$I$11:$I$168</xm:f>
          </x14:formula1>
          <xm:sqref>F141 F163 F174 F135:F139 F91:F97 F69:F71 F75:F81 F103 F67 F83:F87 F149 F159 F146:F147 F107:F133 F153:F155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47"/>
  <sheetViews>
    <sheetView showGridLines="0" topLeftCell="A46" zoomScale="75" zoomScaleNormal="43" workbookViewId="0">
      <selection activeCell="I51" sqref="I51:J51"/>
    </sheetView>
  </sheetViews>
  <sheetFormatPr defaultColWidth="4.5703125" defaultRowHeight="24" customHeight="1"/>
  <cols>
    <col min="1" max="1" width="4.5703125" style="167"/>
    <col min="2" max="2" width="55.42578125" style="167" customWidth="1"/>
    <col min="3" max="3" width="50.85546875" style="167" customWidth="1"/>
    <col min="4" max="4" width="44.28515625" style="167" customWidth="1"/>
    <col min="5" max="5" width="26.28515625" style="167" customWidth="1"/>
    <col min="6" max="10" width="30.28515625" style="167" customWidth="1"/>
    <col min="11" max="11" width="35.140625" style="185" bestFit="1" customWidth="1"/>
    <col min="12" max="33" width="4.5703125" style="167"/>
    <col min="34" max="34" width="13.7109375" style="167" bestFit="1" customWidth="1"/>
    <col min="35" max="16384" width="4.5703125" style="167"/>
  </cols>
  <sheetData>
    <row r="1" spans="1:11" ht="15"/>
    <row r="2" spans="1:11" s="187" customFormat="1" ht="15">
      <c r="A2" s="167"/>
      <c r="B2" s="376" t="s">
        <v>387</v>
      </c>
      <c r="C2" s="376"/>
      <c r="D2" s="376"/>
      <c r="E2" s="376"/>
      <c r="F2" s="376"/>
      <c r="G2" s="376"/>
      <c r="H2" s="376"/>
      <c r="I2" s="376"/>
      <c r="J2" s="376"/>
      <c r="K2" s="186"/>
    </row>
    <row r="3" spans="1:11" ht="22.5">
      <c r="B3" s="356" t="s">
        <v>40</v>
      </c>
      <c r="C3" s="356"/>
      <c r="D3" s="356"/>
      <c r="E3" s="356"/>
      <c r="F3" s="356"/>
      <c r="G3" s="356"/>
      <c r="H3" s="356"/>
      <c r="I3" s="356"/>
      <c r="J3" s="356"/>
    </row>
    <row r="4" spans="1:11" ht="15">
      <c r="B4" s="358" t="s">
        <v>388</v>
      </c>
      <c r="C4" s="358"/>
      <c r="D4" s="358"/>
      <c r="E4" s="358"/>
      <c r="F4" s="358"/>
      <c r="G4" s="358"/>
      <c r="H4" s="358"/>
      <c r="I4" s="358"/>
      <c r="J4" s="358"/>
    </row>
    <row r="5" spans="1:11" ht="15">
      <c r="B5" s="358" t="s">
        <v>389</v>
      </c>
      <c r="C5" s="358"/>
      <c r="D5" s="358"/>
      <c r="E5" s="358"/>
      <c r="F5" s="358"/>
      <c r="G5" s="358"/>
      <c r="H5" s="358"/>
      <c r="I5" s="358"/>
      <c r="J5" s="358"/>
    </row>
    <row r="6" spans="1:11" ht="15">
      <c r="B6" s="358" t="s">
        <v>390</v>
      </c>
      <c r="C6" s="358"/>
      <c r="D6" s="358"/>
      <c r="E6" s="358"/>
      <c r="F6" s="358"/>
      <c r="G6" s="358"/>
      <c r="H6" s="358"/>
      <c r="I6" s="358"/>
      <c r="J6" s="358"/>
    </row>
    <row r="7" spans="1:11" ht="15.75" customHeight="1">
      <c r="B7" s="358" t="s">
        <v>391</v>
      </c>
      <c r="C7" s="358"/>
      <c r="D7" s="358"/>
      <c r="E7" s="358"/>
      <c r="F7" s="358"/>
      <c r="G7" s="358"/>
      <c r="H7" s="358"/>
      <c r="I7" s="358"/>
      <c r="J7" s="358"/>
    </row>
    <row r="8" spans="1:11" ht="15">
      <c r="B8" s="403" t="s">
        <v>392</v>
      </c>
      <c r="C8" s="403"/>
      <c r="D8" s="403"/>
      <c r="E8" s="403"/>
      <c r="F8" s="403"/>
      <c r="G8" s="403"/>
      <c r="H8" s="403"/>
      <c r="I8" s="403"/>
      <c r="J8" s="403"/>
    </row>
    <row r="9" spans="1:11" ht="15"/>
    <row r="10" spans="1:11" ht="22.5">
      <c r="B10" s="377" t="s">
        <v>393</v>
      </c>
      <c r="C10" s="377"/>
      <c r="D10" s="377"/>
      <c r="E10" s="377"/>
      <c r="F10" s="377"/>
      <c r="G10" s="377"/>
      <c r="H10" s="377"/>
      <c r="I10" s="377"/>
      <c r="J10" s="377"/>
    </row>
    <row r="11" spans="1:11" s="136" customFormat="1" ht="25.5" customHeight="1">
      <c r="B11" s="378" t="s">
        <v>394</v>
      </c>
      <c r="C11" s="378"/>
      <c r="D11" s="378"/>
      <c r="E11" s="378"/>
      <c r="F11" s="378"/>
      <c r="G11" s="378"/>
      <c r="H11" s="378"/>
      <c r="I11" s="378"/>
      <c r="J11" s="378"/>
      <c r="K11" s="188"/>
    </row>
    <row r="12" spans="1:11" s="29" customFormat="1" ht="15">
      <c r="B12" s="379"/>
      <c r="C12" s="379"/>
      <c r="D12" s="379"/>
      <c r="E12" s="379"/>
      <c r="F12" s="379"/>
      <c r="G12" s="379"/>
      <c r="H12" s="379"/>
      <c r="I12" s="379"/>
      <c r="J12" s="379"/>
      <c r="K12" s="189"/>
    </row>
    <row r="13" spans="1:11" s="29" customFormat="1" ht="18.95">
      <c r="B13" s="371" t="s">
        <v>395</v>
      </c>
      <c r="C13" s="371"/>
      <c r="D13" s="371"/>
      <c r="E13" s="371"/>
      <c r="F13" s="371"/>
      <c r="G13" s="371"/>
      <c r="H13" s="371"/>
      <c r="I13" s="371"/>
      <c r="J13" s="371"/>
      <c r="K13" s="189"/>
    </row>
    <row r="14" spans="1:11" s="29" customFormat="1" ht="15">
      <c r="B14" s="126" t="s">
        <v>396</v>
      </c>
      <c r="C14" s="126" t="s">
        <v>397</v>
      </c>
      <c r="D14" s="167" t="s">
        <v>398</v>
      </c>
      <c r="E14" s="190" t="s">
        <v>399</v>
      </c>
      <c r="F14" s="190" t="s">
        <v>400</v>
      </c>
      <c r="G14" s="167" t="s">
        <v>401</v>
      </c>
      <c r="H14" s="127"/>
      <c r="I14" s="128"/>
      <c r="K14" s="189"/>
    </row>
    <row r="15" spans="1:11" s="29" customFormat="1" ht="15">
      <c r="B15" s="167" t="s">
        <v>402</v>
      </c>
      <c r="C15" s="167" t="s">
        <v>403</v>
      </c>
      <c r="D15" s="167"/>
      <c r="E15" s="167"/>
      <c r="F15" s="167"/>
      <c r="G15" s="191">
        <v>703441841773.19995</v>
      </c>
      <c r="H15" s="127"/>
      <c r="I15" s="128"/>
      <c r="K15" s="189"/>
    </row>
    <row r="16" spans="1:11" s="29" customFormat="1" ht="15">
      <c r="B16" s="29" t="s">
        <v>404</v>
      </c>
      <c r="C16" s="167" t="s">
        <v>403</v>
      </c>
      <c r="D16" s="167"/>
      <c r="E16" s="167"/>
      <c r="F16" s="167"/>
      <c r="G16" s="191">
        <v>378380821152.38</v>
      </c>
      <c r="H16" s="127"/>
      <c r="I16" s="128"/>
      <c r="K16" s="189"/>
    </row>
    <row r="17" spans="2:11" s="29" customFormat="1" ht="15">
      <c r="B17" s="29" t="s">
        <v>405</v>
      </c>
      <c r="C17" s="167" t="s">
        <v>406</v>
      </c>
      <c r="D17" s="167"/>
      <c r="E17" s="167"/>
      <c r="F17" s="167"/>
      <c r="G17" s="191">
        <v>119418795862.89</v>
      </c>
      <c r="H17" s="127"/>
      <c r="I17" s="128"/>
      <c r="K17" s="189"/>
    </row>
    <row r="18" spans="2:11" s="29" customFormat="1" ht="15">
      <c r="B18" s="29" t="s">
        <v>407</v>
      </c>
      <c r="C18" s="167" t="s">
        <v>408</v>
      </c>
      <c r="D18" s="167"/>
      <c r="E18" s="167"/>
      <c r="F18" s="167"/>
      <c r="G18" s="191">
        <v>4947444660.6700001</v>
      </c>
      <c r="H18" s="127"/>
      <c r="I18" s="128"/>
      <c r="K18" s="189"/>
    </row>
    <row r="19" spans="2:11" s="29" customFormat="1" ht="15">
      <c r="B19" s="29" t="s">
        <v>409</v>
      </c>
      <c r="C19" s="29" t="s">
        <v>408</v>
      </c>
      <c r="D19" s="167"/>
      <c r="E19" s="167"/>
      <c r="F19" s="167"/>
      <c r="G19" s="191">
        <v>3267911112.3600001</v>
      </c>
      <c r="H19" s="127"/>
      <c r="I19" s="128"/>
      <c r="K19" s="189"/>
    </row>
    <row r="20" spans="2:11" s="29" customFormat="1" ht="15">
      <c r="B20" s="29" t="s">
        <v>410</v>
      </c>
      <c r="C20" s="29" t="s">
        <v>408</v>
      </c>
      <c r="D20" s="167"/>
      <c r="E20" s="167"/>
      <c r="F20" s="167"/>
      <c r="G20" s="191">
        <v>427738555.56999999</v>
      </c>
      <c r="H20" s="127"/>
      <c r="I20" s="128"/>
      <c r="K20" s="189"/>
    </row>
    <row r="21" spans="2:11" s="29" customFormat="1" ht="15">
      <c r="B21" s="29" t="s">
        <v>411</v>
      </c>
      <c r="C21" s="29" t="s">
        <v>408</v>
      </c>
      <c r="D21" s="167"/>
      <c r="E21" s="167"/>
      <c r="F21" s="167"/>
      <c r="G21" s="191">
        <v>1148085701.3900001</v>
      </c>
      <c r="H21" s="127"/>
      <c r="I21" s="128"/>
      <c r="K21" s="189"/>
    </row>
    <row r="22" spans="2:11" s="29" customFormat="1" ht="15">
      <c r="B22" s="29" t="s">
        <v>412</v>
      </c>
      <c r="C22" s="29" t="s">
        <v>408</v>
      </c>
      <c r="D22" s="167"/>
      <c r="E22" s="167"/>
      <c r="F22" s="167"/>
      <c r="G22" s="191">
        <v>247431467.66999999</v>
      </c>
      <c r="H22" s="127"/>
      <c r="I22" s="128"/>
      <c r="K22" s="189"/>
    </row>
    <row r="23" spans="2:11" s="29" customFormat="1" ht="15">
      <c r="B23" s="29" t="s">
        <v>413</v>
      </c>
      <c r="C23" s="29" t="s">
        <v>408</v>
      </c>
      <c r="D23" s="167"/>
      <c r="E23" s="167"/>
      <c r="F23" s="167"/>
      <c r="G23" s="191">
        <v>573663305.70000005</v>
      </c>
      <c r="H23" s="127"/>
      <c r="I23" s="128"/>
      <c r="K23" s="189"/>
    </row>
    <row r="24" spans="2:11" s="29" customFormat="1" ht="15">
      <c r="B24" s="29" t="s">
        <v>414</v>
      </c>
      <c r="C24" s="29" t="s">
        <v>408</v>
      </c>
      <c r="D24" s="167"/>
      <c r="E24" s="167"/>
      <c r="F24" s="167"/>
      <c r="G24" s="191">
        <v>854764507.34000003</v>
      </c>
      <c r="H24" s="127"/>
      <c r="I24" s="128"/>
      <c r="K24" s="189"/>
    </row>
    <row r="25" spans="2:11" s="29" customFormat="1" ht="15">
      <c r="B25" s="29" t="s">
        <v>415</v>
      </c>
      <c r="C25" s="29" t="s">
        <v>408</v>
      </c>
      <c r="D25" s="167"/>
      <c r="E25" s="167"/>
      <c r="F25" s="167"/>
      <c r="G25" s="191">
        <v>2094151205.71</v>
      </c>
      <c r="H25" s="127"/>
      <c r="I25" s="128"/>
      <c r="K25" s="189"/>
    </row>
    <row r="26" spans="2:11" s="29" customFormat="1" ht="15">
      <c r="B26" s="29" t="s">
        <v>416</v>
      </c>
      <c r="C26" s="29" t="s">
        <v>408</v>
      </c>
      <c r="D26" s="167"/>
      <c r="E26" s="167"/>
      <c r="F26" s="167"/>
      <c r="G26" s="191">
        <v>406424222.19999999</v>
      </c>
      <c r="H26" s="127"/>
      <c r="I26" s="128"/>
      <c r="K26" s="189"/>
    </row>
    <row r="27" spans="2:11" s="29" customFormat="1" ht="15">
      <c r="B27" s="29" t="s">
        <v>417</v>
      </c>
      <c r="C27" s="29" t="s">
        <v>408</v>
      </c>
      <c r="D27" s="167"/>
      <c r="E27" s="167"/>
      <c r="F27" s="167"/>
      <c r="G27" s="191">
        <v>1074029209.05</v>
      </c>
      <c r="H27" s="127"/>
      <c r="I27" s="128"/>
      <c r="K27" s="189"/>
    </row>
    <row r="28" spans="2:11" s="29" customFormat="1" ht="15">
      <c r="B28" s="29" t="s">
        <v>418</v>
      </c>
      <c r="C28" s="29" t="s">
        <v>403</v>
      </c>
      <c r="D28" s="167"/>
      <c r="E28" s="167"/>
      <c r="F28" s="167"/>
      <c r="G28" s="191">
        <v>4172143512.5</v>
      </c>
      <c r="H28" s="127"/>
      <c r="I28" s="128"/>
      <c r="K28" s="189"/>
    </row>
    <row r="29" spans="2:11" s="29" customFormat="1" ht="15">
      <c r="B29" s="29" t="s">
        <v>419</v>
      </c>
      <c r="C29" s="29" t="s">
        <v>408</v>
      </c>
      <c r="D29" s="167"/>
      <c r="E29" s="167"/>
      <c r="F29" s="167"/>
      <c r="G29" s="191">
        <f>SUMIF(Government_revenues_table[Government entity],Government_agencies8[[#This Row],[Full name of agency]],Government_revenues_table[Revenue value])</f>
        <v>0</v>
      </c>
      <c r="H29" s="127"/>
      <c r="I29" s="128"/>
      <c r="K29" s="189"/>
    </row>
    <row r="30" spans="2:11" s="29" customFormat="1" ht="15">
      <c r="B30" s="29" t="s">
        <v>420</v>
      </c>
      <c r="C30" s="29" t="s">
        <v>408</v>
      </c>
      <c r="D30" s="167"/>
      <c r="E30" s="167"/>
      <c r="F30" s="167"/>
      <c r="G30" s="191">
        <f>SUMIF(Government_revenues_table[Government entity],Government_agencies8[[#This Row],[Full name of agency]],Government_revenues_table[Revenue value])</f>
        <v>0</v>
      </c>
      <c r="H30" s="127"/>
      <c r="I30" s="128"/>
      <c r="K30" s="189"/>
    </row>
    <row r="31" spans="2:11" s="29" customFormat="1" ht="15">
      <c r="B31" s="29" t="s">
        <v>421</v>
      </c>
      <c r="C31" s="29" t="s">
        <v>408</v>
      </c>
      <c r="D31" s="167"/>
      <c r="E31" s="167"/>
      <c r="F31" s="167"/>
      <c r="G31" s="191">
        <f>SUMIF(Government_revenues_table[Government entity],Government_agencies8[[#This Row],[Full name of agency]],Government_revenues_table[Revenue value])</f>
        <v>0</v>
      </c>
      <c r="H31" s="127"/>
      <c r="I31" s="128"/>
      <c r="K31" s="189"/>
    </row>
    <row r="32" spans="2:11" s="29" customFormat="1" ht="15">
      <c r="B32" s="29" t="s">
        <v>422</v>
      </c>
      <c r="C32" s="29" t="s">
        <v>408</v>
      </c>
      <c r="D32" s="167"/>
      <c r="E32" s="167"/>
      <c r="F32" s="167"/>
      <c r="G32" s="191">
        <f>SUMIF(Government_revenues_table[Government entity],Government_agencies8[[#This Row],[Full name of agency]],Government_revenues_table[Revenue value])</f>
        <v>0</v>
      </c>
      <c r="H32" s="127"/>
      <c r="I32" s="128"/>
      <c r="K32" s="189"/>
    </row>
    <row r="33" spans="2:11" s="29" customFormat="1" ht="15">
      <c r="B33" s="29" t="s">
        <v>423</v>
      </c>
      <c r="C33" s="29" t="s">
        <v>408</v>
      </c>
      <c r="D33" s="167"/>
      <c r="E33" s="167"/>
      <c r="F33" s="167"/>
      <c r="G33" s="191">
        <f>SUMIF(Government_revenues_table[Government entity],Government_agencies8[[#This Row],[Full name of agency]],Government_revenues_table[Revenue value])</f>
        <v>0</v>
      </c>
      <c r="H33" s="127"/>
      <c r="I33" s="128"/>
      <c r="K33" s="189"/>
    </row>
    <row r="34" spans="2:11" s="29" customFormat="1" ht="15">
      <c r="B34" s="29" t="s">
        <v>424</v>
      </c>
      <c r="C34" s="29" t="s">
        <v>408</v>
      </c>
      <c r="D34" s="167"/>
      <c r="E34" s="167"/>
      <c r="F34" s="167"/>
      <c r="G34" s="191">
        <f>SUMIF(Government_revenues_table[Government entity],Government_agencies8[[#This Row],[Full name of agency]],Government_revenues_table[Revenue value])</f>
        <v>0</v>
      </c>
      <c r="H34" s="127"/>
      <c r="I34" s="128"/>
      <c r="K34" s="189"/>
    </row>
    <row r="35" spans="2:11" s="29" customFormat="1" ht="15">
      <c r="B35" s="29" t="s">
        <v>425</v>
      </c>
      <c r="C35" s="29" t="s">
        <v>408</v>
      </c>
      <c r="D35" s="167"/>
      <c r="E35" s="167"/>
      <c r="F35" s="167"/>
      <c r="G35" s="191">
        <f>SUMIF(Government_revenues_table[Government entity],Government_agencies8[[#This Row],[Full name of agency]],Government_revenues_table[Revenue value])</f>
        <v>0</v>
      </c>
      <c r="H35" s="127"/>
      <c r="I35" s="128"/>
      <c r="K35" s="189"/>
    </row>
    <row r="36" spans="2:11" s="29" customFormat="1" ht="15">
      <c r="B36" s="29" t="s">
        <v>426</v>
      </c>
      <c r="C36" s="29" t="s">
        <v>408</v>
      </c>
      <c r="D36" s="167"/>
      <c r="E36" s="167"/>
      <c r="F36" s="167"/>
      <c r="G36" s="191">
        <f>SUMIF(Government_revenues_table[Government entity],Government_agencies8[[#This Row],[Full name of agency]],Government_revenues_table[Revenue value])</f>
        <v>0</v>
      </c>
      <c r="H36" s="127"/>
      <c r="I36" s="128"/>
      <c r="K36" s="189"/>
    </row>
    <row r="37" spans="2:11" s="29" customFormat="1" ht="15">
      <c r="B37" s="29" t="s">
        <v>427</v>
      </c>
      <c r="C37" s="29" t="s">
        <v>408</v>
      </c>
      <c r="D37" s="167"/>
      <c r="E37" s="167"/>
      <c r="F37" s="167"/>
      <c r="G37" s="191">
        <f>SUMIF(Government_revenues_table[Government entity],Government_agencies8[[#This Row],[Full name of agency]],Government_revenues_table[Revenue value])</f>
        <v>0</v>
      </c>
      <c r="H37" s="127"/>
      <c r="I37" s="128"/>
      <c r="K37" s="189"/>
    </row>
    <row r="38" spans="2:11" s="29" customFormat="1" ht="15">
      <c r="B38" s="29" t="s">
        <v>428</v>
      </c>
      <c r="C38" s="29" t="s">
        <v>408</v>
      </c>
      <c r="D38" s="167"/>
      <c r="E38" s="167"/>
      <c r="F38" s="167"/>
      <c r="G38" s="191">
        <f>SUMIF(Government_revenues_table[Government entity],Government_agencies8[[#This Row],[Full name of agency]],Government_revenues_table[Revenue value])</f>
        <v>0</v>
      </c>
      <c r="H38" s="127"/>
      <c r="I38" s="128"/>
      <c r="K38" s="189"/>
    </row>
    <row r="39" spans="2:11" s="29" customFormat="1" ht="15">
      <c r="B39" s="29" t="s">
        <v>429</v>
      </c>
      <c r="C39" s="29" t="s">
        <v>408</v>
      </c>
      <c r="D39" s="167"/>
      <c r="E39" s="167"/>
      <c r="F39" s="167"/>
      <c r="G39" s="191">
        <f>SUMIF(Government_revenues_table[Government entity],Government_agencies8[[#This Row],[Full name of agency]],Government_revenues_table[Revenue value])</f>
        <v>0</v>
      </c>
      <c r="H39" s="127"/>
      <c r="I39" s="128"/>
      <c r="K39" s="189"/>
    </row>
    <row r="40" spans="2:11" s="29" customFormat="1" ht="15">
      <c r="B40" s="29" t="s">
        <v>430</v>
      </c>
      <c r="C40" s="29" t="s">
        <v>408</v>
      </c>
      <c r="D40" s="167"/>
      <c r="E40" s="167"/>
      <c r="F40" s="167"/>
      <c r="G40" s="191">
        <f>SUMIF(Government_revenues_table[Government entity],Government_agencies8[[#This Row],[Full name of agency]],Government_revenues_table[Revenue value])</f>
        <v>0</v>
      </c>
      <c r="H40" s="127"/>
      <c r="I40" s="128"/>
      <c r="K40" s="189"/>
    </row>
    <row r="41" spans="2:11" s="29" customFormat="1" ht="15">
      <c r="B41" s="334" t="s">
        <v>431</v>
      </c>
      <c r="C41" s="29" t="s">
        <v>408</v>
      </c>
      <c r="D41" s="335"/>
      <c r="E41" s="335"/>
      <c r="F41" s="335"/>
      <c r="G41" s="336">
        <f>SUMIF(Government_revenues_table[Government entity],Government_agencies8[[#This Row],[Full name of agency]],Government_revenues_table[Revenue value])</f>
        <v>0</v>
      </c>
      <c r="H41" s="127"/>
      <c r="I41" s="128"/>
      <c r="K41" s="189"/>
    </row>
    <row r="42" spans="2:11" s="29" customFormat="1" ht="15">
      <c r="B42" s="334" t="s">
        <v>432</v>
      </c>
      <c r="C42" s="29" t="s">
        <v>408</v>
      </c>
      <c r="D42" s="335"/>
      <c r="E42" s="335"/>
      <c r="F42" s="335"/>
      <c r="G42" s="336">
        <f>SUMIF(Government_revenues_table[Government entity],Government_agencies8[[#This Row],[Full name of agency]],Government_revenues_table[Revenue value])</f>
        <v>0</v>
      </c>
      <c r="H42" s="127"/>
      <c r="I42" s="128"/>
      <c r="K42" s="189"/>
    </row>
    <row r="43" spans="2:11" s="29" customFormat="1" ht="15">
      <c r="B43" s="334" t="s">
        <v>433</v>
      </c>
      <c r="C43" s="334" t="s">
        <v>408</v>
      </c>
      <c r="D43" s="335"/>
      <c r="E43" s="335"/>
      <c r="F43" s="335"/>
      <c r="G43" s="336">
        <f>SUMIF(Government_revenues_table[Government entity],Government_agencies8[[#This Row],[Full name of agency]],Government_revenues_table[Revenue value])</f>
        <v>0</v>
      </c>
      <c r="H43" s="127"/>
      <c r="I43" s="128"/>
      <c r="K43" s="189"/>
    </row>
    <row r="44" spans="2:11" s="29" customFormat="1" ht="15">
      <c r="B44" s="29" t="s">
        <v>434</v>
      </c>
      <c r="C44" s="29" t="s">
        <v>408</v>
      </c>
      <c r="D44" s="167"/>
      <c r="E44" s="167"/>
      <c r="F44" s="167"/>
      <c r="G44" s="191">
        <f>SUMIF(Government_revenues_table[Government entity],Government_agencies8[[#This Row],[Full name of agency]],Government_revenues_table[Revenue value])</f>
        <v>0</v>
      </c>
      <c r="H44" s="127"/>
      <c r="I44" s="128"/>
      <c r="K44" s="189"/>
    </row>
    <row r="45" spans="2:11" s="29" customFormat="1" ht="15">
      <c r="C45" s="167"/>
      <c r="D45" s="167"/>
      <c r="E45" s="167"/>
      <c r="F45" s="167"/>
      <c r="G45" s="192">
        <f>SUBTOTAL(109,G15:G28)</f>
        <v>1220455246248.6299</v>
      </c>
      <c r="K45" s="189"/>
    </row>
    <row r="46" spans="2:11" s="29" customFormat="1" ht="15">
      <c r="C46" s="167"/>
      <c r="D46" s="193"/>
      <c r="K46" s="189"/>
    </row>
    <row r="47" spans="2:11" s="29" customFormat="1" ht="18.95">
      <c r="B47" s="371" t="s">
        <v>435</v>
      </c>
      <c r="C47" s="371"/>
      <c r="D47" s="371"/>
      <c r="E47" s="371"/>
      <c r="F47" s="371"/>
      <c r="G47" s="371"/>
      <c r="H47" s="371"/>
      <c r="I47" s="371"/>
      <c r="J47" s="371"/>
      <c r="K47" s="189"/>
    </row>
    <row r="48" spans="2:11" s="29" customFormat="1" ht="15">
      <c r="B48" s="368" t="s">
        <v>436</v>
      </c>
      <c r="C48" s="369"/>
      <c r="D48" s="370"/>
      <c r="E48" s="127"/>
      <c r="K48" s="189"/>
    </row>
    <row r="49" spans="2:11" s="29" customFormat="1" ht="15">
      <c r="B49" s="129" t="s">
        <v>437</v>
      </c>
      <c r="C49" s="130" t="s">
        <v>402</v>
      </c>
      <c r="D49" s="131" t="s">
        <v>108</v>
      </c>
      <c r="K49" s="189"/>
    </row>
    <row r="50" spans="2:11" s="29" customFormat="1" ht="15">
      <c r="K50" s="189"/>
    </row>
    <row r="51" spans="2:11" s="29" customFormat="1" ht="15">
      <c r="B51" s="126" t="s">
        <v>438</v>
      </c>
      <c r="C51" s="126" t="s">
        <v>439</v>
      </c>
      <c r="D51" s="167" t="s">
        <v>440</v>
      </c>
      <c r="E51" s="167" t="s">
        <v>441</v>
      </c>
      <c r="F51" s="167" t="s">
        <v>442</v>
      </c>
      <c r="G51" s="167" t="s">
        <v>443</v>
      </c>
      <c r="H51" s="167" t="s">
        <v>444</v>
      </c>
      <c r="I51" s="167" t="s">
        <v>399</v>
      </c>
      <c r="J51" s="167" t="s">
        <v>400</v>
      </c>
      <c r="K51" s="185" t="s">
        <v>445</v>
      </c>
    </row>
    <row r="52" spans="2:11" s="29" customFormat="1" ht="15">
      <c r="B52" s="194" t="s">
        <v>446</v>
      </c>
      <c r="C52" s="167" t="s">
        <v>447</v>
      </c>
      <c r="D52" s="167">
        <v>100222930</v>
      </c>
      <c r="E52" s="167" t="s">
        <v>448</v>
      </c>
      <c r="F52" s="167" t="s">
        <v>449</v>
      </c>
      <c r="G52" s="195"/>
      <c r="H52" s="195" t="s">
        <v>64</v>
      </c>
      <c r="I52" s="195" t="s">
        <v>64</v>
      </c>
      <c r="J52" s="195" t="s">
        <v>64</v>
      </c>
      <c r="K52" s="196">
        <v>483545545764.58002</v>
      </c>
    </row>
    <row r="53" spans="2:11" s="29" customFormat="1" ht="15">
      <c r="B53" s="194" t="s">
        <v>450</v>
      </c>
      <c r="C53" s="167" t="s">
        <v>447</v>
      </c>
      <c r="D53" s="167">
        <v>100220555</v>
      </c>
      <c r="E53" s="167" t="s">
        <v>448</v>
      </c>
      <c r="F53" s="167" t="s">
        <v>449</v>
      </c>
      <c r="G53" s="195"/>
      <c r="H53" s="195" t="s">
        <v>64</v>
      </c>
      <c r="I53" s="195" t="s">
        <v>64</v>
      </c>
      <c r="J53" s="195" t="s">
        <v>64</v>
      </c>
      <c r="K53" s="196">
        <v>232439882567.76001</v>
      </c>
    </row>
    <row r="54" spans="2:11" s="29" customFormat="1" ht="15">
      <c r="B54" s="194" t="s">
        <v>451</v>
      </c>
      <c r="C54" s="167" t="s">
        <v>447</v>
      </c>
      <c r="D54" s="167">
        <v>109123196</v>
      </c>
      <c r="E54" s="167" t="s">
        <v>452</v>
      </c>
      <c r="F54" s="29" t="s">
        <v>86</v>
      </c>
      <c r="G54" s="195"/>
      <c r="H54" s="195" t="s">
        <v>64</v>
      </c>
      <c r="I54" s="195" t="s">
        <v>64</v>
      </c>
      <c r="J54" s="195" t="s">
        <v>64</v>
      </c>
      <c r="K54" s="196">
        <v>87007753158.419998</v>
      </c>
    </row>
    <row r="55" spans="2:11" s="29" customFormat="1" ht="15">
      <c r="B55" s="194" t="s">
        <v>453</v>
      </c>
      <c r="C55" s="167" t="s">
        <v>447</v>
      </c>
      <c r="D55" s="167">
        <v>100227754</v>
      </c>
      <c r="E55" s="167" t="s">
        <v>452</v>
      </c>
      <c r="F55" s="29" t="s">
        <v>86</v>
      </c>
      <c r="G55" s="195"/>
      <c r="H55" s="195" t="s">
        <v>64</v>
      </c>
      <c r="I55" s="195" t="s">
        <v>64</v>
      </c>
      <c r="J55" s="195" t="s">
        <v>64</v>
      </c>
      <c r="K55" s="196">
        <v>85087476213.770004</v>
      </c>
    </row>
    <row r="56" spans="2:11" s="29" customFormat="1" ht="15">
      <c r="B56" s="194" t="s">
        <v>454</v>
      </c>
      <c r="C56" s="167" t="s">
        <v>447</v>
      </c>
      <c r="D56" s="167">
        <v>100183498</v>
      </c>
      <c r="E56" s="167" t="s">
        <v>455</v>
      </c>
      <c r="F56" s="29" t="s">
        <v>455</v>
      </c>
      <c r="G56" s="195"/>
      <c r="H56" s="195" t="s">
        <v>64</v>
      </c>
      <c r="I56" s="195" t="s">
        <v>64</v>
      </c>
      <c r="J56" s="195" t="s">
        <v>64</v>
      </c>
      <c r="K56" s="196">
        <v>6729447823.2600002</v>
      </c>
    </row>
    <row r="57" spans="2:11" s="29" customFormat="1" ht="15">
      <c r="B57" s="194" t="s">
        <v>456</v>
      </c>
      <c r="C57" s="167" t="s">
        <v>447</v>
      </c>
      <c r="D57" s="167">
        <v>101181316</v>
      </c>
      <c r="E57" s="167" t="s">
        <v>448</v>
      </c>
      <c r="F57" s="29" t="s">
        <v>449</v>
      </c>
      <c r="G57" s="195"/>
      <c r="H57" s="195" t="s">
        <v>64</v>
      </c>
      <c r="I57" s="195" t="s">
        <v>64</v>
      </c>
      <c r="J57" s="195" t="s">
        <v>64</v>
      </c>
      <c r="K57" s="196">
        <v>65162474335.150002</v>
      </c>
    </row>
    <row r="58" spans="2:11" s="29" customFormat="1" ht="15">
      <c r="B58" s="194" t="s">
        <v>457</v>
      </c>
      <c r="C58" s="167" t="s">
        <v>447</v>
      </c>
      <c r="D58" s="167">
        <v>100206188</v>
      </c>
      <c r="E58" s="167" t="s">
        <v>448</v>
      </c>
      <c r="F58" s="29" t="s">
        <v>449</v>
      </c>
      <c r="G58" s="195"/>
      <c r="H58" s="195" t="s">
        <v>64</v>
      </c>
      <c r="I58" s="195" t="s">
        <v>64</v>
      </c>
      <c r="J58" s="195" t="s">
        <v>64</v>
      </c>
      <c r="K58" s="196">
        <v>46224915001.910004</v>
      </c>
    </row>
    <row r="59" spans="2:11" s="29" customFormat="1" ht="15">
      <c r="B59" s="194" t="s">
        <v>458</v>
      </c>
      <c r="C59" s="167" t="s">
        <v>447</v>
      </c>
      <c r="D59" s="167">
        <v>128368973</v>
      </c>
      <c r="E59" s="167" t="s">
        <v>448</v>
      </c>
      <c r="F59" s="29" t="s">
        <v>459</v>
      </c>
      <c r="G59" s="195"/>
      <c r="H59" s="195" t="s">
        <v>64</v>
      </c>
      <c r="I59" s="195" t="s">
        <v>64</v>
      </c>
      <c r="J59" s="195" t="s">
        <v>64</v>
      </c>
      <c r="K59" s="196">
        <v>10518624630.799999</v>
      </c>
    </row>
    <row r="60" spans="2:11" s="29" customFormat="1" ht="15">
      <c r="B60" s="194" t="s">
        <v>460</v>
      </c>
      <c r="C60" s="167" t="s">
        <v>447</v>
      </c>
      <c r="D60" s="167">
        <v>101849937</v>
      </c>
      <c r="E60" s="167" t="s">
        <v>448</v>
      </c>
      <c r="F60" s="29" t="s">
        <v>449</v>
      </c>
      <c r="G60" s="195"/>
      <c r="H60" s="195" t="s">
        <v>64</v>
      </c>
      <c r="I60" s="195" t="s">
        <v>64</v>
      </c>
      <c r="J60" s="195" t="s">
        <v>64</v>
      </c>
      <c r="K60" s="196">
        <v>29581144625.200001</v>
      </c>
    </row>
    <row r="61" spans="2:11" s="29" customFormat="1" ht="15">
      <c r="B61" s="194" t="s">
        <v>461</v>
      </c>
      <c r="C61" s="167" t="s">
        <v>447</v>
      </c>
      <c r="D61" s="167">
        <v>100108682</v>
      </c>
      <c r="E61" s="167" t="s">
        <v>455</v>
      </c>
      <c r="F61" s="29" t="s">
        <v>455</v>
      </c>
      <c r="G61" s="195"/>
      <c r="H61" s="195" t="s">
        <v>64</v>
      </c>
      <c r="I61" s="195" t="s">
        <v>64</v>
      </c>
      <c r="J61" s="195" t="s">
        <v>64</v>
      </c>
      <c r="K61" s="196">
        <v>4939947940.5799999</v>
      </c>
    </row>
    <row r="62" spans="2:11" s="29" customFormat="1" ht="15">
      <c r="B62" s="194" t="s">
        <v>462</v>
      </c>
      <c r="C62" s="167" t="s">
        <v>447</v>
      </c>
      <c r="D62" s="167">
        <v>113593865</v>
      </c>
      <c r="E62" s="167" t="s">
        <v>452</v>
      </c>
      <c r="F62" s="29" t="s">
        <v>86</v>
      </c>
      <c r="G62" s="195"/>
      <c r="H62" s="195" t="s">
        <v>64</v>
      </c>
      <c r="I62" s="195" t="s">
        <v>64</v>
      </c>
      <c r="J62" s="195" t="s">
        <v>64</v>
      </c>
      <c r="K62" s="196">
        <v>3382113309.54</v>
      </c>
    </row>
    <row r="63" spans="2:11" s="29" customFormat="1" ht="15">
      <c r="B63" s="194" t="s">
        <v>463</v>
      </c>
      <c r="C63" s="167" t="s">
        <v>447</v>
      </c>
      <c r="D63" s="167">
        <v>105935730</v>
      </c>
      <c r="E63" s="167" t="s">
        <v>452</v>
      </c>
      <c r="F63" s="29" t="s">
        <v>86</v>
      </c>
      <c r="G63" s="195"/>
      <c r="H63" s="195" t="s">
        <v>64</v>
      </c>
      <c r="I63" s="195" t="s">
        <v>64</v>
      </c>
      <c r="J63" s="195" t="s">
        <v>64</v>
      </c>
      <c r="K63" s="196">
        <v>1148377108.28</v>
      </c>
    </row>
    <row r="64" spans="2:11" s="29" customFormat="1" ht="15">
      <c r="B64" s="194" t="s">
        <v>464</v>
      </c>
      <c r="C64" s="167" t="s">
        <v>447</v>
      </c>
      <c r="D64" s="167">
        <v>100244209</v>
      </c>
      <c r="E64" s="167" t="s">
        <v>448</v>
      </c>
      <c r="F64" s="29" t="s">
        <v>465</v>
      </c>
      <c r="G64" s="195"/>
      <c r="H64" s="195" t="s">
        <v>64</v>
      </c>
      <c r="I64" s="195" t="s">
        <v>64</v>
      </c>
      <c r="J64" s="195" t="s">
        <v>64</v>
      </c>
      <c r="K64" s="196">
        <v>39840623173.970001</v>
      </c>
    </row>
    <row r="65" spans="2:11" s="29" customFormat="1" ht="15">
      <c r="B65" s="194" t="s">
        <v>466</v>
      </c>
      <c r="C65" s="167" t="s">
        <v>447</v>
      </c>
      <c r="D65" s="167">
        <v>100240572</v>
      </c>
      <c r="E65" s="167" t="s">
        <v>448</v>
      </c>
      <c r="F65" s="29" t="s">
        <v>465</v>
      </c>
      <c r="G65" s="195"/>
      <c r="H65" s="195" t="s">
        <v>64</v>
      </c>
      <c r="I65" s="195" t="s">
        <v>64</v>
      </c>
      <c r="J65" s="195" t="s">
        <v>64</v>
      </c>
      <c r="K65" s="196">
        <v>6723467773.1499996</v>
      </c>
    </row>
    <row r="66" spans="2:11" s="29" customFormat="1" ht="15">
      <c r="B66" s="194" t="s">
        <v>467</v>
      </c>
      <c r="C66" s="167" t="s">
        <v>447</v>
      </c>
      <c r="D66" s="167">
        <v>105158750</v>
      </c>
      <c r="E66" s="167" t="s">
        <v>455</v>
      </c>
      <c r="F66" s="29" t="s">
        <v>455</v>
      </c>
      <c r="G66" s="195"/>
      <c r="H66" s="195" t="s">
        <v>64</v>
      </c>
      <c r="I66" s="195" t="s">
        <v>64</v>
      </c>
      <c r="J66" s="195" t="s">
        <v>64</v>
      </c>
      <c r="K66" s="196">
        <v>3222543439.54</v>
      </c>
    </row>
    <row r="67" spans="2:11" s="29" customFormat="1" ht="15">
      <c r="B67" s="194" t="s">
        <v>468</v>
      </c>
      <c r="C67" s="167" t="s">
        <v>447</v>
      </c>
      <c r="D67" s="167">
        <v>100353644</v>
      </c>
      <c r="E67" s="167" t="s">
        <v>455</v>
      </c>
      <c r="F67" s="29" t="s">
        <v>455</v>
      </c>
      <c r="G67" s="195"/>
      <c r="H67" s="195" t="s">
        <v>64</v>
      </c>
      <c r="I67" s="195" t="s">
        <v>64</v>
      </c>
      <c r="J67" s="195" t="s">
        <v>64</v>
      </c>
      <c r="K67" s="196">
        <v>3123086157</v>
      </c>
    </row>
    <row r="68" spans="2:11" s="29" customFormat="1" ht="15">
      <c r="B68" s="194" t="s">
        <v>469</v>
      </c>
      <c r="C68" s="167" t="s">
        <v>447</v>
      </c>
      <c r="D68" s="167">
        <v>101257827</v>
      </c>
      <c r="E68" s="167" t="s">
        <v>455</v>
      </c>
      <c r="F68" s="29" t="s">
        <v>455</v>
      </c>
      <c r="G68" s="195"/>
      <c r="H68" s="195" t="s">
        <v>64</v>
      </c>
      <c r="I68" s="195" t="s">
        <v>64</v>
      </c>
      <c r="J68" s="195" t="s">
        <v>64</v>
      </c>
      <c r="K68" s="196">
        <v>1007222307.6900001</v>
      </c>
    </row>
    <row r="69" spans="2:11" s="29" customFormat="1" ht="15">
      <c r="B69" s="194" t="s">
        <v>470</v>
      </c>
      <c r="C69" s="167" t="s">
        <v>447</v>
      </c>
      <c r="D69" s="167">
        <v>113551569</v>
      </c>
      <c r="E69" s="167" t="s">
        <v>452</v>
      </c>
      <c r="F69" s="29" t="s">
        <v>86</v>
      </c>
      <c r="G69" s="195"/>
      <c r="H69" s="195" t="s">
        <v>64</v>
      </c>
      <c r="I69" s="195" t="s">
        <v>64</v>
      </c>
      <c r="J69" s="195" t="s">
        <v>64</v>
      </c>
      <c r="K69" s="196">
        <v>1128738932.24</v>
      </c>
    </row>
    <row r="70" spans="2:11" s="29" customFormat="1" ht="15">
      <c r="B70" s="194" t="s">
        <v>471</v>
      </c>
      <c r="C70" s="167" t="s">
        <v>447</v>
      </c>
      <c r="D70" s="167">
        <v>132575398</v>
      </c>
      <c r="E70" s="167" t="s">
        <v>455</v>
      </c>
      <c r="F70" s="29" t="s">
        <v>455</v>
      </c>
      <c r="G70" s="195"/>
      <c r="H70" s="195" t="s">
        <v>64</v>
      </c>
      <c r="I70" s="195" t="s">
        <v>64</v>
      </c>
      <c r="J70" s="195" t="s">
        <v>64</v>
      </c>
      <c r="K70" s="196">
        <v>659633502.52999997</v>
      </c>
    </row>
    <row r="71" spans="2:11" s="29" customFormat="1" ht="15">
      <c r="B71" s="194" t="s">
        <v>472</v>
      </c>
      <c r="C71" s="167" t="s">
        <v>447</v>
      </c>
      <c r="D71" s="167">
        <v>118743482</v>
      </c>
      <c r="E71" s="167" t="s">
        <v>455</v>
      </c>
      <c r="F71" s="29" t="s">
        <v>455</v>
      </c>
      <c r="G71" s="195"/>
      <c r="H71" s="195" t="s">
        <v>64</v>
      </c>
      <c r="I71" s="195" t="s">
        <v>64</v>
      </c>
      <c r="J71" s="195" t="s">
        <v>64</v>
      </c>
      <c r="K71" s="196">
        <v>1047168101.02</v>
      </c>
    </row>
    <row r="72" spans="2:11" s="29" customFormat="1" ht="15">
      <c r="B72" s="194" t="s">
        <v>473</v>
      </c>
      <c r="C72" s="167" t="s">
        <v>447</v>
      </c>
      <c r="D72" s="167">
        <v>122804259</v>
      </c>
      <c r="E72" s="167" t="s">
        <v>448</v>
      </c>
      <c r="F72" s="29" t="s">
        <v>474</v>
      </c>
      <c r="G72" s="195"/>
      <c r="H72" s="195" t="s">
        <v>64</v>
      </c>
      <c r="I72" s="195" t="s">
        <v>64</v>
      </c>
      <c r="J72" s="195" t="s">
        <v>64</v>
      </c>
      <c r="K72" s="196">
        <v>229536159.96000001</v>
      </c>
    </row>
    <row r="73" spans="2:11" s="29" customFormat="1" ht="15">
      <c r="B73" s="194" t="s">
        <v>475</v>
      </c>
      <c r="C73" s="167" t="s">
        <v>447</v>
      </c>
      <c r="D73" s="167">
        <v>122434656</v>
      </c>
      <c r="E73" s="167" t="s">
        <v>448</v>
      </c>
      <c r="F73" s="29" t="s">
        <v>476</v>
      </c>
      <c r="G73" s="195"/>
      <c r="H73" s="195" t="s">
        <v>64</v>
      </c>
      <c r="I73" s="195" t="s">
        <v>64</v>
      </c>
      <c r="J73" s="195" t="s">
        <v>64</v>
      </c>
      <c r="K73" s="196">
        <v>2824680392.6999998</v>
      </c>
    </row>
    <row r="74" spans="2:11" s="29" customFormat="1" ht="15">
      <c r="B74" s="194" t="s">
        <v>477</v>
      </c>
      <c r="C74" s="167" t="s">
        <v>447</v>
      </c>
      <c r="D74" s="167">
        <v>102027329</v>
      </c>
      <c r="E74" s="167" t="s">
        <v>448</v>
      </c>
      <c r="F74" s="29" t="s">
        <v>465</v>
      </c>
      <c r="G74" s="195"/>
      <c r="H74" s="195" t="s">
        <v>64</v>
      </c>
      <c r="I74" s="195" t="s">
        <v>64</v>
      </c>
      <c r="J74" s="195" t="s">
        <v>64</v>
      </c>
      <c r="K74" s="196">
        <v>92884812.310000002</v>
      </c>
    </row>
    <row r="75" spans="2:11" s="29" customFormat="1" ht="15">
      <c r="B75" s="194" t="s">
        <v>478</v>
      </c>
      <c r="C75" s="167" t="s">
        <v>447</v>
      </c>
      <c r="D75" s="167">
        <v>119505887</v>
      </c>
      <c r="E75" s="167" t="s">
        <v>448</v>
      </c>
      <c r="F75" s="29" t="s">
        <v>465</v>
      </c>
      <c r="G75" s="195"/>
      <c r="H75" s="195" t="s">
        <v>64</v>
      </c>
      <c r="I75" s="195" t="s">
        <v>64</v>
      </c>
      <c r="J75" s="195" t="s">
        <v>64</v>
      </c>
      <c r="K75" s="196">
        <v>1298246963.5</v>
      </c>
    </row>
    <row r="76" spans="2:11" s="29" customFormat="1" ht="15">
      <c r="B76" s="194" t="s">
        <v>479</v>
      </c>
      <c r="C76" s="167" t="s">
        <v>447</v>
      </c>
      <c r="D76" s="167">
        <v>100233118</v>
      </c>
      <c r="E76" s="167" t="s">
        <v>448</v>
      </c>
      <c r="F76" s="29" t="s">
        <v>480</v>
      </c>
      <c r="G76" s="195"/>
      <c r="H76" s="195" t="s">
        <v>64</v>
      </c>
      <c r="I76" s="195" t="s">
        <v>64</v>
      </c>
      <c r="J76" s="195" t="s">
        <v>64</v>
      </c>
      <c r="K76" s="196">
        <v>661044020.13999999</v>
      </c>
    </row>
    <row r="77" spans="2:11" s="29" customFormat="1" ht="15">
      <c r="B77" s="194" t="s">
        <v>481</v>
      </c>
      <c r="C77" s="167" t="s">
        <v>447</v>
      </c>
      <c r="D77" s="167">
        <v>109629227</v>
      </c>
      <c r="E77" s="167" t="s">
        <v>455</v>
      </c>
      <c r="F77" s="29" t="s">
        <v>455</v>
      </c>
      <c r="G77" s="195"/>
      <c r="H77" s="195" t="s">
        <v>64</v>
      </c>
      <c r="I77" s="195" t="s">
        <v>64</v>
      </c>
      <c r="J77" s="195" t="s">
        <v>64</v>
      </c>
      <c r="K77" s="196">
        <v>229067313.28999999</v>
      </c>
    </row>
    <row r="78" spans="2:11" s="29" customFormat="1" ht="15">
      <c r="B78" s="194" t="s">
        <v>482</v>
      </c>
      <c r="C78" s="167" t="s">
        <v>447</v>
      </c>
      <c r="D78" s="167">
        <v>122545105</v>
      </c>
      <c r="E78" s="167" t="s">
        <v>455</v>
      </c>
      <c r="F78" s="29" t="s">
        <v>455</v>
      </c>
      <c r="G78" s="195"/>
      <c r="H78" s="195" t="s">
        <v>64</v>
      </c>
      <c r="I78" s="195" t="s">
        <v>64</v>
      </c>
      <c r="J78" s="195" t="s">
        <v>64</v>
      </c>
      <c r="K78" s="196">
        <v>9317890</v>
      </c>
    </row>
    <row r="79" spans="2:11" s="29" customFormat="1" ht="15">
      <c r="B79" s="194" t="s">
        <v>483</v>
      </c>
      <c r="C79" s="167" t="s">
        <v>447</v>
      </c>
      <c r="D79" s="167">
        <v>103757290</v>
      </c>
      <c r="E79" s="167" t="s">
        <v>448</v>
      </c>
      <c r="F79" s="29" t="s">
        <v>465</v>
      </c>
      <c r="G79" s="195"/>
      <c r="H79" s="195" t="s">
        <v>64</v>
      </c>
      <c r="I79" s="195" t="s">
        <v>64</v>
      </c>
      <c r="J79" s="195" t="s">
        <v>64</v>
      </c>
      <c r="K79" s="196">
        <v>2455666373.1199999</v>
      </c>
    </row>
    <row r="80" spans="2:11" s="29" customFormat="1" ht="15">
      <c r="B80" s="194" t="s">
        <v>484</v>
      </c>
      <c r="C80" s="167" t="s">
        <v>447</v>
      </c>
      <c r="D80" s="167">
        <v>112176187</v>
      </c>
      <c r="E80" s="167" t="s">
        <v>448</v>
      </c>
      <c r="F80" s="29" t="s">
        <v>465</v>
      </c>
      <c r="G80" s="195"/>
      <c r="H80" s="195" t="s">
        <v>64</v>
      </c>
      <c r="I80" s="195" t="s">
        <v>64</v>
      </c>
      <c r="J80" s="195" t="s">
        <v>64</v>
      </c>
      <c r="K80" s="196">
        <v>329188198</v>
      </c>
    </row>
    <row r="81" spans="2:11" s="29" customFormat="1" ht="15">
      <c r="B81" s="194" t="s">
        <v>485</v>
      </c>
      <c r="C81" s="167" t="s">
        <v>447</v>
      </c>
      <c r="D81" s="167">
        <v>104907946</v>
      </c>
      <c r="E81" s="167" t="s">
        <v>455</v>
      </c>
      <c r="F81" s="29" t="s">
        <v>455</v>
      </c>
      <c r="G81" s="195"/>
      <c r="H81" s="195" t="s">
        <v>64</v>
      </c>
      <c r="I81" s="195" t="s">
        <v>64</v>
      </c>
      <c r="J81" s="195" t="s">
        <v>64</v>
      </c>
      <c r="K81" s="196">
        <v>419153989</v>
      </c>
    </row>
    <row r="82" spans="2:11" s="29" customFormat="1" ht="15">
      <c r="B82" s="194" t="s">
        <v>486</v>
      </c>
      <c r="C82" s="167" t="s">
        <v>447</v>
      </c>
      <c r="D82" s="167">
        <v>115007114</v>
      </c>
      <c r="E82" s="167" t="s">
        <v>455</v>
      </c>
      <c r="F82" s="29" t="s">
        <v>455</v>
      </c>
      <c r="G82" s="195"/>
      <c r="H82" s="195" t="s">
        <v>64</v>
      </c>
      <c r="I82" s="195" t="s">
        <v>64</v>
      </c>
      <c r="J82" s="195" t="s">
        <v>64</v>
      </c>
      <c r="K82" s="196">
        <v>224646559.41</v>
      </c>
    </row>
    <row r="83" spans="2:11" s="29" customFormat="1" ht="15">
      <c r="B83" s="194" t="s">
        <v>487</v>
      </c>
      <c r="C83" s="167" t="s">
        <v>447</v>
      </c>
      <c r="D83" s="167">
        <v>128524339</v>
      </c>
      <c r="E83" s="167" t="s">
        <v>448</v>
      </c>
      <c r="F83" s="29" t="s">
        <v>465</v>
      </c>
      <c r="G83" s="195"/>
      <c r="H83" s="195" t="s">
        <v>64</v>
      </c>
      <c r="I83" s="195" t="s">
        <v>64</v>
      </c>
      <c r="J83" s="195" t="s">
        <v>64</v>
      </c>
      <c r="K83" s="196">
        <v>211307601.03</v>
      </c>
    </row>
    <row r="84" spans="2:11" s="29" customFormat="1" ht="15">
      <c r="B84" s="194" t="s">
        <v>488</v>
      </c>
      <c r="C84" s="167" t="s">
        <v>447</v>
      </c>
      <c r="D84" s="167">
        <v>123219031</v>
      </c>
      <c r="E84" s="167" t="s">
        <v>455</v>
      </c>
      <c r="F84" s="29" t="s">
        <v>455</v>
      </c>
      <c r="G84" s="195"/>
      <c r="H84" s="195" t="s">
        <v>64</v>
      </c>
      <c r="I84" s="195" t="s">
        <v>64</v>
      </c>
      <c r="J84" s="195" t="s">
        <v>64</v>
      </c>
      <c r="K84" s="196">
        <v>1044626980.9</v>
      </c>
    </row>
    <row r="85" spans="2:11" s="29" customFormat="1" ht="15">
      <c r="B85" s="194" t="s">
        <v>489</v>
      </c>
      <c r="C85" s="167" t="s">
        <v>447</v>
      </c>
      <c r="D85" s="167"/>
      <c r="E85" s="167" t="s">
        <v>448</v>
      </c>
      <c r="F85" s="29" t="s">
        <v>490</v>
      </c>
      <c r="G85" s="195"/>
      <c r="H85" s="195" t="s">
        <v>64</v>
      </c>
      <c r="I85" s="195" t="s">
        <v>64</v>
      </c>
      <c r="J85" s="195" t="s">
        <v>64</v>
      </c>
      <c r="K85" s="196">
        <v>37407712034.040001</v>
      </c>
    </row>
    <row r="86" spans="2:11" s="29" customFormat="1" ht="15">
      <c r="B86" s="197" t="s">
        <v>491</v>
      </c>
      <c r="C86" s="167" t="s">
        <v>447</v>
      </c>
      <c r="D86" s="167">
        <v>104907946</v>
      </c>
      <c r="E86" s="167" t="s">
        <v>448</v>
      </c>
      <c r="F86" s="29" t="s">
        <v>474</v>
      </c>
      <c r="G86" s="195"/>
      <c r="H86" s="195" t="s">
        <v>64</v>
      </c>
      <c r="I86" s="195" t="s">
        <v>64</v>
      </c>
      <c r="J86" s="195" t="s">
        <v>64</v>
      </c>
      <c r="K86" s="196">
        <v>109280910.2</v>
      </c>
    </row>
    <row r="87" spans="2:11" s="29" customFormat="1" ht="15">
      <c r="B87" s="194" t="s">
        <v>492</v>
      </c>
      <c r="C87" s="167" t="s">
        <v>447</v>
      </c>
      <c r="D87" s="167"/>
      <c r="E87" s="29" t="s">
        <v>448</v>
      </c>
      <c r="F87" s="29" t="s">
        <v>465</v>
      </c>
      <c r="G87" s="195"/>
      <c r="H87" s="195" t="s">
        <v>64</v>
      </c>
      <c r="I87" s="195" t="s">
        <v>64</v>
      </c>
      <c r="J87" s="195" t="s">
        <v>64</v>
      </c>
      <c r="K87" s="196">
        <v>1303838923.8399999</v>
      </c>
    </row>
    <row r="88" spans="2:11" s="29" customFormat="1" ht="15">
      <c r="B88" s="194" t="s">
        <v>493</v>
      </c>
      <c r="C88" s="29" t="s">
        <v>494</v>
      </c>
      <c r="D88" s="167">
        <v>100183498</v>
      </c>
      <c r="E88" s="29" t="s">
        <v>452</v>
      </c>
      <c r="F88" s="29" t="s">
        <v>495</v>
      </c>
      <c r="G88" s="195"/>
      <c r="H88" s="195" t="s">
        <v>64</v>
      </c>
      <c r="I88" s="195" t="s">
        <v>64</v>
      </c>
      <c r="J88" s="195" t="s">
        <v>64</v>
      </c>
      <c r="K88" s="196">
        <v>53097411683.389999</v>
      </c>
    </row>
    <row r="89" spans="2:11" s="29" customFormat="1" ht="15">
      <c r="B89" s="194" t="s">
        <v>496</v>
      </c>
      <c r="C89" s="167" t="s">
        <v>447</v>
      </c>
      <c r="D89" s="167">
        <v>122545105</v>
      </c>
      <c r="E89" s="29" t="s">
        <v>448</v>
      </c>
      <c r="F89" s="29" t="s">
        <v>465</v>
      </c>
      <c r="G89" s="195"/>
      <c r="H89" s="195" t="s">
        <v>64</v>
      </c>
      <c r="I89" s="195" t="s">
        <v>64</v>
      </c>
      <c r="J89" s="195" t="s">
        <v>64</v>
      </c>
      <c r="K89" s="196">
        <v>4806610425.0500002</v>
      </c>
    </row>
    <row r="90" spans="2:11" s="29" customFormat="1" ht="15">
      <c r="B90" s="194" t="s">
        <v>497</v>
      </c>
      <c r="C90" s="29" t="s">
        <v>494</v>
      </c>
      <c r="D90" s="167"/>
      <c r="E90" s="29" t="s">
        <v>448</v>
      </c>
      <c r="F90" s="29" t="s">
        <v>465</v>
      </c>
      <c r="G90" s="195"/>
      <c r="H90" s="195" t="s">
        <v>64</v>
      </c>
      <c r="I90" s="195" t="s">
        <v>64</v>
      </c>
      <c r="J90" s="195" t="s">
        <v>64</v>
      </c>
      <c r="K90" s="198">
        <v>1128509824.26</v>
      </c>
    </row>
    <row r="91" spans="2:11" s="29" customFormat="1" ht="15">
      <c r="B91" s="194" t="s">
        <v>498</v>
      </c>
      <c r="C91" s="29" t="s">
        <v>494</v>
      </c>
      <c r="D91" s="167"/>
      <c r="E91" s="29" t="s">
        <v>448</v>
      </c>
      <c r="F91" s="29" t="s">
        <v>465</v>
      </c>
      <c r="G91" s="195"/>
      <c r="H91" s="195" t="s">
        <v>64</v>
      </c>
      <c r="I91" s="195" t="s">
        <v>64</v>
      </c>
      <c r="J91" s="195" t="s">
        <v>64</v>
      </c>
      <c r="K91" s="196">
        <v>52329328.130000003</v>
      </c>
    </row>
    <row r="92" spans="2:11" s="29" customFormat="1" ht="15">
      <c r="B92" s="329"/>
      <c r="C92" s="329"/>
      <c r="D92" s="329"/>
      <c r="E92" s="329"/>
      <c r="F92" s="329"/>
      <c r="G92" s="330"/>
      <c r="H92" s="330"/>
      <c r="I92" s="330"/>
      <c r="J92" s="330"/>
      <c r="K92" s="331"/>
    </row>
    <row r="93" spans="2:11" s="29" customFormat="1" ht="18.95">
      <c r="B93" s="371" t="s">
        <v>499</v>
      </c>
      <c r="C93" s="371"/>
      <c r="D93" s="371"/>
      <c r="E93" s="371"/>
      <c r="F93" s="371"/>
      <c r="G93" s="371"/>
      <c r="H93" s="371"/>
      <c r="I93" s="371"/>
      <c r="J93" s="371"/>
      <c r="K93" s="189"/>
    </row>
    <row r="94" spans="2:11" s="29" customFormat="1" ht="15">
      <c r="B94" s="126" t="s">
        <v>500</v>
      </c>
      <c r="C94" s="199" t="s">
        <v>501</v>
      </c>
      <c r="D94" s="199" t="s">
        <v>502</v>
      </c>
      <c r="E94" s="199" t="s">
        <v>503</v>
      </c>
      <c r="F94" s="167" t="s">
        <v>504</v>
      </c>
      <c r="G94" s="167" t="s">
        <v>505</v>
      </c>
      <c r="H94" s="167" t="s">
        <v>506</v>
      </c>
      <c r="I94" s="167" t="s">
        <v>507</v>
      </c>
      <c r="J94" s="167" t="s">
        <v>508</v>
      </c>
      <c r="K94" s="189"/>
    </row>
    <row r="95" spans="2:11" s="29" customFormat="1" ht="15">
      <c r="B95" s="167"/>
      <c r="C95" s="199"/>
      <c r="D95" s="199"/>
      <c r="E95" s="199"/>
      <c r="F95" s="199"/>
      <c r="G95" s="167"/>
      <c r="I95" s="167"/>
      <c r="K95" s="189"/>
    </row>
    <row r="96" spans="2:11" s="29" customFormat="1" ht="15.6" thickBot="1">
      <c r="B96" s="94"/>
      <c r="C96" s="69"/>
      <c r="D96" s="70"/>
      <c r="E96" s="69"/>
      <c r="F96" s="79"/>
      <c r="G96" s="79"/>
      <c r="H96" s="79"/>
      <c r="I96" s="79"/>
      <c r="J96" s="79"/>
      <c r="K96" s="189"/>
    </row>
    <row r="97" spans="2:11" s="29" customFormat="1" ht="15">
      <c r="B97" s="23"/>
      <c r="C97" s="23"/>
      <c r="D97" s="23"/>
      <c r="E97" s="23"/>
      <c r="F97" s="167"/>
      <c r="G97" s="167"/>
      <c r="H97" s="167"/>
      <c r="I97" s="167"/>
      <c r="J97" s="167"/>
      <c r="K97" s="189"/>
    </row>
    <row r="98" spans="2:11" ht="15.6" thickBot="1">
      <c r="B98" s="372"/>
      <c r="C98" s="373"/>
      <c r="D98" s="373"/>
      <c r="E98" s="373"/>
      <c r="F98" s="373"/>
      <c r="G98" s="373"/>
      <c r="H98" s="373"/>
      <c r="I98" s="373"/>
      <c r="J98" s="373"/>
    </row>
    <row r="99" spans="2:11" s="29" customFormat="1" ht="15">
      <c r="B99" s="374"/>
      <c r="C99" s="375"/>
      <c r="D99" s="375"/>
      <c r="E99" s="375"/>
      <c r="F99" s="375"/>
      <c r="G99" s="375"/>
      <c r="H99" s="375"/>
      <c r="I99" s="375"/>
      <c r="J99" s="375"/>
      <c r="K99" s="189"/>
    </row>
    <row r="100" spans="2:11" ht="15.6" thickBot="1">
      <c r="B100" s="23"/>
      <c r="C100" s="23"/>
      <c r="D100" s="23"/>
      <c r="E100" s="23"/>
    </row>
    <row r="101" spans="2:11" s="29" customFormat="1" ht="15">
      <c r="B101" s="361" t="s">
        <v>35</v>
      </c>
      <c r="C101" s="361"/>
      <c r="D101" s="361"/>
      <c r="E101" s="361"/>
      <c r="F101" s="361"/>
      <c r="G101" s="361"/>
      <c r="H101" s="361"/>
      <c r="I101" s="361"/>
      <c r="J101" s="361"/>
      <c r="K101" s="189"/>
    </row>
    <row r="102" spans="2:11" ht="15">
      <c r="B102" s="345" t="s">
        <v>36</v>
      </c>
      <c r="C102" s="345"/>
      <c r="D102" s="345"/>
      <c r="E102" s="345"/>
      <c r="F102" s="345"/>
      <c r="G102" s="345"/>
      <c r="H102" s="345"/>
      <c r="I102" s="345"/>
      <c r="J102" s="345"/>
    </row>
    <row r="103" spans="2:11" s="29" customFormat="1" ht="15">
      <c r="B103" s="354" t="s">
        <v>38</v>
      </c>
      <c r="C103" s="354"/>
      <c r="D103" s="354"/>
      <c r="E103" s="354"/>
      <c r="F103" s="354"/>
      <c r="G103" s="354"/>
      <c r="H103" s="354"/>
      <c r="I103" s="354"/>
      <c r="J103" s="354"/>
      <c r="K103" s="189"/>
    </row>
    <row r="104" spans="2:11" s="29" customFormat="1" ht="15">
      <c r="B104" s="367"/>
      <c r="C104" s="367"/>
      <c r="D104" s="367"/>
      <c r="E104" s="367"/>
      <c r="F104" s="367"/>
      <c r="G104" s="367"/>
      <c r="H104" s="367"/>
      <c r="I104" s="367"/>
      <c r="J104" s="367"/>
      <c r="K104" s="189"/>
    </row>
    <row r="105" spans="2:11" ht="15"/>
    <row r="106" spans="2:11" ht="15"/>
    <row r="107" spans="2:11" ht="16.5" customHeight="1"/>
    <row r="108" spans="2:11" ht="15"/>
    <row r="109" spans="2:11" ht="15">
      <c r="F109" s="29"/>
      <c r="G109" s="29"/>
      <c r="H109" s="29"/>
      <c r="I109" s="29"/>
      <c r="J109" s="29"/>
    </row>
    <row r="110" spans="2:11" ht="15"/>
    <row r="111" spans="2:11" ht="15"/>
    <row r="112" spans="2:11" ht="15"/>
    <row r="113" spans="2:11" ht="15"/>
    <row r="114" spans="2:11" s="29" customFormat="1" ht="15">
      <c r="B114" s="167"/>
      <c r="C114" s="167"/>
      <c r="D114" s="167"/>
      <c r="E114" s="167"/>
      <c r="F114" s="167"/>
      <c r="G114" s="167"/>
      <c r="H114" s="167"/>
      <c r="I114" s="167"/>
      <c r="J114" s="167"/>
      <c r="K114" s="189"/>
    </row>
    <row r="115" spans="2:11" ht="15"/>
    <row r="116" spans="2:11" ht="15"/>
    <row r="117" spans="2:11" ht="15"/>
    <row r="118" spans="2:11" ht="15"/>
    <row r="119" spans="2:11" ht="15"/>
    <row r="120" spans="2:11" ht="15"/>
    <row r="121" spans="2:11" ht="15"/>
    <row r="122" spans="2:11" ht="15" customHeight="1"/>
    <row r="123" spans="2:11" ht="15" customHeight="1"/>
    <row r="124" spans="2:11" ht="15"/>
    <row r="125" spans="2:11" ht="15"/>
    <row r="126" spans="2:11" ht="18.75" customHeight="1"/>
    <row r="127" spans="2:11" ht="15"/>
    <row r="128" spans="2:11" ht="15"/>
    <row r="129" ht="15"/>
    <row r="130" ht="15"/>
    <row r="131" ht="15"/>
    <row r="132" ht="15"/>
    <row r="133" ht="15"/>
    <row r="134" ht="15"/>
    <row r="135" ht="15"/>
    <row r="136" ht="15"/>
    <row r="137" ht="15"/>
    <row r="138" ht="15"/>
    <row r="139" ht="15"/>
    <row r="140" ht="15"/>
    <row r="141" ht="15"/>
    <row r="142" ht="15"/>
    <row r="143" ht="15"/>
    <row r="144" ht="15"/>
    <row r="145" ht="15"/>
    <row r="146" ht="15"/>
    <row r="147" ht="15"/>
  </sheetData>
  <mergeCells count="20">
    <mergeCell ref="B47:J47"/>
    <mergeCell ref="B2:J2"/>
    <mergeCell ref="B3:J3"/>
    <mergeCell ref="B4:J4"/>
    <mergeCell ref="B5:J5"/>
    <mergeCell ref="B6:J6"/>
    <mergeCell ref="B7:J7"/>
    <mergeCell ref="B8:J8"/>
    <mergeCell ref="B10:J10"/>
    <mergeCell ref="B11:J11"/>
    <mergeCell ref="B12:J12"/>
    <mergeCell ref="B13:J13"/>
    <mergeCell ref="B103:J103"/>
    <mergeCell ref="B104:J104"/>
    <mergeCell ref="B48:D48"/>
    <mergeCell ref="B93:J93"/>
    <mergeCell ref="B98:J98"/>
    <mergeCell ref="B99:J99"/>
    <mergeCell ref="B101:J101"/>
    <mergeCell ref="B102:J102"/>
  </mergeCells>
  <dataValidations count="11">
    <dataValidation allowBlank="1" showInputMessage="1" showErrorMessage="1" promptTitle="Receiving government agency" prompt="Input the name of the government recipient here._x000a__x000a_Please refrain from using acronyms, and input complete name." sqref="B15:B44" xr:uid="{00000000-0002-0000-0300-000000000000}"/>
    <dataValidation type="list" allowBlank="1" showInputMessage="1" showErrorMessage="1" promptTitle="Government agency type" prompt="Choose type of government agency from the drop-down list._x000a_Please refrain from using custom types if possible." sqref="C15:C44" xr:uid="{00000000-0002-0000-0300-000001000000}">
      <formula1>Agency_type</formula1>
    </dataValidation>
    <dataValidation allowBlank="1" showInputMessage="1" showErrorMessage="1" promptTitle="Company name" prompt="Input company name here._x000a__x000a_Please refrain from using acronyms, and input complete name." sqref="B52:B91" xr:uid="{00000000-0002-0000-0300-000002000000}"/>
    <dataValidation allowBlank="1" showInputMessage="1" showErrorMessage="1" promptTitle="Identification #" prompt="Please input unique identification number, such as TIN, organisational number or similar" sqref="D52:D91" xr:uid="{00000000-0002-0000-0300-000003000000}"/>
    <dataValidation type="list" allowBlank="1" showInputMessage="1" showErrorMessage="1" promptTitle="Please select Sector" prompt="Please select the relevant sector of the company from the list" sqref="E52:E91" xr:uid="{00000000-0002-0000-0300-000004000000}">
      <formula1>Sector_list</formula1>
    </dataValidation>
    <dataValidation allowBlank="1" showInputMessage="1" showErrorMessage="1" promptTitle="Please insert commodities" prompt="Please insert the relevant commodities of the company here, separated by commas." sqref="F52:F91" xr:uid="{00000000-0002-0000-0300-000005000000}"/>
    <dataValidation type="list" allowBlank="1" showInputMessage="1" showErrorMessage="1" sqref="C52:C87 C89" xr:uid="{A57908FA-25EC-4F2E-98F7-507BB2845E80}">
      <formula1>"&lt; Company type &gt;,State-owned enterprises &amp; public corporations,Private"</formula1>
    </dataValidation>
    <dataValidation type="textLength" allowBlank="1" showInputMessage="1" showErrorMessage="1" errorTitle="Please do not edit these cells" error="Please do not edit these cells" sqref="B49" xr:uid="{5F213C79-6BA3-42F1-9057-C0F332C1E339}">
      <formula1>10000</formula1>
      <formula2>50000</formula2>
    </dataValidation>
    <dataValidation allowBlank="1" showInputMessage="1" showErrorMessage="1" promptTitle="Registry URL" prompt="Please insert direct URL to the registry or agency" sqref="D49" xr:uid="{47A92682-CF87-482B-97C5-F7BF44433BDC}"/>
    <dataValidation allowBlank="1" showInputMessage="1" showErrorMessage="1" promptTitle="Name of register" prompt="Please input name of register or agency" sqref="C49" xr:uid="{9644D561-9D11-4DA7-BC66-D43FF3F61917}"/>
    <dataValidation allowBlank="1" showInputMessage="1" showErrorMessage="1" promptTitle="Name of identifier" prompt="Please input name of identifier, such as &quot;Taxpayer Identification Number&quot; or similar." sqref="B49" xr:uid="{6655E4ED-8027-464B-9A1E-0A008405A2C3}"/>
  </dataValidations>
  <pageMargins left="0.25" right="0.25" top="0.75" bottom="0.75" header="0.3" footer="0.3"/>
  <pageSetup paperSize="8" fitToHeight="0" orientation="landscape" horizontalDpi="2400" verticalDpi="2400" r:id="rId1"/>
  <tableParts count="3">
    <tablePart r:id="rId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U85"/>
  <sheetViews>
    <sheetView showGridLines="0" topLeftCell="A16" zoomScale="85" zoomScaleNormal="85" workbookViewId="0">
      <selection activeCell="I34" sqref="I34:J49"/>
    </sheetView>
  </sheetViews>
  <sheetFormatPr defaultColWidth="9.7109375" defaultRowHeight="15"/>
  <cols>
    <col min="1" max="1" width="2.85546875" style="199" customWidth="1"/>
    <col min="2" max="5" width="0" style="199" hidden="1" customWidth="1"/>
    <col min="6" max="6" width="57.7109375" style="199" customWidth="1"/>
    <col min="7" max="7" width="18.85546875" style="199" customWidth="1"/>
    <col min="8" max="8" width="34.42578125" style="199" customWidth="1"/>
    <col min="9" max="9" width="32.28515625" style="199" customWidth="1"/>
    <col min="10" max="10" width="60.28515625" style="199" customWidth="1"/>
    <col min="11" max="11" width="17.7109375" style="199" bestFit="1" customWidth="1"/>
    <col min="12" max="12" width="2.85546875" style="199" customWidth="1"/>
    <col min="13" max="13" width="22.28515625" style="199" bestFit="1" customWidth="1"/>
    <col min="14" max="14" width="84" style="199" bestFit="1" customWidth="1"/>
    <col min="15" max="15" width="4.5703125" style="199" customWidth="1"/>
    <col min="16" max="17" width="9.7109375" style="199"/>
    <col min="18" max="18" width="24" style="199" bestFit="1" customWidth="1"/>
    <col min="19" max="19" width="9.7109375" style="199"/>
    <col min="20" max="20" width="24" style="199" bestFit="1" customWidth="1"/>
    <col min="21" max="16384" width="9.7109375" style="199"/>
  </cols>
  <sheetData>
    <row r="1" spans="6:14" s="167" customFormat="1" ht="15.75" hidden="1" customHeight="1"/>
    <row r="2" spans="6:14" s="167" customFormat="1" hidden="1"/>
    <row r="3" spans="6:14" s="167" customFormat="1" hidden="1">
      <c r="N3" s="168" t="s">
        <v>509</v>
      </c>
    </row>
    <row r="4" spans="6:14" s="167" customFormat="1" hidden="1">
      <c r="N4" s="168" t="str">
        <f>[1]Introduction!G4</f>
        <v>YYYY-MM-DD</v>
      </c>
    </row>
    <row r="5" spans="6:14" s="167" customFormat="1" hidden="1"/>
    <row r="6" spans="6:14" s="167" customFormat="1" hidden="1"/>
    <row r="7" spans="6:14" s="167" customFormat="1"/>
    <row r="8" spans="6:14" s="167" customFormat="1">
      <c r="F8" s="376" t="s">
        <v>510</v>
      </c>
      <c r="G8" s="376"/>
      <c r="H8" s="376"/>
      <c r="I8" s="376"/>
      <c r="J8" s="376"/>
      <c r="K8" s="376"/>
      <c r="L8" s="376"/>
      <c r="M8" s="376"/>
      <c r="N8" s="376"/>
    </row>
    <row r="9" spans="6:14" s="167" customFormat="1" ht="22.5">
      <c r="F9" s="392" t="s">
        <v>40</v>
      </c>
      <c r="G9" s="392"/>
      <c r="H9" s="392"/>
      <c r="I9" s="392"/>
      <c r="J9" s="392"/>
      <c r="K9" s="392"/>
      <c r="L9" s="392"/>
      <c r="M9" s="392"/>
      <c r="N9" s="392"/>
    </row>
    <row r="10" spans="6:14" s="167" customFormat="1">
      <c r="F10" s="396" t="s">
        <v>511</v>
      </c>
      <c r="G10" s="396"/>
      <c r="H10" s="396"/>
      <c r="I10" s="396"/>
      <c r="J10" s="396"/>
      <c r="K10" s="396"/>
      <c r="L10" s="396"/>
      <c r="M10" s="396"/>
      <c r="N10" s="396"/>
    </row>
    <row r="11" spans="6:14" s="167" customFormat="1">
      <c r="F11" s="357" t="s">
        <v>512</v>
      </c>
      <c r="G11" s="357"/>
      <c r="H11" s="357"/>
      <c r="I11" s="357"/>
      <c r="J11" s="357"/>
      <c r="K11" s="357"/>
      <c r="L11" s="357"/>
      <c r="M11" s="357"/>
      <c r="N11" s="357"/>
    </row>
    <row r="12" spans="6:14" s="167" customFormat="1">
      <c r="F12" s="357" t="s">
        <v>513</v>
      </c>
      <c r="G12" s="357"/>
      <c r="H12" s="357"/>
      <c r="I12" s="357"/>
      <c r="J12" s="357"/>
      <c r="K12" s="357"/>
      <c r="L12" s="357"/>
      <c r="M12" s="357"/>
      <c r="N12" s="357"/>
    </row>
    <row r="13" spans="6:14" s="167" customFormat="1">
      <c r="F13" s="395" t="s">
        <v>514</v>
      </c>
      <c r="G13" s="395"/>
      <c r="H13" s="395"/>
      <c r="I13" s="395"/>
      <c r="J13" s="395"/>
      <c r="K13" s="395"/>
      <c r="L13" s="395"/>
      <c r="M13" s="395"/>
      <c r="N13" s="395"/>
    </row>
    <row r="14" spans="6:14" s="167" customFormat="1">
      <c r="F14" s="384" t="s">
        <v>515</v>
      </c>
      <c r="G14" s="384"/>
      <c r="H14" s="384"/>
      <c r="I14" s="384"/>
      <c r="J14" s="384"/>
      <c r="K14" s="384"/>
      <c r="L14" s="384"/>
      <c r="M14" s="384"/>
      <c r="N14" s="384"/>
    </row>
    <row r="15" spans="6:14" s="167" customFormat="1">
      <c r="F15" s="385" t="s">
        <v>516</v>
      </c>
      <c r="G15" s="385"/>
      <c r="H15" s="385"/>
      <c r="I15" s="385"/>
      <c r="J15" s="385"/>
      <c r="K15" s="385"/>
      <c r="L15" s="385"/>
      <c r="M15" s="385"/>
      <c r="N15" s="385"/>
    </row>
    <row r="16" spans="6:14" s="167" customFormat="1">
      <c r="F16" s="386" t="s">
        <v>392</v>
      </c>
      <c r="G16" s="387"/>
      <c r="H16" s="387"/>
      <c r="I16" s="387"/>
      <c r="J16" s="387"/>
      <c r="K16" s="387"/>
      <c r="L16" s="387"/>
      <c r="M16" s="387"/>
      <c r="N16" s="387"/>
    </row>
    <row r="17" spans="2:21" s="167" customFormat="1"/>
    <row r="18" spans="2:21" s="167" customFormat="1" ht="22.5">
      <c r="F18" s="377" t="s">
        <v>517</v>
      </c>
      <c r="G18" s="377"/>
      <c r="H18" s="377"/>
      <c r="I18" s="377"/>
      <c r="J18" s="377"/>
      <c r="K18" s="377"/>
      <c r="M18" s="388" t="s">
        <v>518</v>
      </c>
      <c r="N18" s="388"/>
    </row>
    <row r="19" spans="2:21" s="167" customFormat="1" ht="15.75" customHeight="1">
      <c r="M19" s="389" t="s">
        <v>519</v>
      </c>
      <c r="N19" s="389"/>
    </row>
    <row r="20" spans="2:21">
      <c r="F20" s="390" t="s">
        <v>520</v>
      </c>
      <c r="G20" s="390"/>
      <c r="H20" s="390"/>
      <c r="I20" s="390"/>
      <c r="J20" s="390"/>
      <c r="K20" s="391"/>
      <c r="M20" s="167"/>
      <c r="N20" s="167"/>
    </row>
    <row r="21" spans="2:21" ht="22.5">
      <c r="B21" s="200" t="s">
        <v>521</v>
      </c>
      <c r="C21" s="200" t="s">
        <v>522</v>
      </c>
      <c r="D21" s="200" t="s">
        <v>523</v>
      </c>
      <c r="E21" s="200" t="s">
        <v>524</v>
      </c>
      <c r="F21" s="199" t="s">
        <v>525</v>
      </c>
      <c r="G21" s="199" t="s">
        <v>441</v>
      </c>
      <c r="H21" s="199" t="s">
        <v>526</v>
      </c>
      <c r="I21" s="199" t="s">
        <v>527</v>
      </c>
      <c r="J21" s="199" t="s">
        <v>528</v>
      </c>
      <c r="K21" s="167" t="s">
        <v>508</v>
      </c>
      <c r="M21" s="392" t="s">
        <v>529</v>
      </c>
      <c r="N21" s="392"/>
    </row>
    <row r="22" spans="2:21" ht="15.75" hidden="1" customHeight="1">
      <c r="B22" s="200" t="str">
        <f>IFERROR(VLOOKUP(Government_revenues_table[[#This Row],[GFS Classification]],[1]!Table6_GFS_codes_classification[#Data],COLUMNS($F:F)+3,FALSE),"Do not enter data")</f>
        <v>Do not enter data</v>
      </c>
      <c r="C22" s="200" t="str">
        <f>IFERROR(VLOOKUP(Government_revenues_table[[#This Row],[GFS Classification]],[1]!Table6_GFS_codes_classification[#Data],COLUMNS($F:G)+3,FALSE),"Do not enter data")</f>
        <v>Do not enter data</v>
      </c>
      <c r="D22" s="200" t="str">
        <f>IFERROR(VLOOKUP(Government_revenues_table[[#This Row],[GFS Classification]],[1]!Table6_GFS_codes_classification[#Data],COLUMNS($F:H)+3,FALSE),"Do not enter data")</f>
        <v>Do not enter data</v>
      </c>
      <c r="E22" s="200" t="str">
        <f>IFERROR(VLOOKUP(Government_revenues_table[[#This Row],[GFS Classification]],[1]!Table6_GFS_codes_classification[#Data],COLUMNS($F:I)+3,FALSE),"Do not enter data")</f>
        <v>Do not enter data</v>
      </c>
      <c r="F22" s="201" t="s">
        <v>530</v>
      </c>
      <c r="G22" s="167" t="s">
        <v>455</v>
      </c>
      <c r="H22" s="201" t="s">
        <v>531</v>
      </c>
      <c r="I22" s="201" t="s">
        <v>402</v>
      </c>
      <c r="J22" s="202">
        <v>572044349235.06006</v>
      </c>
      <c r="K22" s="201" t="s">
        <v>58</v>
      </c>
      <c r="M22" s="393" t="s">
        <v>532</v>
      </c>
      <c r="N22" s="393"/>
    </row>
    <row r="23" spans="2:21" ht="15.75" hidden="1" customHeight="1">
      <c r="B23" s="200" t="str">
        <f>IFERROR(VLOOKUP(Government_revenues_table[[#This Row],[GFS Classification]],[1]!Table6_GFS_codes_classification[#Data],COLUMNS($F:F)+3,FALSE),"Do not enter data")</f>
        <v>Do not enter data</v>
      </c>
      <c r="C23" s="200" t="str">
        <f>IFERROR(VLOOKUP(Government_revenues_table[[#This Row],[GFS Classification]],[1]!Table6_GFS_codes_classification[#Data],COLUMNS($F:G)+3,FALSE),"Do not enter data")</f>
        <v>Do not enter data</v>
      </c>
      <c r="D23" s="200" t="str">
        <f>IFERROR(VLOOKUP(Government_revenues_table[[#This Row],[GFS Classification]],[1]!Table6_GFS_codes_classification[#Data],COLUMNS($F:H)+3,FALSE),"Do not enter data")</f>
        <v>Do not enter data</v>
      </c>
      <c r="E23" s="200" t="str">
        <f>IFERROR(VLOOKUP(Government_revenues_table[[#This Row],[GFS Classification]],[1]!Table6_GFS_codes_classification[#Data],COLUMNS($F:I)+3,FALSE),"Do not enter data")</f>
        <v>Do not enter data</v>
      </c>
      <c r="F23" s="201" t="s">
        <v>533</v>
      </c>
      <c r="G23" s="201" t="s">
        <v>448</v>
      </c>
      <c r="H23" s="201" t="s">
        <v>534</v>
      </c>
      <c r="I23" s="201" t="s">
        <v>404</v>
      </c>
      <c r="J23" s="205">
        <v>294224729144.5</v>
      </c>
      <c r="K23" s="201" t="s">
        <v>58</v>
      </c>
      <c r="M23" s="393"/>
      <c r="N23" s="393"/>
    </row>
    <row r="24" spans="2:21" ht="15.75" hidden="1" customHeight="1">
      <c r="B24" s="208" t="str">
        <f>IFERROR(VLOOKUP(Government_revenues_table[[#This Row],[GFS Classification]],[1]!Table6_GFS_codes_classification[#Data],COLUMNS($F:F)+3,FALSE),"Do not enter data")</f>
        <v>Do not enter data</v>
      </c>
      <c r="C24" s="208" t="str">
        <f>IFERROR(VLOOKUP(Government_revenues_table[[#This Row],[GFS Classification]],[1]!Table6_GFS_codes_classification[#Data],COLUMNS($F:G)+3,FALSE),"Do not enter data")</f>
        <v>Do not enter data</v>
      </c>
      <c r="D24" s="208" t="str">
        <f>IFERROR(VLOOKUP(Government_revenues_table[[#This Row],[GFS Classification]],[1]!Table6_GFS_codes_classification[#Data],COLUMNS($F:H)+3,FALSE),"Do not enter data")</f>
        <v>Do not enter data</v>
      </c>
      <c r="E24" s="208" t="str">
        <f>IFERROR(VLOOKUP(Government_revenues_table[[#This Row],[GFS Classification]],[1]!Table6_GFS_codes_classification[#Data],COLUMNS($F:I)+3,FALSE),"Do not enter data")</f>
        <v>Do not enter data</v>
      </c>
      <c r="F24" s="201" t="s">
        <v>535</v>
      </c>
      <c r="G24" s="201" t="s">
        <v>452</v>
      </c>
      <c r="H24" s="201" t="s">
        <v>536</v>
      </c>
      <c r="I24" s="201" t="s">
        <v>405</v>
      </c>
      <c r="J24" s="205">
        <v>84983604129.039993</v>
      </c>
      <c r="K24" s="201" t="s">
        <v>58</v>
      </c>
      <c r="M24" s="393"/>
      <c r="N24" s="393"/>
    </row>
    <row r="25" spans="2:21" ht="15.75" hidden="1" customHeight="1">
      <c r="B25" s="200" t="str">
        <f>IFERROR(VLOOKUP(Government_revenues_table[[#This Row],[GFS Classification]],[1]!Table6_GFS_codes_classification[#Data],COLUMNS($F:F)+3,FALSE),"Do not enter data")</f>
        <v>Do not enter data</v>
      </c>
      <c r="C25" s="200" t="str">
        <f>IFERROR(VLOOKUP(Government_revenues_table[[#This Row],[GFS Classification]],[1]!Table6_GFS_codes_classification[#Data],COLUMNS($F:G)+3,FALSE),"Do not enter data")</f>
        <v>Do not enter data</v>
      </c>
      <c r="D25" s="200" t="str">
        <f>IFERROR(VLOOKUP(Government_revenues_table[[#This Row],[GFS Classification]],[1]!Table6_GFS_codes_classification[#Data],COLUMNS($F:H)+3,FALSE),"Do not enter data")</f>
        <v>Do not enter data</v>
      </c>
      <c r="E25" s="200" t="str">
        <f>IFERROR(VLOOKUP(Government_revenues_table[[#This Row],[GFS Classification]],[1]!Table6_GFS_codes_classification[#Data],COLUMNS($F:I)+3,FALSE),"Do not enter data")</f>
        <v>Do not enter data</v>
      </c>
      <c r="F25" s="201" t="s">
        <v>537</v>
      </c>
      <c r="G25" s="167" t="s">
        <v>448</v>
      </c>
      <c r="H25" s="201" t="s">
        <v>538</v>
      </c>
      <c r="I25" s="201" t="s">
        <v>402</v>
      </c>
      <c r="J25" s="203">
        <v>71989419575.919998</v>
      </c>
      <c r="K25" s="201" t="s">
        <v>58</v>
      </c>
      <c r="M25" s="393"/>
      <c r="N25" s="393"/>
    </row>
    <row r="26" spans="2:21" ht="15.75" hidden="1" customHeight="1">
      <c r="B26" s="200" t="str">
        <f>IFERROR(VLOOKUP(Government_revenues_table[[#This Row],[GFS Classification]],[1]!Table6_GFS_codes_classification[#Data],COLUMNS($F:F)+3,FALSE),"Do not enter data")</f>
        <v>Do not enter data</v>
      </c>
      <c r="C26" s="200" t="str">
        <f>IFERROR(VLOOKUP(Government_revenues_table[[#This Row],[GFS Classification]],[1]!Table6_GFS_codes_classification[#Data],COLUMNS($F:G)+3,FALSE),"Do not enter data")</f>
        <v>Do not enter data</v>
      </c>
      <c r="D26" s="200" t="str">
        <f>IFERROR(VLOOKUP(Government_revenues_table[[#This Row],[GFS Classification]],[1]!Table6_GFS_codes_classification[#Data],COLUMNS($F:H)+3,FALSE),"Do not enter data")</f>
        <v>Do not enter data</v>
      </c>
      <c r="E26" s="200" t="str">
        <f>IFERROR(VLOOKUP(Government_revenues_table[[#This Row],[GFS Classification]],[1]!Table6_GFS_codes_classification[#Data],COLUMNS($F:I)+3,FALSE),"Do not enter data")</f>
        <v>Do not enter data</v>
      </c>
      <c r="F26" s="201" t="s">
        <v>539</v>
      </c>
      <c r="G26" s="201" t="s">
        <v>448</v>
      </c>
      <c r="H26" s="201" t="s">
        <v>540</v>
      </c>
      <c r="I26" s="201" t="s">
        <v>404</v>
      </c>
      <c r="J26" s="205">
        <v>70333758582.160004</v>
      </c>
      <c r="K26" s="201" t="s">
        <v>58</v>
      </c>
      <c r="M26" s="393"/>
      <c r="N26" s="393"/>
    </row>
    <row r="27" spans="2:21" hidden="1">
      <c r="B27" s="200" t="str">
        <f>IFERROR(VLOOKUP(Government_revenues_table[[#This Row],[GFS Classification]],[1]!Table6_GFS_codes_classification[#Data],COLUMNS($F:F)+3,FALSE),"Do not enter data")</f>
        <v>Do not enter data</v>
      </c>
      <c r="C27" s="200" t="str">
        <f>IFERROR(VLOOKUP(Government_revenues_table[[#This Row],[GFS Classification]],[1]!Table6_GFS_codes_classification[#Data],COLUMNS($F:G)+3,FALSE),"Do not enter data")</f>
        <v>Do not enter data</v>
      </c>
      <c r="D27" s="200" t="str">
        <f>IFERROR(VLOOKUP(Government_revenues_table[[#This Row],[GFS Classification]],[1]!Table6_GFS_codes_classification[#Data],COLUMNS($F:H)+3,FALSE),"Do not enter data")</f>
        <v>Do not enter data</v>
      </c>
      <c r="E27" s="200" t="str">
        <f>IFERROR(VLOOKUP(Government_revenues_table[[#This Row],[GFS Classification]],[1]!Table6_GFS_codes_classification[#Data],COLUMNS($F:I)+3,FALSE),"Do not enter data")</f>
        <v>Do not enter data</v>
      </c>
      <c r="F27" s="201" t="s">
        <v>533</v>
      </c>
      <c r="G27" s="201" t="s">
        <v>452</v>
      </c>
      <c r="H27" s="201" t="s">
        <v>541</v>
      </c>
      <c r="I27" s="201" t="s">
        <v>405</v>
      </c>
      <c r="J27" s="205">
        <v>31289522150</v>
      </c>
      <c r="K27" s="201" t="s">
        <v>58</v>
      </c>
      <c r="M27" s="394" t="s">
        <v>542</v>
      </c>
      <c r="N27" s="394"/>
    </row>
    <row r="28" spans="2:21" hidden="1">
      <c r="B28" s="200" t="str">
        <f>IFERROR(VLOOKUP(Government_revenues_table[[#This Row],[GFS Classification]],[1]!Table6_GFS_codes_classification[#Data],COLUMNS($F:F)+3,FALSE),"Do not enter data")</f>
        <v>Do not enter data</v>
      </c>
      <c r="C28" s="200" t="str">
        <f>IFERROR(VLOOKUP(Government_revenues_table[[#This Row],[GFS Classification]],[1]!Table6_GFS_codes_classification[#Data],COLUMNS($F:G)+3,FALSE),"Do not enter data")</f>
        <v>Do not enter data</v>
      </c>
      <c r="D28" s="200" t="str">
        <f>IFERROR(VLOOKUP(Government_revenues_table[[#This Row],[GFS Classification]],[1]!Table6_GFS_codes_classification[#Data],COLUMNS($F:H)+3,FALSE),"Do not enter data")</f>
        <v>Do not enter data</v>
      </c>
      <c r="E28" s="200" t="str">
        <f>IFERROR(VLOOKUP(Government_revenues_table[[#This Row],[GFS Classification]],[1]!Table6_GFS_codes_classification[#Data],COLUMNS($F:I)+3,FALSE),"Do not enter data")</f>
        <v>Do not enter data</v>
      </c>
      <c r="F28" s="201" t="s">
        <v>543</v>
      </c>
      <c r="G28" s="167" t="s">
        <v>455</v>
      </c>
      <c r="H28" s="201" t="s">
        <v>544</v>
      </c>
      <c r="I28" s="201" t="s">
        <v>402</v>
      </c>
      <c r="J28" s="202">
        <v>22620112499.220001</v>
      </c>
      <c r="K28" s="201" t="s">
        <v>58</v>
      </c>
      <c r="M28" s="394" t="s">
        <v>545</v>
      </c>
      <c r="N28" s="394"/>
    </row>
    <row r="29" spans="2:21" ht="15.6" hidden="1" thickBot="1">
      <c r="B29" s="200" t="str">
        <f>IFERROR(VLOOKUP(Government_revenues_table[[#This Row],[GFS Classification]],[1]!Table6_GFS_codes_classification[#Data],COLUMNS($F:F)+3,FALSE),"Do not enter data")</f>
        <v>Do not enter data</v>
      </c>
      <c r="C29" s="200" t="str">
        <f>IFERROR(VLOOKUP(Government_revenues_table[[#This Row],[GFS Classification]],[1]!Table6_GFS_codes_classification[#Data],COLUMNS($F:G)+3,FALSE),"Do not enter data")</f>
        <v>Do not enter data</v>
      </c>
      <c r="D29" s="200" t="str">
        <f>IFERROR(VLOOKUP(Government_revenues_table[[#This Row],[GFS Classification]],[1]!Table6_GFS_codes_classification[#Data],COLUMNS($F:H)+3,FALSE),"Do not enter data")</f>
        <v>Do not enter data</v>
      </c>
      <c r="E29" s="200" t="str">
        <f>IFERROR(VLOOKUP(Government_revenues_table[[#This Row],[GFS Classification]],[1]!Table6_GFS_codes_classification[#Data],COLUMNS($F:I)+3,FALSE),"Do not enter data")</f>
        <v>Do not enter data</v>
      </c>
      <c r="F29" s="201" t="s">
        <v>546</v>
      </c>
      <c r="G29" s="167" t="s">
        <v>448</v>
      </c>
      <c r="H29" s="201" t="s">
        <v>547</v>
      </c>
      <c r="I29" s="201" t="s">
        <v>402</v>
      </c>
      <c r="J29" s="202">
        <v>14310414711</v>
      </c>
      <c r="K29" s="201" t="s">
        <v>58</v>
      </c>
      <c r="M29" s="204"/>
      <c r="N29" s="204"/>
    </row>
    <row r="30" spans="2:21" hidden="1">
      <c r="B30" s="200" t="str">
        <f>IFERROR(VLOOKUP(Government_revenues_table[[#This Row],[GFS Classification]],[1]!Table6_GFS_codes_classification[#Data],COLUMNS($F:F)+3,FALSE),"Do not enter data")</f>
        <v>Do not enter data</v>
      </c>
      <c r="C30" s="200" t="str">
        <f>IFERROR(VLOOKUP(Government_revenues_table[[#This Row],[GFS Classification]],[1]!Table6_GFS_codes_classification[#Data],COLUMNS($F:G)+3,FALSE),"Do not enter data")</f>
        <v>Do not enter data</v>
      </c>
      <c r="D30" s="200" t="str">
        <f>IFERROR(VLOOKUP(Government_revenues_table[[#This Row],[GFS Classification]],[1]!Table6_GFS_codes_classification[#Data],COLUMNS($F:H)+3,FALSE),"Do not enter data")</f>
        <v>Do not enter data</v>
      </c>
      <c r="E30" s="200" t="str">
        <f>IFERROR(VLOOKUP(Government_revenues_table[[#This Row],[GFS Classification]],[1]!Table6_GFS_codes_classification[#Data],COLUMNS($F:I)+3,FALSE),"Do not enter data")</f>
        <v>Do not enter data</v>
      </c>
      <c r="F30" s="201" t="s">
        <v>537</v>
      </c>
      <c r="G30" s="167" t="s">
        <v>455</v>
      </c>
      <c r="H30" s="201" t="s">
        <v>548</v>
      </c>
      <c r="I30" s="201" t="s">
        <v>402</v>
      </c>
      <c r="J30" s="202">
        <v>10687411259</v>
      </c>
      <c r="K30" s="201" t="s">
        <v>58</v>
      </c>
      <c r="P30" s="33"/>
      <c r="Q30" s="167"/>
      <c r="R30" s="184"/>
      <c r="S30" s="167"/>
      <c r="T30" s="184"/>
      <c r="U30" s="167"/>
    </row>
    <row r="31" spans="2:21" hidden="1">
      <c r="B31" s="200" t="str">
        <f>IFERROR(VLOOKUP(Government_revenues_table[[#This Row],[GFS Classification]],[1]!Table6_GFS_codes_classification[#Data],COLUMNS($F:F)+3,FALSE),"Do not enter data")</f>
        <v>Do not enter data</v>
      </c>
      <c r="C31" s="200" t="str">
        <f>IFERROR(VLOOKUP(Government_revenues_table[[#This Row],[GFS Classification]],[1]!Table6_GFS_codes_classification[#Data],COLUMNS($F:G)+3,FALSE),"Do not enter data")</f>
        <v>Do not enter data</v>
      </c>
      <c r="D31" s="200" t="str">
        <f>IFERROR(VLOOKUP(Government_revenues_table[[#This Row],[GFS Classification]],[1]!Table6_GFS_codes_classification[#Data],COLUMNS($F:H)+3,FALSE),"Do not enter data")</f>
        <v>Do not enter data</v>
      </c>
      <c r="E31" s="200" t="str">
        <f>IFERROR(VLOOKUP(Government_revenues_table[[#This Row],[GFS Classification]],[1]!Table6_GFS_codes_classification[#Data],COLUMNS($F:I)+3,FALSE),"Do not enter data")</f>
        <v>Do not enter data</v>
      </c>
      <c r="F31" s="201" t="s">
        <v>546</v>
      </c>
      <c r="G31" s="167" t="s">
        <v>455</v>
      </c>
      <c r="H31" s="201" t="s">
        <v>549</v>
      </c>
      <c r="I31" s="201" t="s">
        <v>402</v>
      </c>
      <c r="J31" s="202">
        <v>9071801686</v>
      </c>
      <c r="K31" s="201" t="s">
        <v>58</v>
      </c>
      <c r="P31" s="383"/>
      <c r="Q31" s="383"/>
      <c r="R31" s="383"/>
      <c r="S31" s="383"/>
      <c r="T31" s="383"/>
      <c r="U31" s="383"/>
    </row>
    <row r="32" spans="2:21" hidden="1">
      <c r="B32" s="200" t="str">
        <f>IFERROR(VLOOKUP(Government_revenues_table[[#This Row],[GFS Classification]],[1]!Table6_GFS_codes_classification[#Data],COLUMNS($F:F)+3,FALSE),"Do not enter data")</f>
        <v>Do not enter data</v>
      </c>
      <c r="C32" s="200" t="str">
        <f>IFERROR(VLOOKUP(Government_revenues_table[[#This Row],[GFS Classification]],[1]!Table6_GFS_codes_classification[#Data],COLUMNS($F:G)+3,FALSE),"Do not enter data")</f>
        <v>Do not enter data</v>
      </c>
      <c r="D32" s="200" t="str">
        <f>IFERROR(VLOOKUP(Government_revenues_table[[#This Row],[GFS Classification]],[1]!Table6_GFS_codes_classification[#Data],COLUMNS($F:H)+3,FALSE),"Do not enter data")</f>
        <v>Do not enter data</v>
      </c>
      <c r="E32" s="200" t="str">
        <f>IFERROR(VLOOKUP(Government_revenues_table[[#This Row],[GFS Classification]],[1]!Table6_GFS_codes_classification[#Data],COLUMNS($F:I)+3,FALSE),"Do not enter data")</f>
        <v>Do not enter data</v>
      </c>
      <c r="F32" s="201" t="s">
        <v>550</v>
      </c>
      <c r="G32" s="201" t="s">
        <v>448</v>
      </c>
      <c r="H32" s="201" t="s">
        <v>551</v>
      </c>
      <c r="I32" s="201" t="s">
        <v>404</v>
      </c>
      <c r="J32" s="205">
        <v>7146789527.4399996</v>
      </c>
      <c r="K32" s="201" t="s">
        <v>58</v>
      </c>
    </row>
    <row r="33" spans="2:20" hidden="1">
      <c r="B33" s="200" t="str">
        <f>IFERROR(VLOOKUP(Government_revenues_table[[#This Row],[GFS Classification]],[1]!Table6_GFS_codes_classification[#Data],COLUMNS($F:F)+3,FALSE),"Do not enter data")</f>
        <v>Do not enter data</v>
      </c>
      <c r="C33" s="200" t="str">
        <f>IFERROR(VLOOKUP(Government_revenues_table[[#This Row],[GFS Classification]],[1]!Table6_GFS_codes_classification[#Data],COLUMNS($F:G)+3,FALSE),"Do not enter data")</f>
        <v>Do not enter data</v>
      </c>
      <c r="D33" s="200" t="str">
        <f>IFERROR(VLOOKUP(Government_revenues_table[[#This Row],[GFS Classification]],[1]!Table6_GFS_codes_classification[#Data],COLUMNS($F:H)+3,FALSE),"Do not enter data")</f>
        <v>Do not enter data</v>
      </c>
      <c r="E33" s="200" t="str">
        <f>IFERROR(VLOOKUP(Government_revenues_table[[#This Row],[GFS Classification]],[1]!Table6_GFS_codes_classification[#Data],COLUMNS($F:I)+3,FALSE),"Do not enter data")</f>
        <v>Do not enter data</v>
      </c>
      <c r="F33" s="201" t="s">
        <v>539</v>
      </c>
      <c r="G33" s="201" t="s">
        <v>448</v>
      </c>
      <c r="H33" s="201" t="s">
        <v>552</v>
      </c>
      <c r="I33" s="201" t="s">
        <v>404</v>
      </c>
      <c r="J33" s="205">
        <v>6155246511.1499996</v>
      </c>
      <c r="K33" s="201" t="s">
        <v>58</v>
      </c>
    </row>
    <row r="34" spans="2:20">
      <c r="B34" s="200" t="str">
        <f>IFERROR(VLOOKUP(Government_revenues_table[[#This Row],[GFS Classification]],[1]!Table6_GFS_codes_classification[#Data],COLUMNS($F:F)+3,FALSE),"Do not enter data")</f>
        <v>Do not enter data</v>
      </c>
      <c r="C34" s="200" t="str">
        <f>IFERROR(VLOOKUP(Government_revenues_table[[#This Row],[GFS Classification]],[1]!Table6_GFS_codes_classification[#Data],COLUMNS($F:G)+3,FALSE),"Do not enter data")</f>
        <v>Do not enter data</v>
      </c>
      <c r="D34" s="200" t="str">
        <f>IFERROR(VLOOKUP(Government_revenues_table[[#This Row],[GFS Classification]],[1]!Table6_GFS_codes_classification[#Data],COLUMNS($F:H)+3,FALSE),"Do not enter data")</f>
        <v>Do not enter data</v>
      </c>
      <c r="E34" s="200" t="str">
        <f>IFERROR(VLOOKUP(Government_revenues_table[[#This Row],[GFS Classification]],[1]!Table6_GFS_codes_classification[#Data],COLUMNS($F:I)+3,FALSE),"Do not enter data")</f>
        <v>Do not enter data</v>
      </c>
      <c r="F34" s="201" t="s">
        <v>530</v>
      </c>
      <c r="G34" s="201" t="s">
        <v>455</v>
      </c>
      <c r="H34" s="201" t="s">
        <v>553</v>
      </c>
      <c r="I34" s="201" t="s">
        <v>407</v>
      </c>
      <c r="J34" s="205">
        <v>4947444660.6700001</v>
      </c>
      <c r="K34" s="201" t="s">
        <v>58</v>
      </c>
      <c r="R34" s="207"/>
    </row>
    <row r="35" spans="2:20" hidden="1">
      <c r="B35" s="200" t="str">
        <f>IFERROR(VLOOKUP(Government_revenues_table[[#This Row],[GFS Classification]],[1]!Table6_GFS_codes_classification[#Data],COLUMNS($F:F)+3,FALSE),"Do not enter data")</f>
        <v>Do not enter data</v>
      </c>
      <c r="C35" s="200" t="str">
        <f>IFERROR(VLOOKUP(Government_revenues_table[[#This Row],[GFS Classification]],[1]!Table6_GFS_codes_classification[#Data],COLUMNS($F:G)+3,FALSE),"Do not enter data")</f>
        <v>Do not enter data</v>
      </c>
      <c r="D35" s="200" t="str">
        <f>IFERROR(VLOOKUP(Government_revenues_table[[#This Row],[GFS Classification]],[1]!Table6_GFS_codes_classification[#Data],COLUMNS($F:H)+3,FALSE),"Do not enter data")</f>
        <v>Do not enter data</v>
      </c>
      <c r="E35" s="200" t="str">
        <f>IFERROR(VLOOKUP(Government_revenues_table[[#This Row],[GFS Classification]],[1]!Table6_GFS_codes_classification[#Data],COLUMNS($F:I)+3,FALSE),"Do not enter data")</f>
        <v>Do not enter data</v>
      </c>
      <c r="F35" s="201" t="s">
        <v>554</v>
      </c>
      <c r="G35" s="201" t="s">
        <v>455</v>
      </c>
      <c r="H35" s="201" t="s">
        <v>555</v>
      </c>
      <c r="I35" s="201" t="s">
        <v>418</v>
      </c>
      <c r="J35" s="210">
        <v>4172143512.5</v>
      </c>
      <c r="K35" s="201" t="s">
        <v>58</v>
      </c>
      <c r="R35" s="209"/>
    </row>
    <row r="36" spans="2:20">
      <c r="B36" s="200" t="str">
        <f>IFERROR(VLOOKUP(Government_revenues_table[[#This Row],[GFS Classification]],[1]!Table6_GFS_codes_classification[#Data],COLUMNS($F:F)+3,FALSE),"Do not enter data")</f>
        <v>Do not enter data</v>
      </c>
      <c r="C36" s="200" t="str">
        <f>IFERROR(VLOOKUP(Government_revenues_table[[#This Row],[GFS Classification]],[1]!Table6_GFS_codes_classification[#Data],COLUMNS($F:G)+3,FALSE),"Do not enter data")</f>
        <v>Do not enter data</v>
      </c>
      <c r="D36" s="200" t="str">
        <f>IFERROR(VLOOKUP(Government_revenues_table[[#This Row],[GFS Classification]],[1]!Table6_GFS_codes_classification[#Data],COLUMNS($F:H)+3,FALSE),"Do not enter data")</f>
        <v>Do not enter data</v>
      </c>
      <c r="E36" s="200" t="str">
        <f>IFERROR(VLOOKUP(Government_revenues_table[[#This Row],[GFS Classification]],[1]!Table6_GFS_codes_classification[#Data],COLUMNS($F:I)+3,FALSE),"Do not enter data")</f>
        <v>Do not enter data</v>
      </c>
      <c r="F36" s="201" t="s">
        <v>530</v>
      </c>
      <c r="G36" s="201" t="s">
        <v>455</v>
      </c>
      <c r="H36" s="201" t="s">
        <v>553</v>
      </c>
      <c r="I36" s="201" t="s">
        <v>409</v>
      </c>
      <c r="J36" s="205">
        <v>3267911112.3600001</v>
      </c>
      <c r="K36" s="201" t="s">
        <v>58</v>
      </c>
    </row>
    <row r="37" spans="2:20" hidden="1">
      <c r="B37" s="200" t="str">
        <f>IFERROR(VLOOKUP(Government_revenues_table[[#This Row],[GFS Classification]],[1]!Table6_GFS_codes_classification[#Data],COLUMNS($F:F)+3,FALSE),"Do not enter data")</f>
        <v>Do not enter data</v>
      </c>
      <c r="C37" s="200" t="str">
        <f>IFERROR(VLOOKUP(Government_revenues_table[[#This Row],[GFS Classification]],[1]!Table6_GFS_codes_classification[#Data],COLUMNS($F:G)+3,FALSE),"Do not enter data")</f>
        <v>Do not enter data</v>
      </c>
      <c r="D37" s="200" t="str">
        <f>IFERROR(VLOOKUP(Government_revenues_table[[#This Row],[GFS Classification]],[1]!Table6_GFS_codes_classification[#Data],COLUMNS($F:H)+3,FALSE),"Do not enter data")</f>
        <v>Do not enter data</v>
      </c>
      <c r="E37" s="200" t="str">
        <f>IFERROR(VLOOKUP(Government_revenues_table[[#This Row],[GFS Classification]],[1]!Table6_GFS_codes_classification[#Data],COLUMNS($F:I)+3,FALSE),"Do not enter data")</f>
        <v>Do not enter data</v>
      </c>
      <c r="F37" s="201" t="s">
        <v>546</v>
      </c>
      <c r="G37" s="167" t="s">
        <v>455</v>
      </c>
      <c r="H37" s="201" t="s">
        <v>556</v>
      </c>
      <c r="I37" s="201" t="s">
        <v>402</v>
      </c>
      <c r="J37" s="202">
        <v>2703882807</v>
      </c>
      <c r="K37" s="201" t="s">
        <v>58</v>
      </c>
    </row>
    <row r="38" spans="2:20">
      <c r="B38" s="200" t="str">
        <f>IFERROR(VLOOKUP(Government_revenues_table[[#This Row],[GFS Classification]],[1]!Table6_GFS_codes_classification[#Data],COLUMNS($F:F)+3,FALSE),"Do not enter data")</f>
        <v>Do not enter data</v>
      </c>
      <c r="C38" s="200" t="str">
        <f>IFERROR(VLOOKUP(Government_revenues_table[[#This Row],[GFS Classification]],[1]!Table6_GFS_codes_classification[#Data],COLUMNS($F:G)+3,FALSE),"Do not enter data")</f>
        <v>Do not enter data</v>
      </c>
      <c r="D38" s="200" t="str">
        <f>IFERROR(VLOOKUP(Government_revenues_table[[#This Row],[GFS Classification]],[1]!Table6_GFS_codes_classification[#Data],COLUMNS($F:H)+3,FALSE),"Do not enter data")</f>
        <v>Do not enter data</v>
      </c>
      <c r="E38" s="200" t="str">
        <f>IFERROR(VLOOKUP(Government_revenues_table[[#This Row],[GFS Classification]],[1]!Table6_GFS_codes_classification[#Data],COLUMNS($F:I)+3,FALSE),"Do not enter data")</f>
        <v>Do not enter data</v>
      </c>
      <c r="F38" s="201" t="s">
        <v>530</v>
      </c>
      <c r="G38" s="201" t="s">
        <v>455</v>
      </c>
      <c r="H38" s="201" t="s">
        <v>553</v>
      </c>
      <c r="I38" s="201" t="s">
        <v>415</v>
      </c>
      <c r="J38" s="205">
        <v>2094151205.71</v>
      </c>
      <c r="K38" s="201" t="s">
        <v>58</v>
      </c>
      <c r="T38" s="207"/>
    </row>
    <row r="39" spans="2:20" hidden="1">
      <c r="B39" s="200" t="str">
        <f>IFERROR(VLOOKUP(Government_revenues_table[[#This Row],[GFS Classification]],[1]!Table6_GFS_codes_classification[#Data],COLUMNS($F:F)+3,FALSE),"Do not enter data")</f>
        <v>Do not enter data</v>
      </c>
      <c r="C39" s="200" t="str">
        <f>IFERROR(VLOOKUP(Government_revenues_table[[#This Row],[GFS Classification]],[1]!Table6_GFS_codes_classification[#Data],COLUMNS($F:G)+3,FALSE),"Do not enter data")</f>
        <v>Do not enter data</v>
      </c>
      <c r="D39" s="200" t="str">
        <f>IFERROR(VLOOKUP(Government_revenues_table[[#This Row],[GFS Classification]],[1]!Table6_GFS_codes_classification[#Data],COLUMNS($F:H)+3,FALSE),"Do not enter data")</f>
        <v>Do not enter data</v>
      </c>
      <c r="E39" s="200" t="str">
        <f>IFERROR(VLOOKUP(Government_revenues_table[[#This Row],[GFS Classification]],[1]!Table6_GFS_codes_classification[#Data],COLUMNS($F:I)+3,FALSE),"Do not enter data")</f>
        <v>Do not enter data</v>
      </c>
      <c r="F39" s="201" t="s">
        <v>535</v>
      </c>
      <c r="G39" s="201" t="s">
        <v>452</v>
      </c>
      <c r="H39" s="201" t="s">
        <v>557</v>
      </c>
      <c r="I39" s="201" t="s">
        <v>405</v>
      </c>
      <c r="J39" s="205">
        <v>1417846154.25</v>
      </c>
      <c r="K39" s="201" t="s">
        <v>58</v>
      </c>
      <c r="T39" s="209"/>
    </row>
    <row r="40" spans="2:20" hidden="1">
      <c r="B40" s="200" t="str">
        <f>IFERROR(VLOOKUP(Government_revenues_table[[#This Row],[GFS Classification]],[1]!Table6_GFS_codes_classification[#Data],COLUMNS($F:F)+3,FALSE),"Do not enter data")</f>
        <v>Do not enter data</v>
      </c>
      <c r="C40" s="200" t="str">
        <f>IFERROR(VLOOKUP(Government_revenues_table[[#This Row],[GFS Classification]],[1]!Table6_GFS_codes_classification[#Data],COLUMNS($F:G)+3,FALSE),"Do not enter data")</f>
        <v>Do not enter data</v>
      </c>
      <c r="D40" s="200" t="str">
        <f>IFERROR(VLOOKUP(Government_revenues_table[[#This Row],[GFS Classification]],[1]!Table6_GFS_codes_classification[#Data],COLUMNS($F:H)+3,FALSE),"Do not enter data")</f>
        <v>Do not enter data</v>
      </c>
      <c r="E40" s="200" t="str">
        <f>IFERROR(VLOOKUP(Government_revenues_table[[#This Row],[GFS Classification]],[1]!Table6_GFS_codes_classification[#Data],COLUMNS($F:I)+3,FALSE),"Do not enter data")</f>
        <v>Do not enter data</v>
      </c>
      <c r="F40" s="201" t="s">
        <v>535</v>
      </c>
      <c r="G40" s="201" t="s">
        <v>452</v>
      </c>
      <c r="H40" s="201" t="s">
        <v>558</v>
      </c>
      <c r="I40" s="201" t="s">
        <v>405</v>
      </c>
      <c r="J40" s="205">
        <v>1151274842.51</v>
      </c>
      <c r="K40" s="201" t="s">
        <v>58</v>
      </c>
    </row>
    <row r="41" spans="2:20">
      <c r="B41" s="200" t="str">
        <f>IFERROR(VLOOKUP(Government_revenues_table[[#This Row],[GFS Classification]],[1]!Table6_GFS_codes_classification[#Data],COLUMNS($F:F)+3,FALSE),"Do not enter data")</f>
        <v>Do not enter data</v>
      </c>
      <c r="C41" s="200" t="str">
        <f>IFERROR(VLOOKUP(Government_revenues_table[[#This Row],[GFS Classification]],[1]!Table6_GFS_codes_classification[#Data],COLUMNS($F:G)+3,FALSE),"Do not enter data")</f>
        <v>Do not enter data</v>
      </c>
      <c r="D41" s="200" t="str">
        <f>IFERROR(VLOOKUP(Government_revenues_table[[#This Row],[GFS Classification]],[1]!Table6_GFS_codes_classification[#Data],COLUMNS($F:H)+3,FALSE),"Do not enter data")</f>
        <v>Do not enter data</v>
      </c>
      <c r="E41" s="200" t="str">
        <f>IFERROR(VLOOKUP(Government_revenues_table[[#This Row],[GFS Classification]],[1]!Table6_GFS_codes_classification[#Data],COLUMNS($F:I)+3,FALSE),"Do not enter data")</f>
        <v>Do not enter data</v>
      </c>
      <c r="F41" s="201" t="s">
        <v>530</v>
      </c>
      <c r="G41" s="201" t="s">
        <v>455</v>
      </c>
      <c r="H41" s="201" t="s">
        <v>553</v>
      </c>
      <c r="I41" s="201" t="s">
        <v>411</v>
      </c>
      <c r="J41" s="205">
        <v>1148085701.3900001</v>
      </c>
      <c r="K41" s="201" t="s">
        <v>58</v>
      </c>
      <c r="R41" s="207"/>
    </row>
    <row r="42" spans="2:20">
      <c r="B42" s="200" t="str">
        <f>IFERROR(VLOOKUP(Government_revenues_table[[#This Row],[GFS Classification]],[1]!Table6_GFS_codes_classification[#Data],COLUMNS($F:F)+3,FALSE),"Do not enter data")</f>
        <v>Do not enter data</v>
      </c>
      <c r="C42" s="200" t="str">
        <f>IFERROR(VLOOKUP(Government_revenues_table[[#This Row],[GFS Classification]],[1]!Table6_GFS_codes_classification[#Data],COLUMNS($F:G)+3,FALSE),"Do not enter data")</f>
        <v>Do not enter data</v>
      </c>
      <c r="D42" s="200" t="str">
        <f>IFERROR(VLOOKUP(Government_revenues_table[[#This Row],[GFS Classification]],[1]!Table6_GFS_codes_classification[#Data],COLUMNS($F:H)+3,FALSE),"Do not enter data")</f>
        <v>Do not enter data</v>
      </c>
      <c r="E42" s="200" t="str">
        <f>IFERROR(VLOOKUP(Government_revenues_table[[#This Row],[GFS Classification]],[1]!Table6_GFS_codes_classification[#Data],COLUMNS($F:I)+3,FALSE),"Do not enter data")</f>
        <v>Do not enter data</v>
      </c>
      <c r="F42" s="201" t="s">
        <v>530</v>
      </c>
      <c r="G42" s="201" t="s">
        <v>455</v>
      </c>
      <c r="H42" s="201" t="s">
        <v>553</v>
      </c>
      <c r="I42" s="201" t="s">
        <v>417</v>
      </c>
      <c r="J42" s="205">
        <v>1074029209.05</v>
      </c>
      <c r="K42" s="201" t="s">
        <v>58</v>
      </c>
      <c r="R42" s="209"/>
      <c r="T42" s="207"/>
    </row>
    <row r="43" spans="2:20">
      <c r="B43" s="208" t="str">
        <f>IFERROR(VLOOKUP(Government_revenues_table[[#This Row],[GFS Classification]],[1]!Table6_GFS_codes_classification[#Data],COLUMNS($F:F)+3,FALSE),"Do not enter data")</f>
        <v>Do not enter data</v>
      </c>
      <c r="C43" s="208" t="str">
        <f>IFERROR(VLOOKUP(Government_revenues_table[[#This Row],[GFS Classification]],[1]!Table6_GFS_codes_classification[#Data],COLUMNS($F:G)+3,FALSE),"Do not enter data")</f>
        <v>Do not enter data</v>
      </c>
      <c r="D43" s="208" t="str">
        <f>IFERROR(VLOOKUP(Government_revenues_table[[#This Row],[GFS Classification]],[1]!Table6_GFS_codes_classification[#Data],COLUMNS($F:H)+3,FALSE),"Do not enter data")</f>
        <v>Do not enter data</v>
      </c>
      <c r="E43" s="208" t="str">
        <f>IFERROR(VLOOKUP(Government_revenues_table[[#This Row],[GFS Classification]],[1]!Table6_GFS_codes_classification[#Data],COLUMNS($F:I)+3,FALSE),"Do not enter data")</f>
        <v>Do not enter data</v>
      </c>
      <c r="F43" s="201" t="s">
        <v>530</v>
      </c>
      <c r="G43" s="201" t="s">
        <v>455</v>
      </c>
      <c r="H43" s="201" t="s">
        <v>553</v>
      </c>
      <c r="I43" s="201" t="s">
        <v>414</v>
      </c>
      <c r="J43" s="205">
        <v>854764507.34000003</v>
      </c>
      <c r="K43" s="201" t="s">
        <v>58</v>
      </c>
      <c r="R43" s="209"/>
      <c r="T43" s="209"/>
    </row>
    <row r="44" spans="2:20" hidden="1">
      <c r="B44" s="200" t="str">
        <f>IFERROR(VLOOKUP(Government_revenues_table[[#This Row],[GFS Classification]],[1]!Table6_GFS_codes_classification[#Data],COLUMNS($F:F)+3,FALSE),"Do not enter data")</f>
        <v>Do not enter data</v>
      </c>
      <c r="C44" s="200" t="str">
        <f>IFERROR(VLOOKUP(Government_revenues_table[[#This Row],[GFS Classification]],[1]!Table6_GFS_codes_classification[#Data],COLUMNS($F:G)+3,FALSE),"Do not enter data")</f>
        <v>Do not enter data</v>
      </c>
      <c r="D44" s="200" t="str">
        <f>IFERROR(VLOOKUP(Government_revenues_table[[#This Row],[GFS Classification]],[1]!Table6_GFS_codes_classification[#Data],COLUMNS($F:H)+3,FALSE),"Do not enter data")</f>
        <v>Do not enter data</v>
      </c>
      <c r="E44" s="200" t="str">
        <f>IFERROR(VLOOKUP(Government_revenues_table[[#This Row],[GFS Classification]],[1]!Table6_GFS_codes_classification[#Data],COLUMNS($F:I)+3,FALSE),"Do not enter data")</f>
        <v>Do not enter data</v>
      </c>
      <c r="F44" s="201" t="s">
        <v>559</v>
      </c>
      <c r="G44" s="201" t="s">
        <v>452</v>
      </c>
      <c r="H44" s="201" t="s">
        <v>560</v>
      </c>
      <c r="I44" s="201" t="s">
        <v>405</v>
      </c>
      <c r="J44" s="205">
        <v>576548587.09000003</v>
      </c>
      <c r="K44" s="201" t="s">
        <v>58</v>
      </c>
      <c r="R44" s="209"/>
      <c r="T44" s="209"/>
    </row>
    <row r="45" spans="2:20">
      <c r="B45" s="208" t="str">
        <f>IFERROR(VLOOKUP(Government_revenues_table[[#This Row],[GFS Classification]],[1]!Table6_GFS_codes_classification[#Data],COLUMNS($F:F)+3,FALSE),"Do not enter data")</f>
        <v>Do not enter data</v>
      </c>
      <c r="C45" s="208" t="str">
        <f>IFERROR(VLOOKUP(Government_revenues_table[[#This Row],[GFS Classification]],[1]!Table6_GFS_codes_classification[#Data],COLUMNS($F:G)+3,FALSE),"Do not enter data")</f>
        <v>Do not enter data</v>
      </c>
      <c r="D45" s="208" t="str">
        <f>IFERROR(VLOOKUP(Government_revenues_table[[#This Row],[GFS Classification]],[1]!Table6_GFS_codes_classification[#Data],COLUMNS($F:H)+3,FALSE),"Do not enter data")</f>
        <v>Do not enter data</v>
      </c>
      <c r="E45" s="208" t="str">
        <f>IFERROR(VLOOKUP(Government_revenues_table[[#This Row],[GFS Classification]],[1]!Table6_GFS_codes_classification[#Data],COLUMNS($F:I)+3,FALSE),"Do not enter data")</f>
        <v>Do not enter data</v>
      </c>
      <c r="F45" s="201" t="s">
        <v>530</v>
      </c>
      <c r="G45" s="201" t="s">
        <v>455</v>
      </c>
      <c r="H45" s="201" t="s">
        <v>553</v>
      </c>
      <c r="I45" s="201" t="s">
        <v>413</v>
      </c>
      <c r="J45" s="205">
        <v>573663305.70000005</v>
      </c>
      <c r="K45" s="201" t="s">
        <v>58</v>
      </c>
      <c r="R45" s="209"/>
      <c r="T45" s="209"/>
    </row>
    <row r="46" spans="2:20" hidden="1">
      <c r="B46" s="200" t="str">
        <f>IFERROR(VLOOKUP(Government_revenues_table[[#This Row],[GFS Classification]],[1]!Table6_GFS_codes_classification[#Data],COLUMNS($F:F)+3,FALSE),"Do not enter data")</f>
        <v>Do not enter data</v>
      </c>
      <c r="C46" s="200" t="str">
        <f>IFERROR(VLOOKUP(Government_revenues_table[[#This Row],[GFS Classification]],[1]!Table6_GFS_codes_classification[#Data],COLUMNS($F:G)+3,FALSE),"Do not enter data")</f>
        <v>Do not enter data</v>
      </c>
      <c r="D46" s="200" t="str">
        <f>IFERROR(VLOOKUP(Government_revenues_table[[#This Row],[GFS Classification]],[1]!Table6_GFS_codes_classification[#Data],COLUMNS($F:H)+3,FALSE),"Do not enter data")</f>
        <v>Do not enter data</v>
      </c>
      <c r="E46" s="200" t="str">
        <f>IFERROR(VLOOKUP(Government_revenues_table[[#This Row],[GFS Classification]],[1]!Table6_GFS_codes_classification[#Data],COLUMNS($F:I)+3,FALSE),"Do not enter data")</f>
        <v>Do not enter data</v>
      </c>
      <c r="F46" s="201" t="s">
        <v>550</v>
      </c>
      <c r="G46" s="201" t="s">
        <v>448</v>
      </c>
      <c r="H46" s="201" t="s">
        <v>561</v>
      </c>
      <c r="I46" s="201" t="s">
        <v>404</v>
      </c>
      <c r="J46" s="206">
        <v>520297387.13</v>
      </c>
      <c r="K46" s="201" t="s">
        <v>58</v>
      </c>
      <c r="R46" s="209"/>
      <c r="T46" s="209"/>
    </row>
    <row r="47" spans="2:20">
      <c r="B47" s="208" t="str">
        <f>IFERROR(VLOOKUP(Government_revenues_table[[#This Row],[GFS Classification]],[1]!Table6_GFS_codes_classification[#Data],COLUMNS($F:F)+3,FALSE),"Do not enter data")</f>
        <v>Do not enter data</v>
      </c>
      <c r="C47" s="208" t="str">
        <f>IFERROR(VLOOKUP(Government_revenues_table[[#This Row],[GFS Classification]],[1]!Table6_GFS_codes_classification[#Data],COLUMNS($F:G)+3,FALSE),"Do not enter data")</f>
        <v>Do not enter data</v>
      </c>
      <c r="D47" s="208" t="str">
        <f>IFERROR(VLOOKUP(Government_revenues_table[[#This Row],[GFS Classification]],[1]!Table6_GFS_codes_classification[#Data],COLUMNS($F:H)+3,FALSE),"Do not enter data")</f>
        <v>Do not enter data</v>
      </c>
      <c r="E47" s="208" t="str">
        <f>IFERROR(VLOOKUP(Government_revenues_table[[#This Row],[GFS Classification]],[1]!Table6_GFS_codes_classification[#Data],COLUMNS($F:I)+3,FALSE),"Do not enter data")</f>
        <v>Do not enter data</v>
      </c>
      <c r="F47" s="201" t="s">
        <v>530</v>
      </c>
      <c r="G47" s="201" t="s">
        <v>455</v>
      </c>
      <c r="H47" s="201" t="s">
        <v>553</v>
      </c>
      <c r="I47" s="201" t="s">
        <v>410</v>
      </c>
      <c r="J47" s="205">
        <v>427738555.56999999</v>
      </c>
      <c r="K47" s="201" t="s">
        <v>58</v>
      </c>
      <c r="R47" s="209"/>
      <c r="T47" s="209"/>
    </row>
    <row r="48" spans="2:20">
      <c r="B48" s="208" t="str">
        <f>IFERROR(VLOOKUP(Government_revenues_table[[#This Row],[GFS Classification]],[1]!Table6_GFS_codes_classification[#Data],COLUMNS($F:F)+3,FALSE),"Do not enter data")</f>
        <v>Do not enter data</v>
      </c>
      <c r="C48" s="208" t="str">
        <f>IFERROR(VLOOKUP(Government_revenues_table[[#This Row],[GFS Classification]],[1]!Table6_GFS_codes_classification[#Data],COLUMNS($F:G)+3,FALSE),"Do not enter data")</f>
        <v>Do not enter data</v>
      </c>
      <c r="D48" s="208" t="str">
        <f>IFERROR(VLOOKUP(Government_revenues_table[[#This Row],[GFS Classification]],[1]!Table6_GFS_codes_classification[#Data],COLUMNS($F:H)+3,FALSE),"Do not enter data")</f>
        <v>Do not enter data</v>
      </c>
      <c r="E48" s="208" t="str">
        <f>IFERROR(VLOOKUP(Government_revenues_table[[#This Row],[GFS Classification]],[1]!Table6_GFS_codes_classification[#Data],COLUMNS($F:I)+3,FALSE),"Do not enter data")</f>
        <v>Do not enter data</v>
      </c>
      <c r="F48" s="201" t="s">
        <v>530</v>
      </c>
      <c r="G48" s="201" t="s">
        <v>455</v>
      </c>
      <c r="H48" s="201" t="s">
        <v>553</v>
      </c>
      <c r="I48" s="201" t="s">
        <v>416</v>
      </c>
      <c r="J48" s="205">
        <v>406424222.19999999</v>
      </c>
      <c r="K48" s="201" t="s">
        <v>58</v>
      </c>
      <c r="R48" s="209"/>
      <c r="T48" s="207"/>
    </row>
    <row r="49" spans="2:20">
      <c r="B49" s="208" t="str">
        <f>IFERROR(VLOOKUP(Government_revenues_table[[#This Row],[GFS Classification]],[1]!Table6_GFS_codes_classification[#Data],COLUMNS($F:F)+3,FALSE),"Do not enter data")</f>
        <v>Do not enter data</v>
      </c>
      <c r="C49" s="208" t="str">
        <f>IFERROR(VLOOKUP(Government_revenues_table[[#This Row],[GFS Classification]],[1]!Table6_GFS_codes_classification[#Data],COLUMNS($F:G)+3,FALSE),"Do not enter data")</f>
        <v>Do not enter data</v>
      </c>
      <c r="D49" s="208" t="str">
        <f>IFERROR(VLOOKUP(Government_revenues_table[[#This Row],[GFS Classification]],[1]!Table6_GFS_codes_classification[#Data],COLUMNS($F:H)+3,FALSE),"Do not enter data")</f>
        <v>Do not enter data</v>
      </c>
      <c r="E49" s="208" t="str">
        <f>IFERROR(VLOOKUP(Government_revenues_table[[#This Row],[GFS Classification]],[1]!Table6_GFS_codes_classification[#Data],COLUMNS($F:I)+3,FALSE),"Do not enter data")</f>
        <v>Do not enter data</v>
      </c>
      <c r="F49" s="201" t="s">
        <v>530</v>
      </c>
      <c r="G49" s="201" t="s">
        <v>455</v>
      </c>
      <c r="H49" s="201" t="s">
        <v>553</v>
      </c>
      <c r="I49" s="201" t="s">
        <v>412</v>
      </c>
      <c r="J49" s="205">
        <v>247431467.66999999</v>
      </c>
      <c r="K49" s="201" t="s">
        <v>58</v>
      </c>
      <c r="T49" s="207"/>
    </row>
    <row r="50" spans="2:20" hidden="1">
      <c r="B50" s="200" t="str">
        <f>IFERROR(VLOOKUP(Government_revenues_table[[#This Row],[GFS Classification]],[1]!Table6_GFS_codes_classification[#Data],COLUMNS($F:F)+3,FALSE),"Do not enter data")</f>
        <v>Do not enter data</v>
      </c>
      <c r="C50" s="200" t="str">
        <f>IFERROR(VLOOKUP(Government_revenues_table[[#This Row],[GFS Classification]],[1]!Table6_GFS_codes_classification[#Data],COLUMNS($F:G)+3,FALSE),"Do not enter data")</f>
        <v>Do not enter data</v>
      </c>
      <c r="D50" s="200" t="str">
        <f>IFERROR(VLOOKUP(Government_revenues_table[[#This Row],[GFS Classification]],[1]!Table6_GFS_codes_classification[#Data],COLUMNS($F:H)+3,FALSE),"Do not enter data")</f>
        <v>Do not enter data</v>
      </c>
      <c r="E50" s="200" t="str">
        <f>IFERROR(VLOOKUP(Government_revenues_table[[#This Row],[GFS Classification]],[1]!Table6_GFS_codes_classification[#Data],COLUMNS($F:I)+3,FALSE),"Do not enter data")</f>
        <v>Do not enter data</v>
      </c>
      <c r="F50" s="201" t="s">
        <v>562</v>
      </c>
      <c r="G50" s="167" t="s">
        <v>455</v>
      </c>
      <c r="H50" s="201" t="s">
        <v>563</v>
      </c>
      <c r="I50" s="201" t="s">
        <v>402</v>
      </c>
      <c r="J50" s="202">
        <v>14450000</v>
      </c>
      <c r="K50" s="201" t="s">
        <v>58</v>
      </c>
    </row>
    <row r="51" spans="2:20" ht="15.6" thickBot="1"/>
    <row r="52" spans="2:20" ht="16.5" thickBot="1">
      <c r="I52" s="211" t="s">
        <v>564</v>
      </c>
      <c r="J52" s="327">
        <f>SUM(J54/'Part 1 - About'!E45)</f>
        <v>529495451.6163674</v>
      </c>
      <c r="T52" s="209"/>
    </row>
    <row r="53" spans="2:20" ht="21" customHeight="1" thickBot="1">
      <c r="I53" s="213"/>
      <c r="J53" s="207"/>
    </row>
    <row r="54" spans="2:20" ht="16.5" thickBot="1">
      <c r="I54" s="211" t="s">
        <v>565</v>
      </c>
      <c r="J54" s="327">
        <f>SUM(Government_revenues_table[Revenue value])</f>
        <v>1220455246248.6299</v>
      </c>
    </row>
    <row r="55" spans="2:20">
      <c r="J55" s="214"/>
    </row>
    <row r="56" spans="2:20">
      <c r="J56" s="207"/>
    </row>
    <row r="58" spans="2:20" ht="22.5">
      <c r="F58" s="215" t="s">
        <v>566</v>
      </c>
      <c r="G58" s="215"/>
      <c r="H58" s="216"/>
      <c r="I58" s="216"/>
      <c r="J58" s="216"/>
      <c r="K58" s="216"/>
    </row>
    <row r="59" spans="2:20">
      <c r="F59" s="166" t="s">
        <v>567</v>
      </c>
      <c r="G59" s="132"/>
      <c r="H59" s="132"/>
      <c r="I59" s="132"/>
      <c r="J59" s="217"/>
      <c r="K59" s="132"/>
    </row>
    <row r="60" spans="2:20">
      <c r="F60" s="166"/>
      <c r="G60" s="132"/>
      <c r="H60" s="132"/>
      <c r="I60" s="132"/>
      <c r="J60" s="217"/>
      <c r="K60" s="132"/>
    </row>
    <row r="61" spans="2:20">
      <c r="F61" s="166"/>
      <c r="G61" s="132"/>
      <c r="H61" s="132"/>
      <c r="I61" s="132"/>
      <c r="J61" s="217"/>
      <c r="K61" s="132"/>
    </row>
    <row r="62" spans="2:20">
      <c r="F62" s="166" t="s">
        <v>568</v>
      </c>
      <c r="G62" s="132" t="s">
        <v>569</v>
      </c>
      <c r="H62" s="132"/>
      <c r="I62" s="132"/>
      <c r="J62" s="217"/>
      <c r="K62" s="132"/>
    </row>
    <row r="63" spans="2:20">
      <c r="F63" s="166" t="s">
        <v>570</v>
      </c>
      <c r="G63" s="132" t="s">
        <v>571</v>
      </c>
      <c r="H63" s="132"/>
      <c r="I63" s="132"/>
      <c r="J63" s="217"/>
      <c r="K63" s="132"/>
    </row>
    <row r="64" spans="2:20">
      <c r="F64" s="166"/>
      <c r="G64" s="133" t="s">
        <v>441</v>
      </c>
      <c r="H64" s="133" t="s">
        <v>526</v>
      </c>
      <c r="I64" s="133" t="s">
        <v>527</v>
      </c>
      <c r="J64" s="218" t="s">
        <v>528</v>
      </c>
      <c r="K64" s="133" t="s">
        <v>508</v>
      </c>
    </row>
    <row r="65" spans="6:14">
      <c r="F65" s="166"/>
      <c r="G65" s="134" t="s">
        <v>85</v>
      </c>
      <c r="H65" s="134" t="s">
        <v>572</v>
      </c>
      <c r="I65" s="134" t="s">
        <v>573</v>
      </c>
      <c r="J65" s="219"/>
      <c r="K65" s="220" t="s">
        <v>286</v>
      </c>
    </row>
    <row r="66" spans="6:14">
      <c r="F66" s="166"/>
      <c r="G66" s="132" t="s">
        <v>448</v>
      </c>
      <c r="H66" s="132" t="s">
        <v>574</v>
      </c>
      <c r="I66" s="132" t="s">
        <v>573</v>
      </c>
      <c r="J66" s="217"/>
      <c r="K66" s="132" t="s">
        <v>286</v>
      </c>
    </row>
    <row r="67" spans="6:14" ht="15.6" thickBot="1">
      <c r="F67" s="166"/>
      <c r="G67" s="135" t="s">
        <v>575</v>
      </c>
      <c r="H67" s="135"/>
      <c r="I67" s="135"/>
      <c r="J67" s="221">
        <f>SUM(J65:J66)</f>
        <v>0</v>
      </c>
      <c r="K67" s="135" t="s">
        <v>286</v>
      </c>
    </row>
    <row r="68" spans="6:14" ht="15.6" thickTop="1">
      <c r="F68" s="166" t="s">
        <v>576</v>
      </c>
      <c r="G68" s="132" t="s">
        <v>577</v>
      </c>
      <c r="H68" s="132"/>
      <c r="I68" s="132"/>
      <c r="J68" s="217"/>
      <c r="K68" s="132"/>
    </row>
    <row r="69" spans="6:14">
      <c r="F69" s="166" t="s">
        <v>578</v>
      </c>
      <c r="G69" s="132" t="s">
        <v>577</v>
      </c>
      <c r="H69" s="132"/>
      <c r="I69" s="132"/>
      <c r="J69" s="217"/>
      <c r="K69" s="132"/>
    </row>
    <row r="70" spans="6:14">
      <c r="F70" s="166" t="s">
        <v>579</v>
      </c>
      <c r="G70" s="132" t="s">
        <v>577</v>
      </c>
      <c r="H70" s="132"/>
      <c r="I70" s="132"/>
      <c r="J70" s="217"/>
      <c r="K70" s="132"/>
    </row>
    <row r="71" spans="6:14">
      <c r="F71" s="166"/>
      <c r="G71" s="132"/>
      <c r="H71" s="132"/>
      <c r="I71" s="132"/>
      <c r="J71" s="217"/>
      <c r="K71" s="132"/>
    </row>
    <row r="72" spans="6:14">
      <c r="F72" s="166"/>
      <c r="G72" s="132"/>
      <c r="H72" s="132"/>
      <c r="I72" s="132"/>
      <c r="J72" s="217"/>
      <c r="K72" s="132"/>
    </row>
    <row r="73" spans="6:14" ht="18.75" customHeight="1">
      <c r="F73" s="166"/>
      <c r="G73" s="132"/>
      <c r="H73" s="132"/>
      <c r="I73" s="132"/>
      <c r="J73" s="217"/>
      <c r="K73" s="132"/>
    </row>
    <row r="74" spans="6:14" ht="15.75" customHeight="1">
      <c r="F74" s="166"/>
      <c r="G74" s="132"/>
      <c r="H74" s="132"/>
      <c r="I74" s="132"/>
      <c r="J74" s="217"/>
      <c r="K74" s="132"/>
    </row>
    <row r="75" spans="6:14">
      <c r="F75" s="166"/>
      <c r="G75" s="132"/>
      <c r="H75" s="132"/>
      <c r="I75" s="132"/>
      <c r="J75" s="217"/>
      <c r="K75" s="132"/>
    </row>
    <row r="76" spans="6:14">
      <c r="F76" s="166"/>
      <c r="G76" s="132"/>
      <c r="H76" s="132"/>
      <c r="I76" s="132"/>
      <c r="J76" s="217"/>
      <c r="K76" s="132"/>
    </row>
    <row r="77" spans="6:14">
      <c r="F77" s="23"/>
      <c r="G77" s="23"/>
      <c r="H77" s="23"/>
      <c r="I77" s="23"/>
      <c r="J77" s="23"/>
      <c r="K77" s="23"/>
    </row>
    <row r="78" spans="6:14" ht="15.75" customHeight="1" thickBot="1">
      <c r="F78" s="380"/>
      <c r="G78" s="380"/>
      <c r="H78" s="380"/>
      <c r="I78" s="380"/>
      <c r="J78" s="380"/>
      <c r="K78" s="380"/>
      <c r="L78" s="380"/>
      <c r="M78" s="380"/>
      <c r="N78" s="380"/>
    </row>
    <row r="79" spans="6:14">
      <c r="F79" s="381"/>
      <c r="G79" s="381"/>
      <c r="H79" s="381"/>
      <c r="I79" s="381"/>
      <c r="J79" s="381"/>
      <c r="K79" s="381"/>
      <c r="L79" s="381"/>
      <c r="M79" s="381"/>
      <c r="N79" s="381"/>
    </row>
    <row r="80" spans="6:14" ht="15.6" thickBot="1">
      <c r="F80" s="372"/>
      <c r="G80" s="373"/>
      <c r="H80" s="373"/>
      <c r="I80" s="373"/>
      <c r="J80" s="373"/>
      <c r="K80" s="373"/>
      <c r="L80" s="373"/>
      <c r="M80" s="373"/>
      <c r="N80" s="373"/>
    </row>
    <row r="81" spans="6:14">
      <c r="F81" s="374"/>
      <c r="G81" s="375"/>
      <c r="H81" s="375"/>
      <c r="I81" s="375"/>
      <c r="J81" s="375"/>
      <c r="K81" s="375"/>
      <c r="L81" s="375"/>
      <c r="M81" s="375"/>
      <c r="N81" s="375"/>
    </row>
    <row r="82" spans="6:14" ht="15.6" thickBot="1">
      <c r="F82" s="382"/>
      <c r="G82" s="382"/>
      <c r="H82" s="382"/>
      <c r="I82" s="382"/>
      <c r="J82" s="382"/>
      <c r="K82" s="382"/>
      <c r="L82" s="382"/>
      <c r="M82" s="382"/>
      <c r="N82" s="382"/>
    </row>
    <row r="83" spans="6:14">
      <c r="F83" s="354" t="s">
        <v>35</v>
      </c>
      <c r="G83" s="354"/>
      <c r="H83" s="354"/>
      <c r="I83" s="354"/>
      <c r="J83" s="354"/>
      <c r="K83" s="354"/>
      <c r="L83" s="354"/>
      <c r="M83" s="354"/>
      <c r="N83" s="354"/>
    </row>
    <row r="84" spans="6:14" ht="15.75" customHeight="1">
      <c r="F84" s="345" t="s">
        <v>36</v>
      </c>
      <c r="G84" s="345"/>
      <c r="H84" s="345"/>
      <c r="I84" s="345"/>
      <c r="J84" s="345"/>
      <c r="K84" s="345"/>
      <c r="L84" s="345"/>
      <c r="M84" s="345"/>
      <c r="N84" s="345"/>
    </row>
    <row r="85" spans="6:14">
      <c r="F85" s="354" t="s">
        <v>38</v>
      </c>
      <c r="G85" s="354"/>
      <c r="H85" s="354"/>
      <c r="I85" s="354"/>
      <c r="J85" s="354"/>
      <c r="K85" s="354"/>
      <c r="L85" s="354"/>
      <c r="M85" s="354"/>
      <c r="N85" s="354"/>
    </row>
  </sheetData>
  <sheetProtection insertRows="0"/>
  <protectedRanges>
    <protectedRange algorithmName="SHA-512" hashValue="19r0bVvPR7yZA0UiYij7Tv1CBk3noIABvFePbLhCJ4nk3L6A+Fy+RdPPS3STf+a52x4pG2PQK4FAkXK9epnlIA==" saltValue="gQC4yrLvnbJqxYZ0KSEoZA==" spinCount="100000" sqref="K52 K65" name="Government revenues_6"/>
    <protectedRange algorithmName="SHA-512" hashValue="19r0bVvPR7yZA0UiYij7Tv1CBk3noIABvFePbLhCJ4nk3L6A+Fy+RdPPS3STf+a52x4pG2PQK4FAkXK9epnlIA==" saltValue="gQC4yrLvnbJqxYZ0KSEoZA==" spinCount="100000" sqref="F22:F50" name="Government revenues_1_2"/>
    <protectedRange algorithmName="SHA-512" hashValue="19r0bVvPR7yZA0UiYij7Tv1CBk3noIABvFePbLhCJ4nk3L6A+Fy+RdPPS3STf+a52x4pG2PQK4FAkXK9epnlIA==" saltValue="gQC4yrLvnbJqxYZ0KSEoZA==" spinCount="100000" sqref="G22:G50" name="Government revenues_2_1"/>
    <protectedRange algorithmName="SHA-512" hashValue="19r0bVvPR7yZA0UiYij7Tv1CBk3noIABvFePbLhCJ4nk3L6A+Fy+RdPPS3STf+a52x4pG2PQK4FAkXK9epnlIA==" saltValue="gQC4yrLvnbJqxYZ0KSEoZA==" spinCount="100000" sqref="I22:I50" name="Government revenues_3_1"/>
    <protectedRange algorithmName="SHA-512" hashValue="19r0bVvPR7yZA0UiYij7Tv1CBk3noIABvFePbLhCJ4nk3L6A+Fy+RdPPS3STf+a52x4pG2PQK4FAkXK9epnlIA==" saltValue="gQC4yrLvnbJqxYZ0KSEoZA==" spinCount="100000" sqref="J22:J50" name="Government revenues_4_1"/>
    <protectedRange algorithmName="SHA-512" hashValue="19r0bVvPR7yZA0UiYij7Tv1CBk3noIABvFePbLhCJ4nk3L6A+Fy+RdPPS3STf+a52x4pG2PQK4FAkXK9epnlIA==" saltValue="gQC4yrLvnbJqxYZ0KSEoZA==" spinCount="100000" sqref="K22:K50" name="Government revenues_5_1"/>
  </protectedRanges>
  <mergeCells count="26">
    <mergeCell ref="F13:N13"/>
    <mergeCell ref="F8:N8"/>
    <mergeCell ref="F9:N9"/>
    <mergeCell ref="F10:N10"/>
    <mergeCell ref="F11:N11"/>
    <mergeCell ref="F12:N12"/>
    <mergeCell ref="P31:U31"/>
    <mergeCell ref="F14:N14"/>
    <mergeCell ref="F15:N15"/>
    <mergeCell ref="F16:N16"/>
    <mergeCell ref="F18:K18"/>
    <mergeCell ref="M18:N18"/>
    <mergeCell ref="M19:N19"/>
    <mergeCell ref="F20:K20"/>
    <mergeCell ref="M21:N21"/>
    <mergeCell ref="M22:N26"/>
    <mergeCell ref="M27:N27"/>
    <mergeCell ref="M28:N28"/>
    <mergeCell ref="F84:N84"/>
    <mergeCell ref="F85:N85"/>
    <mergeCell ref="F78:N78"/>
    <mergeCell ref="F79:N79"/>
    <mergeCell ref="F80:N80"/>
    <mergeCell ref="F81:N81"/>
    <mergeCell ref="F82:N82"/>
    <mergeCell ref="F83:N83"/>
  </mergeCells>
  <dataValidations count="4">
    <dataValidation type="list" allowBlank="1" showInputMessage="1" showErrorMessage="1" sqref="F22:F50" xr:uid="{00000000-0002-0000-0400-000000000000}">
      <formula1>GFS_list</formula1>
    </dataValidation>
    <dataValidation allowBlank="1"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H22:H50" xr:uid="{00000000-0002-0000-0400-000001000000}"/>
    <dataValidation type="list" allowBlank="1" showInputMessage="1" showErrorMessage="1" promptTitle="Receiving government agency" prompt="Input the name of the government recipient here._x000a__x000a_Please refrain from using acronyms, and input complete name" sqref="I22" xr:uid="{00000000-0002-0000-0400-000002000000}">
      <formula1>Government_entities_list</formula1>
    </dataValidation>
    <dataValidation type="decimal" operator="notBetween" allowBlank="1" showInputMessage="1" showErrorMessage="1" errorTitle="Number" error="Please only input numbers in this cell" promptTitle="Revenue value" prompt="Please input the total figure of the revenue stream as disclosed by government, including not reconciled." sqref="J22:J23 J25:J32 J35:J50" xr:uid="{00000000-0002-0000-0400-000003000000}">
      <formula1>0.1</formula1>
      <formula2>0.2</formula2>
    </dataValidation>
  </dataValidations>
  <hyperlinks>
    <hyperlink ref="M19" r:id="rId1" location="r5-1" display="EITI Requirement 5.1" xr:uid="{00000000-0004-0000-0400-000000000000}"/>
    <hyperlink ref="F20" r:id="rId2" location="r4-1" display="EITI Requirement 4.1" xr:uid="{00000000-0004-0000-0400-000001000000}"/>
    <hyperlink ref="M28:N28" r:id="rId3" display="or, https://www.imf.org/external/np/sta/gfsm/" xr:uid="{00000000-0004-0000-0400-000002000000}"/>
    <hyperlink ref="M27:N27" r:id="rId4" display="For more guidance, please visit https://eiti.org/summary-data-template" xr:uid="{00000000-0004-0000-0400-000003000000}"/>
  </hyperlinks>
  <pageMargins left="0.7" right="0.7" top="0.75" bottom="0.75" header="0.3" footer="0.3"/>
  <pageSetup paperSize="9" orientation="portrait" r:id="rId5"/>
  <colBreaks count="1" manualBreakCount="1">
    <brk id="12" max="1048575" man="1"/>
  </colBreaks>
  <drawing r:id="rId6"/>
  <tableParts count="1">
    <tablePart r:id="rId7"/>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O287"/>
  <sheetViews>
    <sheetView showGridLines="0" zoomScale="85" zoomScaleNormal="85" workbookViewId="0">
      <selection activeCell="N15" sqref="N15:N259"/>
    </sheetView>
  </sheetViews>
  <sheetFormatPr defaultColWidth="10.28515625" defaultRowHeight="14.1"/>
  <cols>
    <col min="1" max="1" width="4.28515625" style="213" customWidth="1"/>
    <col min="2" max="2" width="0" style="213" hidden="1" customWidth="1"/>
    <col min="3" max="3" width="21.140625" style="213" customWidth="1"/>
    <col min="4" max="4" width="29.7109375" style="213" bestFit="1" customWidth="1"/>
    <col min="5" max="5" width="34.85546875" style="213" bestFit="1" customWidth="1"/>
    <col min="6" max="6" width="36" style="213" bestFit="1" customWidth="1"/>
    <col min="7" max="7" width="39.140625" style="213" bestFit="1" customWidth="1"/>
    <col min="8" max="8" width="26" style="213" bestFit="1" customWidth="1"/>
    <col min="9" max="9" width="30.85546875" style="213" bestFit="1" customWidth="1"/>
    <col min="10" max="10" width="25.7109375" style="213" customWidth="1"/>
    <col min="11" max="11" width="42.5703125" style="213" bestFit="1" customWidth="1"/>
    <col min="12" max="12" width="44" style="213" bestFit="1" customWidth="1"/>
    <col min="13" max="13" width="29.7109375" style="213" bestFit="1" customWidth="1"/>
    <col min="14" max="14" width="18.85546875" style="213" bestFit="1" customWidth="1"/>
    <col min="15" max="15" width="38.28515625" style="213" customWidth="1"/>
    <col min="16" max="16" width="4.5703125" style="213" customWidth="1"/>
    <col min="17" max="17" width="10.28515625" style="213"/>
    <col min="18" max="34" width="18" style="213" customWidth="1"/>
    <col min="35" max="16384" width="10.28515625" style="213"/>
  </cols>
  <sheetData>
    <row r="2" spans="2:15" s="199" customFormat="1" ht="15">
      <c r="C2" s="376" t="s">
        <v>580</v>
      </c>
      <c r="D2" s="376"/>
      <c r="E2" s="376"/>
      <c r="F2" s="376"/>
      <c r="G2" s="376"/>
      <c r="H2" s="376"/>
      <c r="I2" s="376"/>
      <c r="J2" s="376"/>
      <c r="K2" s="376"/>
      <c r="L2" s="376"/>
      <c r="M2" s="376"/>
      <c r="N2" s="376"/>
      <c r="O2" s="35"/>
    </row>
    <row r="3" spans="2:15" ht="21" customHeight="1">
      <c r="C3" s="402" t="s">
        <v>581</v>
      </c>
      <c r="D3" s="402"/>
      <c r="E3" s="402"/>
      <c r="F3" s="402"/>
      <c r="G3" s="402"/>
      <c r="H3" s="402"/>
      <c r="I3" s="402"/>
      <c r="J3" s="402"/>
      <c r="K3" s="402"/>
      <c r="L3" s="402"/>
      <c r="M3" s="402"/>
      <c r="N3" s="402"/>
      <c r="O3" s="222"/>
    </row>
    <row r="4" spans="2:15" s="199" customFormat="1" ht="15.75" customHeight="1">
      <c r="C4" s="399" t="s">
        <v>582</v>
      </c>
      <c r="D4" s="399"/>
      <c r="E4" s="399"/>
      <c r="F4" s="399"/>
      <c r="G4" s="399"/>
      <c r="H4" s="399"/>
      <c r="I4" s="399"/>
      <c r="J4" s="399"/>
      <c r="K4" s="399"/>
      <c r="L4" s="399"/>
      <c r="M4" s="399"/>
      <c r="N4" s="399"/>
      <c r="O4" s="223"/>
    </row>
    <row r="5" spans="2:15" s="199" customFormat="1" ht="15.75" customHeight="1">
      <c r="C5" s="399" t="s">
        <v>583</v>
      </c>
      <c r="D5" s="399"/>
      <c r="E5" s="399"/>
      <c r="F5" s="399"/>
      <c r="G5" s="399"/>
      <c r="H5" s="399"/>
      <c r="I5" s="399"/>
      <c r="J5" s="399"/>
      <c r="K5" s="399"/>
      <c r="L5" s="399"/>
      <c r="M5" s="399"/>
      <c r="N5" s="399"/>
      <c r="O5" s="223"/>
    </row>
    <row r="6" spans="2:15" s="199" customFormat="1" ht="15.75" customHeight="1">
      <c r="C6" s="399" t="s">
        <v>584</v>
      </c>
      <c r="D6" s="399"/>
      <c r="E6" s="399"/>
      <c r="F6" s="399"/>
      <c r="G6" s="399"/>
      <c r="H6" s="399"/>
      <c r="I6" s="399"/>
      <c r="J6" s="399"/>
      <c r="K6" s="399"/>
      <c r="L6" s="399"/>
      <c r="M6" s="399"/>
      <c r="N6" s="399"/>
      <c r="O6" s="223"/>
    </row>
    <row r="7" spans="2:15" s="199" customFormat="1" ht="15.75" customHeight="1">
      <c r="C7" s="399" t="s">
        <v>585</v>
      </c>
      <c r="D7" s="399"/>
      <c r="E7" s="399"/>
      <c r="F7" s="399"/>
      <c r="G7" s="399"/>
      <c r="H7" s="399"/>
      <c r="I7" s="399"/>
      <c r="J7" s="399"/>
      <c r="K7" s="399"/>
      <c r="L7" s="399"/>
      <c r="M7" s="399"/>
      <c r="N7" s="399"/>
      <c r="O7" s="223"/>
    </row>
    <row r="8" spans="2:15" s="199" customFormat="1" ht="15.75" customHeight="1">
      <c r="C8" s="399" t="s">
        <v>586</v>
      </c>
      <c r="D8" s="399"/>
      <c r="E8" s="399"/>
      <c r="F8" s="399"/>
      <c r="G8" s="399"/>
      <c r="H8" s="399"/>
      <c r="I8" s="399"/>
      <c r="J8" s="399"/>
      <c r="K8" s="399"/>
      <c r="L8" s="399"/>
      <c r="M8" s="399"/>
      <c r="N8" s="399"/>
      <c r="O8" s="223"/>
    </row>
    <row r="9" spans="2:15" s="199" customFormat="1" ht="15">
      <c r="C9" s="400" t="s">
        <v>392</v>
      </c>
      <c r="D9" s="400"/>
      <c r="E9" s="400"/>
      <c r="F9" s="400"/>
      <c r="G9" s="400"/>
      <c r="H9" s="400"/>
      <c r="I9" s="400"/>
      <c r="J9" s="400"/>
      <c r="K9" s="400"/>
      <c r="L9" s="400"/>
      <c r="M9" s="400"/>
      <c r="N9" s="400"/>
      <c r="O9" s="224"/>
    </row>
    <row r="10" spans="2:15">
      <c r="C10" s="404"/>
      <c r="D10" s="404"/>
      <c r="E10" s="404"/>
      <c r="F10" s="404"/>
      <c r="G10" s="404"/>
      <c r="H10" s="404"/>
      <c r="I10" s="404"/>
      <c r="J10" s="404"/>
      <c r="K10" s="404"/>
      <c r="L10" s="404"/>
      <c r="M10" s="404"/>
      <c r="N10" s="404"/>
    </row>
    <row r="11" spans="2:15" ht="22.5">
      <c r="C11" s="377" t="s">
        <v>587</v>
      </c>
      <c r="D11" s="377"/>
      <c r="E11" s="377"/>
      <c r="F11" s="377"/>
      <c r="G11" s="377"/>
      <c r="H11" s="377"/>
      <c r="I11" s="377"/>
      <c r="J11" s="377"/>
      <c r="K11" s="377"/>
      <c r="L11" s="377"/>
      <c r="M11" s="377"/>
      <c r="N11" s="377"/>
      <c r="O11" s="103"/>
    </row>
    <row r="12" spans="2:15" s="199" customFormat="1" ht="14.25" customHeight="1"/>
    <row r="13" spans="2:15" s="199" customFormat="1" ht="15.75" customHeight="1">
      <c r="B13" s="390" t="s">
        <v>588</v>
      </c>
      <c r="C13" s="390"/>
      <c r="D13" s="390"/>
      <c r="E13" s="390"/>
      <c r="F13" s="390"/>
      <c r="G13" s="390"/>
      <c r="H13" s="390"/>
      <c r="I13" s="390"/>
      <c r="J13" s="390"/>
      <c r="K13" s="390"/>
      <c r="L13" s="390"/>
      <c r="M13" s="390"/>
      <c r="N13" s="390"/>
      <c r="O13" s="225"/>
    </row>
    <row r="14" spans="2:15" s="199" customFormat="1" ht="30">
      <c r="B14" s="199" t="s">
        <v>441</v>
      </c>
      <c r="C14" s="199" t="s">
        <v>589</v>
      </c>
      <c r="D14" s="199" t="s">
        <v>527</v>
      </c>
      <c r="E14" s="199" t="s">
        <v>526</v>
      </c>
      <c r="F14" s="199" t="s">
        <v>590</v>
      </c>
      <c r="G14" s="199" t="s">
        <v>591</v>
      </c>
      <c r="H14" s="199" t="s">
        <v>592</v>
      </c>
      <c r="I14" s="199" t="s">
        <v>593</v>
      </c>
      <c r="J14" s="199" t="s">
        <v>528</v>
      </c>
      <c r="K14" s="199" t="s">
        <v>594</v>
      </c>
      <c r="L14" s="199" t="s">
        <v>595</v>
      </c>
      <c r="M14" s="199" t="s">
        <v>596</v>
      </c>
      <c r="N14" s="199" t="s">
        <v>597</v>
      </c>
      <c r="O14" s="226" t="s">
        <v>598</v>
      </c>
    </row>
    <row r="15" spans="2:15" s="199" customFormat="1" ht="15.95">
      <c r="B15" s="199" t="e">
        <f>VLOOKUP(C15,[1]!Companies[#Data],3,FALSE)</f>
        <v>#REF!</v>
      </c>
      <c r="C15" s="227" t="s">
        <v>446</v>
      </c>
      <c r="D15" s="201" t="s">
        <v>404</v>
      </c>
      <c r="E15" s="201" t="s">
        <v>534</v>
      </c>
      <c r="F15" s="201" t="s">
        <v>75</v>
      </c>
      <c r="G15" s="201" t="s">
        <v>75</v>
      </c>
      <c r="H15" s="201"/>
      <c r="I15" s="199" t="s">
        <v>58</v>
      </c>
      <c r="J15" s="202">
        <v>143840285689.31</v>
      </c>
      <c r="K15" s="201" t="s">
        <v>75</v>
      </c>
    </row>
    <row r="16" spans="2:15" s="199" customFormat="1" ht="15.95">
      <c r="B16" s="199" t="e">
        <f>VLOOKUP(C16,[1]!Companies[#Data],3,FALSE)</f>
        <v>#REF!</v>
      </c>
      <c r="C16" s="227" t="s">
        <v>446</v>
      </c>
      <c r="D16" s="201" t="s">
        <v>404</v>
      </c>
      <c r="E16" s="201" t="s">
        <v>540</v>
      </c>
      <c r="F16" s="201" t="s">
        <v>75</v>
      </c>
      <c r="G16" s="201" t="s">
        <v>75</v>
      </c>
      <c r="H16" s="201"/>
      <c r="I16" s="201" t="s">
        <v>58</v>
      </c>
      <c r="J16" s="202">
        <v>24050214259.959999</v>
      </c>
      <c r="K16" s="201" t="s">
        <v>75</v>
      </c>
    </row>
    <row r="17" spans="2:11" s="199" customFormat="1" ht="15.95">
      <c r="B17" s="199" t="e">
        <f>VLOOKUP(C17,[1]!Companies[#Data],3,FALSE)</f>
        <v>#REF!</v>
      </c>
      <c r="C17" s="227" t="s">
        <v>446</v>
      </c>
      <c r="D17" s="201" t="s">
        <v>404</v>
      </c>
      <c r="E17" s="201" t="s">
        <v>551</v>
      </c>
      <c r="F17" s="201" t="s">
        <v>75</v>
      </c>
      <c r="G17" s="201" t="s">
        <v>75</v>
      </c>
      <c r="H17" s="201"/>
      <c r="I17" s="201" t="s">
        <v>58</v>
      </c>
      <c r="J17" s="202">
        <v>2261952869</v>
      </c>
      <c r="K17" s="201" t="s">
        <v>75</v>
      </c>
    </row>
    <row r="18" spans="2:11" s="199" customFormat="1" ht="15.95">
      <c r="B18" s="199" t="e">
        <f>VLOOKUP(C18,[1]!Companies[#Data],3,FALSE)</f>
        <v>#REF!</v>
      </c>
      <c r="C18" s="227" t="s">
        <v>446</v>
      </c>
      <c r="D18" s="201" t="s">
        <v>404</v>
      </c>
      <c r="E18" s="201" t="s">
        <v>552</v>
      </c>
      <c r="F18" s="201" t="s">
        <v>75</v>
      </c>
      <c r="G18" s="201" t="s">
        <v>75</v>
      </c>
      <c r="H18" s="201"/>
      <c r="I18" s="201" t="s">
        <v>58</v>
      </c>
      <c r="J18" s="202">
        <v>0</v>
      </c>
      <c r="K18" s="201" t="s">
        <v>75</v>
      </c>
    </row>
    <row r="19" spans="2:11" s="199" customFormat="1" ht="15.95">
      <c r="B19" s="199" t="e">
        <f>VLOOKUP(C19,[1]!Companies[#Data],3,FALSE)</f>
        <v>#REF!</v>
      </c>
      <c r="C19" s="227" t="s">
        <v>446</v>
      </c>
      <c r="D19" s="201" t="s">
        <v>402</v>
      </c>
      <c r="E19" s="201" t="s">
        <v>531</v>
      </c>
      <c r="F19" s="201" t="s">
        <v>75</v>
      </c>
      <c r="G19" s="201" t="s">
        <v>75</v>
      </c>
      <c r="H19" s="201"/>
      <c r="I19" s="201" t="s">
        <v>58</v>
      </c>
      <c r="J19" s="202">
        <v>284115210882.96002</v>
      </c>
      <c r="K19" s="201" t="s">
        <v>75</v>
      </c>
    </row>
    <row r="20" spans="2:11" s="199" customFormat="1" ht="15.95">
      <c r="B20" s="199" t="e">
        <f>VLOOKUP(C20,[1]!Companies[#Data],3,FALSE)</f>
        <v>#REF!</v>
      </c>
      <c r="C20" s="227" t="s">
        <v>446</v>
      </c>
      <c r="D20" s="201" t="s">
        <v>402</v>
      </c>
      <c r="E20" s="201" t="s">
        <v>544</v>
      </c>
      <c r="F20" s="201" t="s">
        <v>75</v>
      </c>
      <c r="G20" s="201" t="s">
        <v>75</v>
      </c>
      <c r="H20" s="201"/>
      <c r="I20" s="201" t="s">
        <v>58</v>
      </c>
      <c r="J20" s="202">
        <v>6494182981.7399998</v>
      </c>
      <c r="K20" s="201" t="s">
        <v>75</v>
      </c>
    </row>
    <row r="21" spans="2:11" s="199" customFormat="1" ht="15.95">
      <c r="B21" s="199" t="e">
        <f>VLOOKUP(C21,[1]!Companies[#Data],3,FALSE)</f>
        <v>#REF!</v>
      </c>
      <c r="C21" s="227" t="s">
        <v>446</v>
      </c>
      <c r="D21" s="201" t="s">
        <v>402</v>
      </c>
      <c r="E21" s="201" t="s">
        <v>538</v>
      </c>
      <c r="F21" s="201" t="s">
        <v>75</v>
      </c>
      <c r="G21" s="201" t="s">
        <v>75</v>
      </c>
      <c r="H21" s="201"/>
      <c r="I21" s="201" t="s">
        <v>58</v>
      </c>
      <c r="J21" s="202">
        <v>60882934</v>
      </c>
      <c r="K21" s="201" t="s">
        <v>75</v>
      </c>
    </row>
    <row r="22" spans="2:11" s="199" customFormat="1" ht="15.95">
      <c r="B22" s="199" t="e">
        <f>VLOOKUP(C22,[1]!Companies[#Data],3,FALSE)</f>
        <v>#REF!</v>
      </c>
      <c r="C22" s="227" t="s">
        <v>446</v>
      </c>
      <c r="D22" s="201" t="s">
        <v>402</v>
      </c>
      <c r="E22" s="201" t="s">
        <v>547</v>
      </c>
      <c r="F22" s="201" t="s">
        <v>75</v>
      </c>
      <c r="G22" s="201" t="s">
        <v>75</v>
      </c>
      <c r="H22" s="201"/>
      <c r="I22" s="201" t="s">
        <v>58</v>
      </c>
      <c r="J22" s="202">
        <v>3963251350</v>
      </c>
      <c r="K22" s="201" t="s">
        <v>75</v>
      </c>
    </row>
    <row r="23" spans="2:11" s="199" customFormat="1" ht="15.95">
      <c r="B23" s="199" t="e">
        <f>VLOOKUP(C23,[1]!Companies[#Data],3,FALSE)</f>
        <v>#REF!</v>
      </c>
      <c r="C23" s="227" t="s">
        <v>446</v>
      </c>
      <c r="D23" s="201" t="s">
        <v>402</v>
      </c>
      <c r="E23" s="201" t="s">
        <v>556</v>
      </c>
      <c r="F23" s="201" t="s">
        <v>75</v>
      </c>
      <c r="G23" s="201" t="s">
        <v>75</v>
      </c>
      <c r="H23" s="201"/>
      <c r="I23" s="201" t="s">
        <v>58</v>
      </c>
      <c r="J23" s="202">
        <v>1124811512</v>
      </c>
      <c r="K23" s="201" t="s">
        <v>75</v>
      </c>
    </row>
    <row r="24" spans="2:11" s="199" customFormat="1" ht="15.95">
      <c r="B24" s="199" t="e">
        <f>VLOOKUP(C24,[1]!Companies[#Data],3,FALSE)</f>
        <v>#REF!</v>
      </c>
      <c r="C24" s="227" t="s">
        <v>446</v>
      </c>
      <c r="D24" s="201" t="s">
        <v>402</v>
      </c>
      <c r="E24" s="201" t="s">
        <v>548</v>
      </c>
      <c r="F24" s="201" t="s">
        <v>75</v>
      </c>
      <c r="G24" s="201" t="s">
        <v>75</v>
      </c>
      <c r="H24" s="201"/>
      <c r="I24" s="201" t="s">
        <v>58</v>
      </c>
      <c r="J24" s="202">
        <v>7226418347</v>
      </c>
      <c r="K24" s="201" t="s">
        <v>75</v>
      </c>
    </row>
    <row r="25" spans="2:11" s="199" customFormat="1" ht="15.95">
      <c r="B25" s="199" t="e">
        <f>VLOOKUP(C25,[1]!Companies[#Data],3,FALSE)</f>
        <v>#REF!</v>
      </c>
      <c r="C25" s="227" t="s">
        <v>446</v>
      </c>
      <c r="D25" s="201" t="s">
        <v>402</v>
      </c>
      <c r="E25" s="201" t="s">
        <v>549</v>
      </c>
      <c r="F25" s="201" t="s">
        <v>75</v>
      </c>
      <c r="G25" s="201" t="s">
        <v>75</v>
      </c>
      <c r="H25" s="201"/>
      <c r="I25" s="201" t="s">
        <v>58</v>
      </c>
      <c r="J25" s="202">
        <v>3627304616</v>
      </c>
      <c r="K25" s="201" t="s">
        <v>75</v>
      </c>
    </row>
    <row r="26" spans="2:11" s="199" customFormat="1" ht="15">
      <c r="B26" s="199" t="e">
        <f>VLOOKUP(C26,[1]!Companies[#Data],3,FALSE)</f>
        <v>#REF!</v>
      </c>
      <c r="C26" s="201" t="s">
        <v>446</v>
      </c>
      <c r="D26" s="201" t="s">
        <v>402</v>
      </c>
      <c r="E26" s="201" t="s">
        <v>563</v>
      </c>
      <c r="F26" s="201" t="s">
        <v>75</v>
      </c>
      <c r="G26" s="201" t="s">
        <v>75</v>
      </c>
      <c r="H26" s="201"/>
      <c r="I26" s="201" t="s">
        <v>58</v>
      </c>
      <c r="J26" s="202">
        <v>3350000</v>
      </c>
      <c r="K26" s="201" t="s">
        <v>75</v>
      </c>
    </row>
    <row r="27" spans="2:11" s="199" customFormat="1" ht="15.95">
      <c r="B27" s="199" t="e">
        <f>VLOOKUP(C27,[1]!Companies[#Data],3,FALSE)</f>
        <v>#REF!</v>
      </c>
      <c r="C27" s="227" t="s">
        <v>454</v>
      </c>
      <c r="D27" s="201" t="s">
        <v>415</v>
      </c>
      <c r="E27" s="201" t="s">
        <v>553</v>
      </c>
      <c r="F27" s="201" t="s">
        <v>75</v>
      </c>
      <c r="G27" s="201" t="s">
        <v>75</v>
      </c>
      <c r="H27" s="201"/>
      <c r="I27" s="201" t="s">
        <v>58</v>
      </c>
      <c r="J27" s="202">
        <v>154559602.19999999</v>
      </c>
      <c r="K27" s="201" t="s">
        <v>75</v>
      </c>
    </row>
    <row r="28" spans="2:11" s="199" customFormat="1" ht="15.95">
      <c r="B28" s="199" t="e">
        <f>VLOOKUP(C28,[1]!Companies[#Data],3,FALSE)</f>
        <v>#REF!</v>
      </c>
      <c r="C28" s="227" t="s">
        <v>450</v>
      </c>
      <c r="D28" s="201" t="s">
        <v>404</v>
      </c>
      <c r="E28" s="201" t="s">
        <v>534</v>
      </c>
      <c r="F28" s="201" t="s">
        <v>75</v>
      </c>
      <c r="G28" s="201" t="s">
        <v>75</v>
      </c>
      <c r="H28" s="201"/>
      <c r="I28" s="201" t="s">
        <v>58</v>
      </c>
      <c r="J28" s="202">
        <v>69633768502.490005</v>
      </c>
      <c r="K28" s="201" t="s">
        <v>75</v>
      </c>
    </row>
    <row r="29" spans="2:11" s="199" customFormat="1" ht="15.95">
      <c r="B29" s="199" t="e">
        <f>VLOOKUP(C29,[1]!Companies[#Data],3,FALSE)</f>
        <v>#REF!</v>
      </c>
      <c r="C29" s="227" t="s">
        <v>450</v>
      </c>
      <c r="D29" s="201" t="s">
        <v>404</v>
      </c>
      <c r="E29" s="201" t="s">
        <v>540</v>
      </c>
      <c r="F29" s="201" t="s">
        <v>75</v>
      </c>
      <c r="G29" s="201" t="s">
        <v>75</v>
      </c>
      <c r="H29" s="201"/>
      <c r="I29" s="201" t="s">
        <v>58</v>
      </c>
      <c r="J29" s="202">
        <v>11606778429.360001</v>
      </c>
      <c r="K29" s="201" t="s">
        <v>75</v>
      </c>
    </row>
    <row r="30" spans="2:11" s="199" customFormat="1" ht="15.95">
      <c r="B30" s="199" t="e">
        <f>VLOOKUP(C30,[1]!Companies[#Data],3,FALSE)</f>
        <v>#REF!</v>
      </c>
      <c r="C30" s="227" t="s">
        <v>450</v>
      </c>
      <c r="D30" s="201" t="s">
        <v>404</v>
      </c>
      <c r="E30" s="201" t="s">
        <v>551</v>
      </c>
      <c r="F30" s="201" t="s">
        <v>75</v>
      </c>
      <c r="G30" s="201" t="s">
        <v>75</v>
      </c>
      <c r="H30" s="201"/>
      <c r="I30" s="201" t="s">
        <v>58</v>
      </c>
      <c r="J30" s="202">
        <v>498789016</v>
      </c>
      <c r="K30" s="201" t="s">
        <v>75</v>
      </c>
    </row>
    <row r="31" spans="2:11" s="199" customFormat="1" ht="15.95">
      <c r="B31" s="199" t="e">
        <f>VLOOKUP(C31,[1]!Companies[#Data],3,FALSE)</f>
        <v>#REF!</v>
      </c>
      <c r="C31" s="227" t="s">
        <v>450</v>
      </c>
      <c r="D31" s="201" t="s">
        <v>402</v>
      </c>
      <c r="E31" s="201" t="s">
        <v>531</v>
      </c>
      <c r="F31" s="201" t="s">
        <v>75</v>
      </c>
      <c r="G31" s="201" t="s">
        <v>75</v>
      </c>
      <c r="H31" s="201"/>
      <c r="I31" s="201" t="s">
        <v>58</v>
      </c>
      <c r="J31" s="202">
        <v>139448870000</v>
      </c>
      <c r="K31" s="201" t="s">
        <v>75</v>
      </c>
    </row>
    <row r="32" spans="2:11" s="199" customFormat="1" ht="15.95">
      <c r="B32" s="199" t="e">
        <f>VLOOKUP(C32,[1]!Companies[#Data],3,FALSE)</f>
        <v>#REF!</v>
      </c>
      <c r="C32" s="227" t="s">
        <v>450</v>
      </c>
      <c r="D32" s="201" t="s">
        <v>402</v>
      </c>
      <c r="E32" s="201" t="s">
        <v>544</v>
      </c>
      <c r="F32" s="201" t="s">
        <v>75</v>
      </c>
      <c r="G32" s="201" t="s">
        <v>75</v>
      </c>
      <c r="H32" s="201"/>
      <c r="I32" s="201" t="s">
        <v>58</v>
      </c>
      <c r="J32" s="202">
        <v>2676250520.79</v>
      </c>
      <c r="K32" s="201" t="s">
        <v>75</v>
      </c>
    </row>
    <row r="33" spans="2:11" s="199" customFormat="1" ht="15.95">
      <c r="B33" s="199" t="e">
        <f>VLOOKUP(C33,[1]!Companies[#Data],3,FALSE)</f>
        <v>#REF!</v>
      </c>
      <c r="C33" s="227" t="s">
        <v>450</v>
      </c>
      <c r="D33" s="201" t="s">
        <v>402</v>
      </c>
      <c r="E33" s="201" t="s">
        <v>538</v>
      </c>
      <c r="F33" s="201" t="s">
        <v>75</v>
      </c>
      <c r="G33" s="201" t="s">
        <v>75</v>
      </c>
      <c r="H33" s="201"/>
      <c r="I33" s="201" t="s">
        <v>58</v>
      </c>
      <c r="J33" s="202">
        <v>81702307</v>
      </c>
      <c r="K33" s="201" t="s">
        <v>75</v>
      </c>
    </row>
    <row r="34" spans="2:11" s="199" customFormat="1" ht="15.95">
      <c r="B34" s="199" t="e">
        <f>VLOOKUP(C34,[1]!Companies[#Data],3,FALSE)</f>
        <v>#REF!</v>
      </c>
      <c r="C34" s="227" t="s">
        <v>450</v>
      </c>
      <c r="D34" s="201" t="s">
        <v>402</v>
      </c>
      <c r="E34" s="201" t="s">
        <v>548</v>
      </c>
      <c r="F34" s="201" t="s">
        <v>75</v>
      </c>
      <c r="G34" s="201" t="s">
        <v>75</v>
      </c>
      <c r="H34" s="201"/>
      <c r="I34" s="201" t="s">
        <v>58</v>
      </c>
      <c r="J34" s="202">
        <v>3282589144</v>
      </c>
      <c r="K34" s="201" t="s">
        <v>75</v>
      </c>
    </row>
    <row r="35" spans="2:11" s="199" customFormat="1" ht="15.95">
      <c r="B35" s="199" t="e">
        <f>VLOOKUP(C35,[1]!Companies[#Data],3,FALSE)</f>
        <v>#REF!</v>
      </c>
      <c r="C35" s="227" t="s">
        <v>450</v>
      </c>
      <c r="D35" s="201" t="s">
        <v>402</v>
      </c>
      <c r="E35" s="201" t="s">
        <v>556</v>
      </c>
      <c r="F35" s="201" t="s">
        <v>75</v>
      </c>
      <c r="G35" s="201" t="s">
        <v>75</v>
      </c>
      <c r="H35" s="201"/>
      <c r="I35" s="201" t="s">
        <v>58</v>
      </c>
      <c r="J35" s="202">
        <v>627772306</v>
      </c>
      <c r="K35" s="201" t="s">
        <v>75</v>
      </c>
    </row>
    <row r="36" spans="2:11" s="199" customFormat="1" ht="15.95">
      <c r="B36" s="199" t="e">
        <f>VLOOKUP(C36,[1]!Companies[#Data],3,FALSE)</f>
        <v>#REF!</v>
      </c>
      <c r="C36" s="227" t="s">
        <v>450</v>
      </c>
      <c r="D36" s="201" t="s">
        <v>402</v>
      </c>
      <c r="E36" s="201" t="s">
        <v>549</v>
      </c>
      <c r="F36" s="201" t="s">
        <v>75</v>
      </c>
      <c r="G36" s="201" t="s">
        <v>75</v>
      </c>
      <c r="H36" s="201"/>
      <c r="I36" s="201" t="s">
        <v>58</v>
      </c>
      <c r="J36" s="202">
        <v>1472336757</v>
      </c>
      <c r="K36" s="201" t="s">
        <v>75</v>
      </c>
    </row>
    <row r="37" spans="2:11" s="199" customFormat="1" ht="15.95">
      <c r="B37" s="337" t="e">
        <f>VLOOKUP(C37,[1]!Companies[#Data],3,FALSE)</f>
        <v>#REF!</v>
      </c>
      <c r="C37" s="227" t="s">
        <v>460</v>
      </c>
      <c r="D37" s="201" t="s">
        <v>411</v>
      </c>
      <c r="E37" s="201" t="s">
        <v>553</v>
      </c>
      <c r="F37" s="201" t="s">
        <v>75</v>
      </c>
      <c r="G37" s="201" t="s">
        <v>75</v>
      </c>
      <c r="H37" s="201"/>
      <c r="I37" s="201" t="s">
        <v>58</v>
      </c>
      <c r="J37" s="202">
        <v>4939197.4000000004</v>
      </c>
      <c r="K37" s="201" t="s">
        <v>75</v>
      </c>
    </row>
    <row r="38" spans="2:11" s="199" customFormat="1" ht="15.95">
      <c r="B38" s="337" t="e">
        <f>VLOOKUP(C38,[1]!Companies[#Data],3,FALSE)</f>
        <v>#REF!</v>
      </c>
      <c r="C38" s="227" t="s">
        <v>460</v>
      </c>
      <c r="D38" s="201" t="s">
        <v>412</v>
      </c>
      <c r="E38" s="201" t="s">
        <v>553</v>
      </c>
      <c r="F38" s="201" t="s">
        <v>75</v>
      </c>
      <c r="G38" s="201" t="s">
        <v>75</v>
      </c>
      <c r="H38" s="201"/>
      <c r="I38" s="201" t="s">
        <v>58</v>
      </c>
      <c r="J38" s="338">
        <v>244171304.63999999</v>
      </c>
      <c r="K38" s="201" t="s">
        <v>75</v>
      </c>
    </row>
    <row r="39" spans="2:11" s="199" customFormat="1" ht="15.95">
      <c r="B39" s="199" t="e">
        <f>VLOOKUP(C39,[1]!Companies[#Data],3,FALSE)</f>
        <v>#REF!</v>
      </c>
      <c r="C39" s="227" t="s">
        <v>461</v>
      </c>
      <c r="D39" s="201" t="s">
        <v>415</v>
      </c>
      <c r="E39" s="201" t="s">
        <v>553</v>
      </c>
      <c r="F39" s="201" t="s">
        <v>75</v>
      </c>
      <c r="G39" s="201" t="s">
        <v>75</v>
      </c>
      <c r="H39" s="201"/>
      <c r="I39" s="201" t="s">
        <v>58</v>
      </c>
      <c r="J39" s="202">
        <v>62227882</v>
      </c>
      <c r="K39" s="201" t="s">
        <v>75</v>
      </c>
    </row>
    <row r="40" spans="2:11" s="199" customFormat="1" ht="15.95">
      <c r="B40" s="199" t="e">
        <f>VLOOKUP(C40,[1]!Companies[#Data],3,FALSE)</f>
        <v>#REF!</v>
      </c>
      <c r="C40" s="227" t="s">
        <v>451</v>
      </c>
      <c r="D40" s="201" t="s">
        <v>405</v>
      </c>
      <c r="E40" s="201" t="s">
        <v>541</v>
      </c>
      <c r="F40" s="201" t="s">
        <v>75</v>
      </c>
      <c r="G40" s="201" t="s">
        <v>75</v>
      </c>
      <c r="H40" s="201"/>
      <c r="I40" s="201" t="s">
        <v>58</v>
      </c>
      <c r="J40" s="202">
        <v>31289522149.997101</v>
      </c>
      <c r="K40" s="201" t="s">
        <v>75</v>
      </c>
    </row>
    <row r="41" spans="2:11" s="199" customFormat="1" ht="15.95">
      <c r="B41" s="199" t="e">
        <f>VLOOKUP(C41,[1]!Companies[#Data],3,FALSE)</f>
        <v>#REF!</v>
      </c>
      <c r="C41" s="227" t="s">
        <v>451</v>
      </c>
      <c r="D41" s="201" t="s">
        <v>405</v>
      </c>
      <c r="E41" s="201" t="s">
        <v>560</v>
      </c>
      <c r="F41" s="201" t="s">
        <v>75</v>
      </c>
      <c r="G41" s="201" t="s">
        <v>75</v>
      </c>
      <c r="H41" s="201"/>
      <c r="I41" s="201" t="s">
        <v>58</v>
      </c>
      <c r="J41" s="202">
        <v>316434264.13999999</v>
      </c>
      <c r="K41" s="201" t="s">
        <v>75</v>
      </c>
    </row>
    <row r="42" spans="2:11" s="199" customFormat="1" ht="15.95">
      <c r="B42" s="199" t="e">
        <f>VLOOKUP(C42,[1]!Companies[#Data],3,FALSE)</f>
        <v>#REF!</v>
      </c>
      <c r="C42" s="227" t="s">
        <v>451</v>
      </c>
      <c r="D42" s="201" t="s">
        <v>405</v>
      </c>
      <c r="E42" s="201" t="s">
        <v>558</v>
      </c>
      <c r="F42" s="201" t="s">
        <v>75</v>
      </c>
      <c r="G42" s="201" t="s">
        <v>75</v>
      </c>
      <c r="H42" s="201"/>
      <c r="I42" s="201" t="s">
        <v>58</v>
      </c>
      <c r="J42" s="202">
        <v>327002990.26999998</v>
      </c>
      <c r="K42" s="201" t="s">
        <v>75</v>
      </c>
    </row>
    <row r="43" spans="2:11" s="199" customFormat="1" ht="15.95">
      <c r="B43" s="199" t="e">
        <f>VLOOKUP(C43,[1]!Companies[#Data],3,FALSE)</f>
        <v>#REF!</v>
      </c>
      <c r="C43" s="227" t="s">
        <v>451</v>
      </c>
      <c r="D43" s="201" t="s">
        <v>405</v>
      </c>
      <c r="E43" s="201" t="s">
        <v>536</v>
      </c>
      <c r="F43" s="201" t="s">
        <v>75</v>
      </c>
      <c r="G43" s="201" t="s">
        <v>75</v>
      </c>
      <c r="H43" s="201"/>
      <c r="I43" s="201" t="s">
        <v>58</v>
      </c>
      <c r="J43" s="202">
        <v>36821347977.334503</v>
      </c>
      <c r="K43" s="201" t="s">
        <v>75</v>
      </c>
    </row>
    <row r="44" spans="2:11" s="199" customFormat="1" ht="15.95">
      <c r="B44" s="199" t="e">
        <f>VLOOKUP(C44,[1]!Companies[#Data],3,FALSE)</f>
        <v>#REF!</v>
      </c>
      <c r="C44" s="227" t="s">
        <v>451</v>
      </c>
      <c r="D44" s="201" t="s">
        <v>402</v>
      </c>
      <c r="E44" s="201" t="s">
        <v>531</v>
      </c>
      <c r="F44" s="201" t="s">
        <v>75</v>
      </c>
      <c r="G44" s="201" t="s">
        <v>75</v>
      </c>
      <c r="H44" s="201"/>
      <c r="I44" s="201" t="s">
        <v>58</v>
      </c>
      <c r="J44" s="202">
        <v>6199523053.1700001</v>
      </c>
      <c r="K44" s="201" t="s">
        <v>75</v>
      </c>
    </row>
    <row r="45" spans="2:11" s="199" customFormat="1" ht="15.95">
      <c r="B45" s="199" t="e">
        <f>VLOOKUP(C45,[1]!Companies[#Data],3,FALSE)</f>
        <v>#REF!</v>
      </c>
      <c r="C45" s="227" t="s">
        <v>451</v>
      </c>
      <c r="D45" s="201" t="s">
        <v>402</v>
      </c>
      <c r="E45" s="201" t="s">
        <v>544</v>
      </c>
      <c r="F45" s="201" t="s">
        <v>75</v>
      </c>
      <c r="G45" s="201" t="s">
        <v>75</v>
      </c>
      <c r="H45" s="201"/>
      <c r="I45" s="201" t="s">
        <v>58</v>
      </c>
      <c r="J45" s="202">
        <v>398472918.25999999</v>
      </c>
      <c r="K45" s="201" t="s">
        <v>75</v>
      </c>
    </row>
    <row r="46" spans="2:11" s="199" customFormat="1" ht="15.95">
      <c r="B46" s="199" t="e">
        <f>VLOOKUP(C46,[1]!Companies[#Data],3,FALSE)</f>
        <v>#REF!</v>
      </c>
      <c r="C46" s="227" t="s">
        <v>451</v>
      </c>
      <c r="D46" s="201" t="s">
        <v>402</v>
      </c>
      <c r="E46" s="201" t="s">
        <v>538</v>
      </c>
      <c r="F46" s="201" t="s">
        <v>75</v>
      </c>
      <c r="G46" s="201" t="s">
        <v>75</v>
      </c>
      <c r="H46" s="201"/>
      <c r="I46" s="201" t="s">
        <v>58</v>
      </c>
      <c r="J46" s="202">
        <v>10972833155.549999</v>
      </c>
      <c r="K46" s="201" t="s">
        <v>75</v>
      </c>
    </row>
    <row r="47" spans="2:11" s="199" customFormat="1" ht="15.95">
      <c r="B47" s="199" t="e">
        <f>VLOOKUP(C47,[1]!Companies[#Data],3,FALSE)</f>
        <v>#REF!</v>
      </c>
      <c r="C47" s="227" t="s">
        <v>461</v>
      </c>
      <c r="D47" s="201" t="s">
        <v>417</v>
      </c>
      <c r="E47" s="201" t="s">
        <v>553</v>
      </c>
      <c r="F47" s="201" t="s">
        <v>75</v>
      </c>
      <c r="G47" s="201" t="s">
        <v>75</v>
      </c>
      <c r="H47" s="201"/>
      <c r="I47" s="201" t="s">
        <v>58</v>
      </c>
      <c r="J47" s="202">
        <v>0</v>
      </c>
      <c r="K47" s="201" t="s">
        <v>75</v>
      </c>
    </row>
    <row r="48" spans="2:11" s="199" customFormat="1" ht="15.95">
      <c r="B48" s="199" t="e">
        <f>VLOOKUP(C48,[1]!Companies[#Data],3,FALSE)</f>
        <v>#REF!</v>
      </c>
      <c r="C48" s="227" t="s">
        <v>453</v>
      </c>
      <c r="D48" s="201" t="s">
        <v>405</v>
      </c>
      <c r="E48" s="201" t="s">
        <v>560</v>
      </c>
      <c r="F48" s="201" t="s">
        <v>75</v>
      </c>
      <c r="G48" s="201" t="s">
        <v>75</v>
      </c>
      <c r="H48" s="201"/>
      <c r="I48" s="201" t="s">
        <v>58</v>
      </c>
      <c r="J48" s="202">
        <v>88208186.799999997</v>
      </c>
      <c r="K48" s="201" t="s">
        <v>75</v>
      </c>
    </row>
    <row r="49" spans="2:11" s="199" customFormat="1" ht="15.95">
      <c r="B49" s="199" t="e">
        <f>VLOOKUP(C49,[1]!Companies[#Data],3,FALSE)</f>
        <v>#REF!</v>
      </c>
      <c r="C49" s="227" t="s">
        <v>453</v>
      </c>
      <c r="D49" s="201" t="s">
        <v>405</v>
      </c>
      <c r="E49" s="201" t="s">
        <v>558</v>
      </c>
      <c r="F49" s="201" t="s">
        <v>75</v>
      </c>
      <c r="G49" s="201" t="s">
        <v>75</v>
      </c>
      <c r="H49" s="201"/>
      <c r="I49" s="201" t="s">
        <v>58</v>
      </c>
      <c r="J49" s="202">
        <v>413725205.30000001</v>
      </c>
      <c r="K49" s="201" t="s">
        <v>75</v>
      </c>
    </row>
    <row r="50" spans="2:11" s="199" customFormat="1" ht="15.95">
      <c r="B50" s="199" t="e">
        <f>VLOOKUP(C50,[1]!Companies[#Data],3,FALSE)</f>
        <v>#REF!</v>
      </c>
      <c r="C50" s="227" t="s">
        <v>453</v>
      </c>
      <c r="D50" s="201" t="s">
        <v>405</v>
      </c>
      <c r="E50" s="201" t="s">
        <v>536</v>
      </c>
      <c r="F50" s="201" t="s">
        <v>75</v>
      </c>
      <c r="G50" s="201" t="s">
        <v>75</v>
      </c>
      <c r="H50" s="201"/>
      <c r="I50" s="201" t="s">
        <v>58</v>
      </c>
      <c r="J50" s="202">
        <v>48162256151.709999</v>
      </c>
      <c r="K50" s="201" t="s">
        <v>75</v>
      </c>
    </row>
    <row r="51" spans="2:11" s="199" customFormat="1" ht="15.95">
      <c r="B51" s="199" t="e">
        <f>VLOOKUP(C51,[1]!Companies[#Data],3,FALSE)</f>
        <v>#REF!</v>
      </c>
      <c r="C51" s="227" t="s">
        <v>453</v>
      </c>
      <c r="D51" s="201" t="s">
        <v>405</v>
      </c>
      <c r="E51" s="201" t="s">
        <v>557</v>
      </c>
      <c r="F51" s="201" t="s">
        <v>75</v>
      </c>
      <c r="G51" s="201" t="s">
        <v>75</v>
      </c>
      <c r="H51" s="201"/>
      <c r="I51" s="201" t="s">
        <v>58</v>
      </c>
      <c r="J51" s="202">
        <v>1005506402.29</v>
      </c>
      <c r="K51" s="201" t="s">
        <v>75</v>
      </c>
    </row>
    <row r="52" spans="2:11" s="199" customFormat="1" ht="15.95">
      <c r="B52" s="199" t="e">
        <f>VLOOKUP(C52,[1]!Companies[#Data],3,FALSE)</f>
        <v>#REF!</v>
      </c>
      <c r="C52" s="227" t="s">
        <v>453</v>
      </c>
      <c r="D52" s="201" t="s">
        <v>402</v>
      </c>
      <c r="E52" s="201" t="s">
        <v>531</v>
      </c>
      <c r="F52" s="201" t="s">
        <v>75</v>
      </c>
      <c r="G52" s="201" t="s">
        <v>75</v>
      </c>
      <c r="H52" s="201"/>
      <c r="I52" s="201" t="s">
        <v>58</v>
      </c>
      <c r="J52" s="202">
        <v>24490105984.040001</v>
      </c>
      <c r="K52" s="201" t="s">
        <v>75</v>
      </c>
    </row>
    <row r="53" spans="2:11" s="199" customFormat="1" ht="15.95">
      <c r="B53" s="199" t="e">
        <f>VLOOKUP(C53,[1]!Companies[#Data],3,FALSE)</f>
        <v>#REF!</v>
      </c>
      <c r="C53" s="227" t="s">
        <v>453</v>
      </c>
      <c r="D53" s="201" t="s">
        <v>402</v>
      </c>
      <c r="E53" s="201" t="s">
        <v>544</v>
      </c>
      <c r="F53" s="201" t="s">
        <v>75</v>
      </c>
      <c r="G53" s="201" t="s">
        <v>75</v>
      </c>
      <c r="H53" s="201"/>
      <c r="I53" s="201" t="s">
        <v>58</v>
      </c>
      <c r="J53" s="202">
        <v>621488852.99000001</v>
      </c>
      <c r="K53" s="201" t="s">
        <v>75</v>
      </c>
    </row>
    <row r="54" spans="2:11" s="199" customFormat="1" ht="15.95">
      <c r="B54" s="199" t="e">
        <f>VLOOKUP(C54,[1]!Companies[#Data],3,FALSE)</f>
        <v>#REF!</v>
      </c>
      <c r="C54" s="227" t="s">
        <v>453</v>
      </c>
      <c r="D54" s="201" t="s">
        <v>402</v>
      </c>
      <c r="E54" s="201" t="s">
        <v>538</v>
      </c>
      <c r="F54" s="201" t="s">
        <v>75</v>
      </c>
      <c r="G54" s="201" t="s">
        <v>75</v>
      </c>
      <c r="H54" s="201"/>
      <c r="I54" s="201" t="s">
        <v>58</v>
      </c>
      <c r="J54" s="202">
        <v>9955327435.9799995</v>
      </c>
      <c r="K54" s="201" t="s">
        <v>75</v>
      </c>
    </row>
    <row r="55" spans="2:11" s="199" customFormat="1" ht="15.95">
      <c r="B55" s="199" t="e">
        <f>VLOOKUP(C55,[1]!Companies[#Data],3,FALSE)</f>
        <v>#REF!</v>
      </c>
      <c r="C55" s="227" t="s">
        <v>453</v>
      </c>
      <c r="D55" s="201" t="s">
        <v>402</v>
      </c>
      <c r="E55" s="201" t="s">
        <v>547</v>
      </c>
      <c r="F55" s="201" t="s">
        <v>75</v>
      </c>
      <c r="G55" s="201" t="s">
        <v>75</v>
      </c>
      <c r="H55" s="201"/>
      <c r="I55" s="201" t="s">
        <v>58</v>
      </c>
      <c r="J55" s="202">
        <v>133388442</v>
      </c>
      <c r="K55" s="201" t="s">
        <v>75</v>
      </c>
    </row>
    <row r="56" spans="2:11" s="199" customFormat="1" ht="15.95">
      <c r="B56" s="199" t="e">
        <f>VLOOKUP(C56,[1]!Companies[#Data],3,FALSE)</f>
        <v>#REF!</v>
      </c>
      <c r="C56" s="227" t="s">
        <v>453</v>
      </c>
      <c r="D56" s="201" t="s">
        <v>402</v>
      </c>
      <c r="E56" s="201" t="s">
        <v>538</v>
      </c>
      <c r="F56" s="201" t="s">
        <v>75</v>
      </c>
      <c r="G56" s="201" t="s">
        <v>75</v>
      </c>
      <c r="H56" s="201"/>
      <c r="I56" s="201" t="s">
        <v>58</v>
      </c>
      <c r="J56" s="202">
        <v>1225708</v>
      </c>
      <c r="K56" s="201" t="s">
        <v>75</v>
      </c>
    </row>
    <row r="57" spans="2:11" s="199" customFormat="1" ht="15.95">
      <c r="B57" s="199" t="e">
        <f>VLOOKUP(C57,[1]!Companies[#Data],3,FALSE)</f>
        <v>#REF!</v>
      </c>
      <c r="C57" s="227" t="s">
        <v>453</v>
      </c>
      <c r="D57" s="201" t="s">
        <v>402</v>
      </c>
      <c r="E57" s="201" t="s">
        <v>556</v>
      </c>
      <c r="F57" s="201" t="s">
        <v>75</v>
      </c>
      <c r="G57" s="201" t="s">
        <v>75</v>
      </c>
      <c r="H57" s="201"/>
      <c r="I57" s="201" t="s">
        <v>58</v>
      </c>
      <c r="J57" s="202">
        <v>7869023</v>
      </c>
      <c r="K57" s="201" t="s">
        <v>75</v>
      </c>
    </row>
    <row r="58" spans="2:11" s="199" customFormat="1" ht="15.95">
      <c r="B58" s="199" t="e">
        <f>VLOOKUP(C58,[1]!Companies[#Data],3,FALSE)</f>
        <v>#REF!</v>
      </c>
      <c r="C58" s="227" t="s">
        <v>453</v>
      </c>
      <c r="D58" s="201" t="s">
        <v>402</v>
      </c>
      <c r="E58" s="201" t="s">
        <v>549</v>
      </c>
      <c r="F58" s="201" t="s">
        <v>75</v>
      </c>
      <c r="G58" s="201" t="s">
        <v>75</v>
      </c>
      <c r="H58" s="201"/>
      <c r="I58" s="201" t="s">
        <v>58</v>
      </c>
      <c r="J58" s="202">
        <v>20985689</v>
      </c>
      <c r="K58" s="201" t="s">
        <v>75</v>
      </c>
    </row>
    <row r="59" spans="2:11" s="199" customFormat="1" ht="15.95">
      <c r="B59" s="199" t="e">
        <f>VLOOKUP(C59,[1]!Companies[#Data],3,FALSE)</f>
        <v>#REF!</v>
      </c>
      <c r="C59" s="227" t="s">
        <v>461</v>
      </c>
      <c r="D59" s="201" t="s">
        <v>409</v>
      </c>
      <c r="E59" s="201" t="s">
        <v>553</v>
      </c>
      <c r="F59" s="201" t="s">
        <v>75</v>
      </c>
      <c r="G59" s="201" t="s">
        <v>75</v>
      </c>
      <c r="H59" s="201"/>
      <c r="I59" s="201" t="s">
        <v>58</v>
      </c>
      <c r="J59" s="202">
        <v>0</v>
      </c>
      <c r="K59" s="201" t="s">
        <v>75</v>
      </c>
    </row>
    <row r="60" spans="2:11" s="199" customFormat="1" ht="15.95">
      <c r="B60" s="199" t="e">
        <f>VLOOKUP(C60,[1]!Companies[#Data],3,FALSE)</f>
        <v>#REF!</v>
      </c>
      <c r="C60" s="227" t="s">
        <v>454</v>
      </c>
      <c r="D60" s="201" t="s">
        <v>402</v>
      </c>
      <c r="E60" s="201" t="s">
        <v>531</v>
      </c>
      <c r="F60" s="201" t="s">
        <v>75</v>
      </c>
      <c r="G60" s="201" t="s">
        <v>75</v>
      </c>
      <c r="H60" s="201"/>
      <c r="I60" s="201" t="s">
        <v>58</v>
      </c>
      <c r="J60" s="202">
        <v>385543011.77999997</v>
      </c>
      <c r="K60" s="201" t="s">
        <v>75</v>
      </c>
    </row>
    <row r="61" spans="2:11" s="199" customFormat="1" ht="15.95">
      <c r="B61" s="199" t="e">
        <f>VLOOKUP(C61,[1]!Companies[#Data],3,FALSE)</f>
        <v>#REF!</v>
      </c>
      <c r="C61" s="227" t="s">
        <v>454</v>
      </c>
      <c r="D61" s="201" t="s">
        <v>402</v>
      </c>
      <c r="E61" s="201" t="s">
        <v>544</v>
      </c>
      <c r="F61" s="201" t="s">
        <v>75</v>
      </c>
      <c r="G61" s="201" t="s">
        <v>75</v>
      </c>
      <c r="H61" s="201"/>
      <c r="I61" s="201" t="s">
        <v>58</v>
      </c>
      <c r="J61" s="202">
        <v>1484946301.99</v>
      </c>
      <c r="K61" s="201" t="s">
        <v>75</v>
      </c>
    </row>
    <row r="62" spans="2:11" s="199" customFormat="1" ht="15.95">
      <c r="B62" s="199" t="e">
        <f>VLOOKUP(C62,[1]!Companies[#Data],3,FALSE)</f>
        <v>#REF!</v>
      </c>
      <c r="C62" s="227" t="s">
        <v>454</v>
      </c>
      <c r="D62" s="201" t="s">
        <v>402</v>
      </c>
      <c r="E62" s="201" t="s">
        <v>547</v>
      </c>
      <c r="F62" s="201" t="s">
        <v>75</v>
      </c>
      <c r="G62" s="201" t="s">
        <v>75</v>
      </c>
      <c r="H62" s="201"/>
      <c r="I62" s="201" t="s">
        <v>58</v>
      </c>
      <c r="J62" s="202">
        <v>3517609047</v>
      </c>
      <c r="K62" s="201" t="s">
        <v>75</v>
      </c>
    </row>
    <row r="63" spans="2:11" s="199" customFormat="1" ht="15.95">
      <c r="B63" s="199" t="e">
        <f>VLOOKUP(C63,[1]!Companies[#Data],3,FALSE)</f>
        <v>#REF!</v>
      </c>
      <c r="C63" s="227" t="s">
        <v>454</v>
      </c>
      <c r="D63" s="201" t="s">
        <v>402</v>
      </c>
      <c r="E63" s="201" t="s">
        <v>538</v>
      </c>
      <c r="F63" s="201" t="s">
        <v>75</v>
      </c>
      <c r="G63" s="201" t="s">
        <v>75</v>
      </c>
      <c r="H63" s="201"/>
      <c r="I63" s="201" t="s">
        <v>58</v>
      </c>
      <c r="J63" s="202">
        <v>8766337</v>
      </c>
      <c r="K63" s="201" t="s">
        <v>75</v>
      </c>
    </row>
    <row r="64" spans="2:11" s="199" customFormat="1" ht="15.95">
      <c r="B64" s="199" t="e">
        <f>VLOOKUP(C64,[1]!Companies[#Data],3,FALSE)</f>
        <v>#REF!</v>
      </c>
      <c r="C64" s="227" t="s">
        <v>454</v>
      </c>
      <c r="D64" s="201" t="s">
        <v>402</v>
      </c>
      <c r="E64" s="201" t="s">
        <v>563</v>
      </c>
      <c r="F64" s="201" t="s">
        <v>75</v>
      </c>
      <c r="G64" s="201" t="s">
        <v>75</v>
      </c>
      <c r="H64" s="201"/>
      <c r="I64" s="201" t="s">
        <v>58</v>
      </c>
      <c r="J64" s="202">
        <v>2850000</v>
      </c>
      <c r="K64" s="201" t="s">
        <v>75</v>
      </c>
    </row>
    <row r="65" spans="2:11" s="199" customFormat="1" ht="15.95">
      <c r="B65" s="199" t="e">
        <f>VLOOKUP(C65,[1]!Companies[#Data],3,FALSE)</f>
        <v>#REF!</v>
      </c>
      <c r="C65" s="227" t="s">
        <v>454</v>
      </c>
      <c r="D65" s="201" t="s">
        <v>402</v>
      </c>
      <c r="E65" s="201" t="s">
        <v>556</v>
      </c>
      <c r="F65" s="201" t="s">
        <v>75</v>
      </c>
      <c r="G65" s="201" t="s">
        <v>75</v>
      </c>
      <c r="H65" s="201"/>
      <c r="I65" s="201" t="s">
        <v>58</v>
      </c>
      <c r="J65" s="202">
        <v>258809548</v>
      </c>
      <c r="K65" s="201" t="s">
        <v>75</v>
      </c>
    </row>
    <row r="66" spans="2:11" s="199" customFormat="1" ht="15.95">
      <c r="B66" s="199" t="e">
        <f>VLOOKUP(C66,[1]!Companies[#Data],3,FALSE)</f>
        <v>#REF!</v>
      </c>
      <c r="C66" s="227" t="s">
        <v>454</v>
      </c>
      <c r="D66" s="201" t="s">
        <v>402</v>
      </c>
      <c r="E66" s="201" t="s">
        <v>549</v>
      </c>
      <c r="F66" s="201" t="s">
        <v>75</v>
      </c>
      <c r="G66" s="201" t="s">
        <v>75</v>
      </c>
      <c r="H66" s="201"/>
      <c r="I66" s="201" t="s">
        <v>58</v>
      </c>
      <c r="J66" s="202">
        <v>677096714</v>
      </c>
      <c r="K66" s="201" t="s">
        <v>75</v>
      </c>
    </row>
    <row r="67" spans="2:11" s="199" customFormat="1" ht="15.95">
      <c r="B67" s="199" t="e">
        <f>VLOOKUP(C67,[1]!Companies[#Data],3,FALSE)</f>
        <v>#REF!</v>
      </c>
      <c r="C67" s="227" t="s">
        <v>446</v>
      </c>
      <c r="D67" s="201" t="s">
        <v>415</v>
      </c>
      <c r="E67" s="201" t="s">
        <v>553</v>
      </c>
      <c r="F67" s="201" t="s">
        <v>75</v>
      </c>
      <c r="G67" s="201" t="s">
        <v>75</v>
      </c>
      <c r="H67" s="201"/>
      <c r="I67" s="201" t="s">
        <v>58</v>
      </c>
      <c r="J67" s="202">
        <v>1836417365</v>
      </c>
      <c r="K67" s="201" t="s">
        <v>75</v>
      </c>
    </row>
    <row r="68" spans="2:11" s="199" customFormat="1" ht="15.95">
      <c r="B68" s="199" t="e">
        <f>VLOOKUP(C68,[1]!Companies[#Data],3,FALSE)</f>
        <v>#REF!</v>
      </c>
      <c r="C68" s="227" t="s">
        <v>456</v>
      </c>
      <c r="D68" s="201" t="s">
        <v>404</v>
      </c>
      <c r="E68" s="201" t="s">
        <v>534</v>
      </c>
      <c r="F68" s="201" t="s">
        <v>75</v>
      </c>
      <c r="G68" s="201" t="s">
        <v>75</v>
      </c>
      <c r="H68" s="201"/>
      <c r="I68" s="201" t="s">
        <v>58</v>
      </c>
      <c r="J68" s="202">
        <v>42642325943.936401</v>
      </c>
      <c r="K68" s="201" t="s">
        <v>75</v>
      </c>
    </row>
    <row r="69" spans="2:11" s="199" customFormat="1" ht="15.95">
      <c r="B69" s="199" t="e">
        <f>VLOOKUP(C69,[1]!Companies[#Data],3,FALSE)</f>
        <v>#REF!</v>
      </c>
      <c r="C69" s="227" t="s">
        <v>456</v>
      </c>
      <c r="D69" s="201" t="s">
        <v>404</v>
      </c>
      <c r="E69" s="201" t="s">
        <v>540</v>
      </c>
      <c r="F69" s="201" t="s">
        <v>75</v>
      </c>
      <c r="G69" s="201" t="s">
        <v>75</v>
      </c>
      <c r="H69" s="201"/>
      <c r="I69" s="201" t="s">
        <v>58</v>
      </c>
      <c r="J69" s="202">
        <v>6844555494.5100002</v>
      </c>
      <c r="K69" s="201" t="s">
        <v>75</v>
      </c>
    </row>
    <row r="70" spans="2:11" s="199" customFormat="1" ht="15.95">
      <c r="B70" s="199" t="e">
        <f>VLOOKUP(C70,[1]!Companies[#Data],3,FALSE)</f>
        <v>#REF!</v>
      </c>
      <c r="C70" s="227" t="s">
        <v>456</v>
      </c>
      <c r="D70" s="201" t="s">
        <v>404</v>
      </c>
      <c r="E70" s="201" t="s">
        <v>551</v>
      </c>
      <c r="F70" s="201" t="s">
        <v>75</v>
      </c>
      <c r="G70" s="201" t="s">
        <v>75</v>
      </c>
      <c r="H70" s="201"/>
      <c r="I70" s="201" t="s">
        <v>58</v>
      </c>
      <c r="J70" s="202">
        <v>411616185.19999999</v>
      </c>
      <c r="K70" s="201" t="s">
        <v>75</v>
      </c>
    </row>
    <row r="71" spans="2:11" s="199" customFormat="1" ht="15.95">
      <c r="B71" s="199" t="e">
        <f>VLOOKUP(C71,[1]!Companies[#Data],3,FALSE)</f>
        <v>#REF!</v>
      </c>
      <c r="C71" s="227" t="s">
        <v>456</v>
      </c>
      <c r="D71" s="201" t="s">
        <v>402</v>
      </c>
      <c r="E71" s="201" t="s">
        <v>531</v>
      </c>
      <c r="F71" s="201" t="s">
        <v>75</v>
      </c>
      <c r="G71" s="201" t="s">
        <v>75</v>
      </c>
      <c r="H71" s="201"/>
      <c r="I71" s="201" t="s">
        <v>58</v>
      </c>
      <c r="J71" s="202">
        <v>11524700000</v>
      </c>
      <c r="K71" s="201" t="s">
        <v>75</v>
      </c>
    </row>
    <row r="72" spans="2:11" s="199" customFormat="1" ht="15.95">
      <c r="B72" s="199" t="e">
        <f>VLOOKUP(C72,[1]!Companies[#Data],3,FALSE)</f>
        <v>#REF!</v>
      </c>
      <c r="C72" s="227" t="s">
        <v>456</v>
      </c>
      <c r="D72" s="201" t="s">
        <v>402</v>
      </c>
      <c r="E72" s="201" t="s">
        <v>544</v>
      </c>
      <c r="F72" s="201" t="s">
        <v>75</v>
      </c>
      <c r="G72" s="201" t="s">
        <v>75</v>
      </c>
      <c r="H72" s="201"/>
      <c r="I72" s="201" t="s">
        <v>58</v>
      </c>
      <c r="J72" s="202">
        <v>537797028.97000003</v>
      </c>
      <c r="K72" s="201" t="s">
        <v>75</v>
      </c>
    </row>
    <row r="73" spans="2:11" s="199" customFormat="1" ht="15.95">
      <c r="B73" s="199" t="e">
        <f>VLOOKUP(C73,[1]!Companies[#Data],3,FALSE)</f>
        <v>#REF!</v>
      </c>
      <c r="C73" s="227" t="s">
        <v>456</v>
      </c>
      <c r="D73" s="201" t="s">
        <v>402</v>
      </c>
      <c r="E73" s="201" t="s">
        <v>538</v>
      </c>
      <c r="F73" s="201" t="s">
        <v>75</v>
      </c>
      <c r="G73" s="201" t="s">
        <v>75</v>
      </c>
      <c r="H73" s="201"/>
      <c r="I73" s="201" t="s">
        <v>58</v>
      </c>
      <c r="J73" s="202">
        <v>2146073</v>
      </c>
      <c r="K73" s="201" t="s">
        <v>75</v>
      </c>
    </row>
    <row r="74" spans="2:11" s="199" customFormat="1" ht="15.95">
      <c r="B74" s="199" t="e">
        <f>VLOOKUP(C74,[1]!Companies[#Data],3,FALSE)</f>
        <v>#REF!</v>
      </c>
      <c r="C74" s="227" t="s">
        <v>456</v>
      </c>
      <c r="D74" s="201" t="s">
        <v>402</v>
      </c>
      <c r="E74" s="201" t="s">
        <v>548</v>
      </c>
      <c r="F74" s="201" t="s">
        <v>75</v>
      </c>
      <c r="G74" s="201" t="s">
        <v>75</v>
      </c>
      <c r="H74" s="201"/>
      <c r="I74" s="201" t="s">
        <v>58</v>
      </c>
      <c r="J74" s="202">
        <v>1206119803.4400001</v>
      </c>
      <c r="K74" s="201" t="s">
        <v>75</v>
      </c>
    </row>
    <row r="75" spans="2:11" s="199" customFormat="1" ht="15.95">
      <c r="B75" s="199" t="e">
        <f>VLOOKUP(C75,[1]!Companies[#Data],3,FALSE)</f>
        <v>#REF!</v>
      </c>
      <c r="C75" s="227" t="s">
        <v>456</v>
      </c>
      <c r="D75" s="201" t="s">
        <v>402</v>
      </c>
      <c r="E75" s="201" t="s">
        <v>556</v>
      </c>
      <c r="F75" s="201" t="s">
        <v>75</v>
      </c>
      <c r="G75" s="201" t="s">
        <v>75</v>
      </c>
      <c r="H75" s="201"/>
      <c r="I75" s="201" t="s">
        <v>58</v>
      </c>
      <c r="J75" s="202">
        <v>174142949</v>
      </c>
      <c r="K75" s="201" t="s">
        <v>75</v>
      </c>
    </row>
    <row r="76" spans="2:11" s="199" customFormat="1" ht="15.95">
      <c r="B76" s="199" t="e">
        <f>VLOOKUP(C76,[1]!Companies[#Data],3,FALSE)</f>
        <v>#REF!</v>
      </c>
      <c r="C76" s="227" t="s">
        <v>456</v>
      </c>
      <c r="D76" s="201" t="s">
        <v>402</v>
      </c>
      <c r="E76" s="201" t="s">
        <v>549</v>
      </c>
      <c r="F76" s="201" t="s">
        <v>75</v>
      </c>
      <c r="G76" s="201" t="s">
        <v>75</v>
      </c>
      <c r="H76" s="201"/>
      <c r="I76" s="201" t="s">
        <v>58</v>
      </c>
      <c r="J76" s="202">
        <v>1029877830</v>
      </c>
      <c r="K76" s="201" t="s">
        <v>75</v>
      </c>
    </row>
    <row r="77" spans="2:11" s="199" customFormat="1" ht="15.95">
      <c r="B77" s="199" t="e">
        <f>VLOOKUP(C77,[1]!Companies[#Data],3,FALSE)</f>
        <v>#REF!</v>
      </c>
      <c r="C77" s="227" t="s">
        <v>446</v>
      </c>
      <c r="D77" s="201" t="s">
        <v>407</v>
      </c>
      <c r="E77" s="201" t="s">
        <v>553</v>
      </c>
      <c r="F77" s="201" t="s">
        <v>75</v>
      </c>
      <c r="G77" s="201" t="s">
        <v>75</v>
      </c>
      <c r="H77" s="201"/>
      <c r="I77" s="201" t="s">
        <v>58</v>
      </c>
      <c r="J77" s="202">
        <v>0</v>
      </c>
      <c r="K77" s="201" t="s">
        <v>75</v>
      </c>
    </row>
    <row r="78" spans="2:11" s="199" customFormat="1" ht="15.95">
      <c r="B78" s="199" t="e">
        <f>VLOOKUP(C78,[1]!Companies[#Data],3,FALSE)</f>
        <v>#REF!</v>
      </c>
      <c r="C78" s="227" t="s">
        <v>457</v>
      </c>
      <c r="D78" s="201" t="s">
        <v>404</v>
      </c>
      <c r="E78" s="201" t="s">
        <v>534</v>
      </c>
      <c r="F78" s="201" t="s">
        <v>75</v>
      </c>
      <c r="G78" s="201" t="s">
        <v>75</v>
      </c>
      <c r="H78" s="201"/>
      <c r="I78" s="201" t="s">
        <v>58</v>
      </c>
      <c r="J78" s="202">
        <v>18500339273.9557</v>
      </c>
      <c r="K78" s="201" t="s">
        <v>75</v>
      </c>
    </row>
    <row r="79" spans="2:11" s="199" customFormat="1" ht="15.95">
      <c r="B79" s="199" t="e">
        <f>VLOOKUP(C79,[1]!Companies[#Data],3,FALSE)</f>
        <v>#REF!</v>
      </c>
      <c r="C79" s="227" t="s">
        <v>457</v>
      </c>
      <c r="D79" s="201" t="s">
        <v>404</v>
      </c>
      <c r="E79" s="201" t="s">
        <v>540</v>
      </c>
      <c r="F79" s="201" t="s">
        <v>75</v>
      </c>
      <c r="G79" s="201" t="s">
        <v>75</v>
      </c>
      <c r="H79" s="201"/>
      <c r="I79" s="201" t="s">
        <v>58</v>
      </c>
      <c r="J79" s="202">
        <v>3083389878.99261</v>
      </c>
      <c r="K79" s="201" t="s">
        <v>75</v>
      </c>
    </row>
    <row r="80" spans="2:11" s="199" customFormat="1" ht="15.95">
      <c r="B80" s="199" t="e">
        <f>VLOOKUP(C80,[1]!Companies[#Data],3,FALSE)</f>
        <v>#REF!</v>
      </c>
      <c r="C80" s="227" t="s">
        <v>457</v>
      </c>
      <c r="D80" s="201" t="s">
        <v>404</v>
      </c>
      <c r="E80" s="201" t="s">
        <v>551</v>
      </c>
      <c r="F80" s="201" t="s">
        <v>75</v>
      </c>
      <c r="G80" s="201" t="s">
        <v>75</v>
      </c>
      <c r="H80" s="201"/>
      <c r="I80" s="201" t="s">
        <v>58</v>
      </c>
      <c r="J80" s="202">
        <v>383529338.82999998</v>
      </c>
      <c r="K80" s="201" t="s">
        <v>75</v>
      </c>
    </row>
    <row r="81" spans="2:11" s="199" customFormat="1" ht="15.95">
      <c r="B81" s="199" t="e">
        <f>VLOOKUP(C81,[1]!Companies[#Data],3,FALSE)</f>
        <v>#REF!</v>
      </c>
      <c r="C81" s="227" t="s">
        <v>457</v>
      </c>
      <c r="D81" s="201" t="s">
        <v>404</v>
      </c>
      <c r="E81" s="201" t="s">
        <v>552</v>
      </c>
      <c r="F81" s="201" t="s">
        <v>75</v>
      </c>
      <c r="G81" s="201" t="s">
        <v>75</v>
      </c>
      <c r="H81" s="201"/>
      <c r="I81" s="201" t="s">
        <v>58</v>
      </c>
      <c r="J81" s="202">
        <v>5762350</v>
      </c>
      <c r="K81" s="201" t="s">
        <v>75</v>
      </c>
    </row>
    <row r="82" spans="2:11" s="199" customFormat="1" ht="15.95">
      <c r="B82" s="199" t="e">
        <f>VLOOKUP(C82,[1]!Companies[#Data],3,FALSE)</f>
        <v>#REF!</v>
      </c>
      <c r="C82" s="227" t="s">
        <v>457</v>
      </c>
      <c r="D82" s="201" t="s">
        <v>402</v>
      </c>
      <c r="E82" s="201" t="s">
        <v>531</v>
      </c>
      <c r="F82" s="201" t="s">
        <v>75</v>
      </c>
      <c r="G82" s="201" t="s">
        <v>75</v>
      </c>
      <c r="H82" s="201"/>
      <c r="I82" s="201" t="s">
        <v>58</v>
      </c>
      <c r="J82" s="202">
        <v>20097339321.990002</v>
      </c>
      <c r="K82" s="201" t="s">
        <v>75</v>
      </c>
    </row>
    <row r="83" spans="2:11" s="199" customFormat="1" ht="15.95">
      <c r="B83" s="199" t="e">
        <f>VLOOKUP(C83,[1]!Companies[#Data],3,FALSE)</f>
        <v>#REF!</v>
      </c>
      <c r="C83" s="227" t="s">
        <v>457</v>
      </c>
      <c r="D83" s="201" t="s">
        <v>402</v>
      </c>
      <c r="E83" s="201" t="s">
        <v>544</v>
      </c>
      <c r="F83" s="201" t="s">
        <v>75</v>
      </c>
      <c r="G83" s="201" t="s">
        <v>75</v>
      </c>
      <c r="H83" s="201"/>
      <c r="I83" s="201" t="s">
        <v>58</v>
      </c>
      <c r="J83" s="202">
        <v>1549266761.02</v>
      </c>
      <c r="K83" s="201" t="s">
        <v>75</v>
      </c>
    </row>
    <row r="84" spans="2:11" s="199" customFormat="1" ht="15.95">
      <c r="B84" s="199" t="e">
        <f>VLOOKUP(C84,[1]!Companies[#Data],3,FALSE)</f>
        <v>#REF!</v>
      </c>
      <c r="C84" s="227" t="s">
        <v>457</v>
      </c>
      <c r="D84" s="201" t="s">
        <v>402</v>
      </c>
      <c r="E84" s="201" t="s">
        <v>547</v>
      </c>
      <c r="F84" s="201" t="s">
        <v>75</v>
      </c>
      <c r="G84" s="201" t="s">
        <v>75</v>
      </c>
      <c r="H84" s="201"/>
      <c r="I84" s="201" t="s">
        <v>58</v>
      </c>
      <c r="J84" s="202">
        <v>550000</v>
      </c>
      <c r="K84" s="201" t="s">
        <v>75</v>
      </c>
    </row>
    <row r="85" spans="2:11" s="199" customFormat="1" ht="15.95">
      <c r="B85" s="199" t="e">
        <f>VLOOKUP(C85,[1]!Companies[#Data],3,FALSE)</f>
        <v>#REF!</v>
      </c>
      <c r="C85" s="227" t="s">
        <v>457</v>
      </c>
      <c r="D85" s="201" t="s">
        <v>402</v>
      </c>
      <c r="E85" s="201" t="s">
        <v>538</v>
      </c>
      <c r="F85" s="201" t="s">
        <v>75</v>
      </c>
      <c r="G85" s="201" t="s">
        <v>75</v>
      </c>
      <c r="H85" s="201"/>
      <c r="I85" s="201" t="s">
        <v>58</v>
      </c>
      <c r="J85" s="202">
        <v>283966855</v>
      </c>
      <c r="K85" s="201" t="s">
        <v>75</v>
      </c>
    </row>
    <row r="86" spans="2:11" s="199" customFormat="1" ht="15.95">
      <c r="B86" s="199" t="e">
        <f>VLOOKUP(C86,[1]!Companies[#Data],3,FALSE)</f>
        <v>#REF!</v>
      </c>
      <c r="C86" s="227" t="s">
        <v>457</v>
      </c>
      <c r="D86" s="201" t="s">
        <v>402</v>
      </c>
      <c r="E86" s="201" t="s">
        <v>563</v>
      </c>
      <c r="F86" s="201" t="s">
        <v>75</v>
      </c>
      <c r="G86" s="201" t="s">
        <v>75</v>
      </c>
      <c r="H86" s="201"/>
      <c r="I86" s="201" t="s">
        <v>58</v>
      </c>
      <c r="J86" s="202">
        <v>136773474.81</v>
      </c>
      <c r="K86" s="201" t="s">
        <v>75</v>
      </c>
    </row>
    <row r="87" spans="2:11" s="199" customFormat="1" ht="15.95">
      <c r="B87" s="199" t="e">
        <f>VLOOKUP(C87,[1]!Companies[#Data],3,FALSE)</f>
        <v>#REF!</v>
      </c>
      <c r="C87" s="227" t="s">
        <v>457</v>
      </c>
      <c r="D87" s="201" t="s">
        <v>402</v>
      </c>
      <c r="E87" s="201" t="s">
        <v>556</v>
      </c>
      <c r="F87" s="201" t="s">
        <v>75</v>
      </c>
      <c r="G87" s="201" t="s">
        <v>75</v>
      </c>
      <c r="H87" s="201"/>
      <c r="I87" s="201" t="s">
        <v>58</v>
      </c>
      <c r="J87" s="202">
        <v>400584910.51999998</v>
      </c>
      <c r="K87" s="201" t="s">
        <v>75</v>
      </c>
    </row>
    <row r="88" spans="2:11" s="199" customFormat="1" ht="15.95">
      <c r="B88" s="199" t="e">
        <f>VLOOKUP(C88,[1]!Companies[#Data],3,FALSE)</f>
        <v>#REF!</v>
      </c>
      <c r="C88" s="227" t="s">
        <v>457</v>
      </c>
      <c r="D88" s="201" t="s">
        <v>402</v>
      </c>
      <c r="E88" s="201" t="s">
        <v>549</v>
      </c>
      <c r="F88" s="201" t="s">
        <v>75</v>
      </c>
      <c r="G88" s="201" t="s">
        <v>75</v>
      </c>
      <c r="H88" s="201"/>
      <c r="I88" s="201" t="s">
        <v>58</v>
      </c>
      <c r="J88" s="202">
        <v>1086911126.6199999</v>
      </c>
      <c r="K88" s="201" t="s">
        <v>75</v>
      </c>
    </row>
    <row r="89" spans="2:11" s="199" customFormat="1" ht="15.95">
      <c r="B89" s="199" t="e">
        <f>VLOOKUP(C89,[1]!Companies[#Data],3,FALSE)</f>
        <v>#REF!</v>
      </c>
      <c r="C89" s="227" t="s">
        <v>473</v>
      </c>
      <c r="D89" s="201" t="s">
        <v>411</v>
      </c>
      <c r="E89" s="201" t="s">
        <v>553</v>
      </c>
      <c r="F89" s="201" t="s">
        <v>75</v>
      </c>
      <c r="G89" s="201" t="s">
        <v>75</v>
      </c>
      <c r="H89" s="201"/>
      <c r="I89" s="201" t="s">
        <v>58</v>
      </c>
      <c r="J89" s="202">
        <v>51595509</v>
      </c>
      <c r="K89" s="201" t="s">
        <v>75</v>
      </c>
    </row>
    <row r="90" spans="2:11" s="199" customFormat="1" ht="15.95">
      <c r="B90" s="199" t="e">
        <f>VLOOKUP(C90,[1]!Companies[#Data],3,FALSE)</f>
        <v>#REF!</v>
      </c>
      <c r="C90" s="227" t="s">
        <v>458</v>
      </c>
      <c r="D90" s="201" t="s">
        <v>404</v>
      </c>
      <c r="E90" s="201" t="s">
        <v>534</v>
      </c>
      <c r="F90" s="201" t="s">
        <v>75</v>
      </c>
      <c r="G90" s="201" t="s">
        <v>75</v>
      </c>
      <c r="H90" s="201"/>
      <c r="I90" s="201" t="s">
        <v>58</v>
      </c>
      <c r="J90" s="202">
        <v>8374132071.9298</v>
      </c>
      <c r="K90" s="201" t="s">
        <v>75</v>
      </c>
    </row>
    <row r="91" spans="2:11" s="199" customFormat="1" ht="15.95">
      <c r="B91" s="199" t="e">
        <f>VLOOKUP(C91,[1]!Companies[#Data],3,FALSE)</f>
        <v>#REF!</v>
      </c>
      <c r="C91" s="227" t="s">
        <v>458</v>
      </c>
      <c r="D91" s="201" t="s">
        <v>404</v>
      </c>
      <c r="E91" s="201" t="s">
        <v>552</v>
      </c>
      <c r="F91" s="201" t="s">
        <v>75</v>
      </c>
      <c r="G91" s="201" t="s">
        <v>75</v>
      </c>
      <c r="H91" s="201"/>
      <c r="I91" s="201" t="s">
        <v>58</v>
      </c>
      <c r="J91" s="202">
        <v>691482</v>
      </c>
      <c r="K91" s="201" t="s">
        <v>75</v>
      </c>
    </row>
    <row r="92" spans="2:11" s="199" customFormat="1" ht="15.95">
      <c r="B92" s="199" t="e">
        <f>VLOOKUP(C92,[1]!Companies[#Data],3,FALSE)</f>
        <v>#REF!</v>
      </c>
      <c r="C92" s="227" t="s">
        <v>458</v>
      </c>
      <c r="D92" s="201" t="s">
        <v>402</v>
      </c>
      <c r="E92" s="201" t="s">
        <v>544</v>
      </c>
      <c r="F92" s="201" t="s">
        <v>75</v>
      </c>
      <c r="G92" s="201" t="s">
        <v>75</v>
      </c>
      <c r="H92" s="201"/>
      <c r="I92" s="201" t="s">
        <v>58</v>
      </c>
      <c r="J92" s="202">
        <v>649509109.50999999</v>
      </c>
      <c r="K92" s="201" t="s">
        <v>75</v>
      </c>
    </row>
    <row r="93" spans="2:11" s="199" customFormat="1" ht="15.95">
      <c r="B93" s="199" t="e">
        <f>VLOOKUP(C93,[1]!Companies[#Data],3,FALSE)</f>
        <v>#REF!</v>
      </c>
      <c r="C93" s="227" t="s">
        <v>458</v>
      </c>
      <c r="D93" s="201" t="s">
        <v>402</v>
      </c>
      <c r="E93" s="201" t="s">
        <v>547</v>
      </c>
      <c r="F93" s="201" t="s">
        <v>75</v>
      </c>
      <c r="G93" s="201" t="s">
        <v>75</v>
      </c>
      <c r="H93" s="201"/>
      <c r="I93" s="201" t="s">
        <v>58</v>
      </c>
      <c r="J93" s="202">
        <v>235452383</v>
      </c>
      <c r="K93" s="201" t="s">
        <v>75</v>
      </c>
    </row>
    <row r="94" spans="2:11" s="199" customFormat="1" ht="15.95">
      <c r="B94" s="199" t="e">
        <f>VLOOKUP(C94,[1]!Companies[#Data],3,FALSE)</f>
        <v>#REF!</v>
      </c>
      <c r="C94" s="227" t="s">
        <v>458</v>
      </c>
      <c r="D94" s="201" t="s">
        <v>402</v>
      </c>
      <c r="E94" s="201" t="s">
        <v>538</v>
      </c>
      <c r="F94" s="201" t="s">
        <v>75</v>
      </c>
      <c r="G94" s="201" t="s">
        <v>75</v>
      </c>
      <c r="H94" s="201"/>
      <c r="I94" s="201" t="s">
        <v>58</v>
      </c>
      <c r="J94" s="202">
        <v>1241173</v>
      </c>
      <c r="K94" s="201" t="s">
        <v>75</v>
      </c>
    </row>
    <row r="95" spans="2:11" s="199" customFormat="1" ht="15.95">
      <c r="B95" s="199" t="e">
        <f>VLOOKUP(C95,[1]!Companies[#Data],3,FALSE)</f>
        <v>#REF!</v>
      </c>
      <c r="C95" s="227" t="s">
        <v>458</v>
      </c>
      <c r="D95" s="201" t="s">
        <v>402</v>
      </c>
      <c r="E95" s="201" t="s">
        <v>556</v>
      </c>
      <c r="F95" s="201" t="s">
        <v>75</v>
      </c>
      <c r="G95" s="201" t="s">
        <v>75</v>
      </c>
      <c r="H95" s="201"/>
      <c r="I95" s="201" t="s">
        <v>58</v>
      </c>
      <c r="J95" s="202">
        <v>51132172</v>
      </c>
      <c r="K95" s="201" t="s">
        <v>75</v>
      </c>
    </row>
    <row r="96" spans="2:11" s="199" customFormat="1" ht="15.95">
      <c r="B96" s="199" t="e">
        <f>VLOOKUP(C96,[1]!Companies[#Data],3,FALSE)</f>
        <v>#REF!</v>
      </c>
      <c r="C96" s="227" t="s">
        <v>458</v>
      </c>
      <c r="D96" s="201" t="s">
        <v>402</v>
      </c>
      <c r="E96" s="201" t="s">
        <v>549</v>
      </c>
      <c r="F96" s="201" t="s">
        <v>75</v>
      </c>
      <c r="G96" s="201" t="s">
        <v>75</v>
      </c>
      <c r="H96" s="201"/>
      <c r="I96" s="201" t="s">
        <v>58</v>
      </c>
      <c r="J96" s="202">
        <v>158094458</v>
      </c>
      <c r="K96" s="201" t="s">
        <v>75</v>
      </c>
    </row>
    <row r="97" spans="2:11" s="199" customFormat="1" ht="15.95">
      <c r="B97" s="199" t="e">
        <f>VLOOKUP(C97,[1]!Companies[#Data],3,FALSE)</f>
        <v>#REF!</v>
      </c>
      <c r="C97" s="227" t="s">
        <v>451</v>
      </c>
      <c r="D97" s="201" t="s">
        <v>413</v>
      </c>
      <c r="E97" s="201" t="s">
        <v>553</v>
      </c>
      <c r="F97" s="201" t="s">
        <v>75</v>
      </c>
      <c r="G97" s="201" t="s">
        <v>75</v>
      </c>
      <c r="H97" s="201"/>
      <c r="I97" s="201" t="s">
        <v>58</v>
      </c>
      <c r="J97" s="202">
        <v>0</v>
      </c>
      <c r="K97" s="201" t="s">
        <v>75</v>
      </c>
    </row>
    <row r="98" spans="2:11" s="199" customFormat="1" ht="15.95">
      <c r="B98" s="199" t="e">
        <f>VLOOKUP(C98,[1]!Companies[#Data],3,FALSE)</f>
        <v>#REF!</v>
      </c>
      <c r="C98" s="227" t="s">
        <v>458</v>
      </c>
      <c r="D98" s="201" t="s">
        <v>410</v>
      </c>
      <c r="E98" s="201" t="s">
        <v>555</v>
      </c>
      <c r="F98" s="201" t="s">
        <v>75</v>
      </c>
      <c r="G98" s="201" t="s">
        <v>75</v>
      </c>
      <c r="H98" s="201"/>
      <c r="I98" s="201" t="s">
        <v>58</v>
      </c>
      <c r="J98" s="202">
        <v>572143512</v>
      </c>
      <c r="K98" s="201" t="s">
        <v>75</v>
      </c>
    </row>
    <row r="99" spans="2:11" s="199" customFormat="1" ht="15.95">
      <c r="B99" s="199" t="e">
        <f>VLOOKUP(C99,[1]!Companies[#Data],3,FALSE)</f>
        <v>#REF!</v>
      </c>
      <c r="C99" s="227" t="s">
        <v>460</v>
      </c>
      <c r="D99" s="201" t="s">
        <v>404</v>
      </c>
      <c r="E99" s="201" t="s">
        <v>534</v>
      </c>
      <c r="F99" s="201" t="s">
        <v>75</v>
      </c>
      <c r="G99" s="201" t="s">
        <v>75</v>
      </c>
      <c r="H99" s="201"/>
      <c r="I99" s="201" t="s">
        <v>58</v>
      </c>
      <c r="J99" s="202">
        <v>22527909215.049999</v>
      </c>
      <c r="K99" s="201" t="s">
        <v>75</v>
      </c>
    </row>
    <row r="100" spans="2:11" s="199" customFormat="1" ht="15.95">
      <c r="B100" s="199" t="e">
        <f>VLOOKUP(C100,[1]!Companies[#Data],3,FALSE)</f>
        <v>#REF!</v>
      </c>
      <c r="C100" s="227" t="s">
        <v>460</v>
      </c>
      <c r="D100" s="201" t="s">
        <v>404</v>
      </c>
      <c r="E100" s="201" t="s">
        <v>540</v>
      </c>
      <c r="F100" s="201" t="s">
        <v>75</v>
      </c>
      <c r="G100" s="201" t="s">
        <v>75</v>
      </c>
      <c r="H100" s="201"/>
      <c r="I100" s="201" t="s">
        <v>58</v>
      </c>
      <c r="J100" s="202">
        <v>3677698417.1620002</v>
      </c>
      <c r="K100" s="201" t="s">
        <v>75</v>
      </c>
    </row>
    <row r="101" spans="2:11" s="199" customFormat="1" ht="15.95">
      <c r="B101" s="199" t="e">
        <f>VLOOKUP(C101,[1]!Companies[#Data],3,FALSE)</f>
        <v>#REF!</v>
      </c>
      <c r="C101" s="227" t="s">
        <v>460</v>
      </c>
      <c r="D101" s="201" t="s">
        <v>404</v>
      </c>
      <c r="E101" s="201" t="s">
        <v>551</v>
      </c>
      <c r="F101" s="201" t="s">
        <v>75</v>
      </c>
      <c r="G101" s="201" t="s">
        <v>75</v>
      </c>
      <c r="H101" s="201"/>
      <c r="I101" s="201" t="s">
        <v>58</v>
      </c>
      <c r="J101" s="202">
        <v>531519164</v>
      </c>
      <c r="K101" s="201" t="s">
        <v>75</v>
      </c>
    </row>
    <row r="102" spans="2:11" s="199" customFormat="1" ht="15.95">
      <c r="B102" s="199" t="e">
        <f>VLOOKUP(C102,[1]!Companies[#Data],3,FALSE)</f>
        <v>#REF!</v>
      </c>
      <c r="C102" s="227" t="s">
        <v>460</v>
      </c>
      <c r="D102" s="201" t="s">
        <v>402</v>
      </c>
      <c r="E102" s="201" t="s">
        <v>544</v>
      </c>
      <c r="F102" s="201" t="s">
        <v>75</v>
      </c>
      <c r="G102" s="201" t="s">
        <v>75</v>
      </c>
      <c r="H102" s="201"/>
      <c r="I102" s="201" t="s">
        <v>58</v>
      </c>
      <c r="J102" s="202">
        <v>1468941347.4100001</v>
      </c>
      <c r="K102" s="201" t="s">
        <v>75</v>
      </c>
    </row>
    <row r="103" spans="2:11" s="199" customFormat="1" ht="15.95">
      <c r="B103" s="199" t="e">
        <f>VLOOKUP(C103,[1]!Companies[#Data],3,FALSE)</f>
        <v>#REF!</v>
      </c>
      <c r="C103" s="227" t="s">
        <v>460</v>
      </c>
      <c r="D103" s="201" t="s">
        <v>402</v>
      </c>
      <c r="E103" s="201" t="s">
        <v>538</v>
      </c>
      <c r="F103" s="201" t="s">
        <v>75</v>
      </c>
      <c r="G103" s="201" t="s">
        <v>75</v>
      </c>
      <c r="H103" s="201"/>
      <c r="I103" s="201" t="s">
        <v>58</v>
      </c>
      <c r="J103" s="202">
        <v>4874811</v>
      </c>
      <c r="K103" s="201" t="s">
        <v>75</v>
      </c>
    </row>
    <row r="104" spans="2:11" s="199" customFormat="1" ht="15.95">
      <c r="B104" s="199" t="e">
        <f>VLOOKUP(C104,[1]!Companies[#Data],3,FALSE)</f>
        <v>#REF!</v>
      </c>
      <c r="C104" s="227" t="s">
        <v>460</v>
      </c>
      <c r="D104" s="201" t="s">
        <v>402</v>
      </c>
      <c r="E104" s="201" t="s">
        <v>548</v>
      </c>
      <c r="F104" s="201" t="s">
        <v>75</v>
      </c>
      <c r="G104" s="201" t="s">
        <v>75</v>
      </c>
      <c r="H104" s="201"/>
      <c r="I104" s="201" t="s">
        <v>58</v>
      </c>
      <c r="J104" s="202">
        <v>1110098287.98</v>
      </c>
      <c r="K104" s="201" t="s">
        <v>75</v>
      </c>
    </row>
    <row r="105" spans="2:11" s="199" customFormat="1" ht="15.95">
      <c r="B105" s="199" t="e">
        <f>VLOOKUP(C105,[1]!Companies[#Data],3,FALSE)</f>
        <v>#REF!</v>
      </c>
      <c r="C105" s="227" t="s">
        <v>460</v>
      </c>
      <c r="D105" s="201" t="s">
        <v>402</v>
      </c>
      <c r="E105" s="201" t="s">
        <v>556</v>
      </c>
      <c r="F105" s="201" t="s">
        <v>75</v>
      </c>
      <c r="G105" s="201" t="s">
        <v>75</v>
      </c>
      <c r="H105" s="201"/>
      <c r="I105" s="201" t="s">
        <v>58</v>
      </c>
      <c r="J105" s="202">
        <v>81145003</v>
      </c>
      <c r="K105" s="201" t="s">
        <v>75</v>
      </c>
    </row>
    <row r="106" spans="2:11" s="199" customFormat="1" ht="15.95">
      <c r="B106" s="199" t="e">
        <f>VLOOKUP(C106,[1]!Companies[#Data],3,FALSE)</f>
        <v>#REF!</v>
      </c>
      <c r="C106" s="227" t="s">
        <v>460</v>
      </c>
      <c r="D106" s="201" t="s">
        <v>402</v>
      </c>
      <c r="E106" s="201" t="s">
        <v>549</v>
      </c>
      <c r="F106" s="201" t="s">
        <v>75</v>
      </c>
      <c r="G106" s="201" t="s">
        <v>75</v>
      </c>
      <c r="H106" s="201"/>
      <c r="I106" s="201" t="s">
        <v>58</v>
      </c>
      <c r="J106" s="202">
        <v>443800142</v>
      </c>
      <c r="K106" s="201" t="s">
        <v>75</v>
      </c>
    </row>
    <row r="107" spans="2:11" s="199" customFormat="1" ht="15.6" customHeight="1">
      <c r="B107" s="199" t="e">
        <f>VLOOKUP(C107,[1]!Companies[#Data],3,FALSE)</f>
        <v>#REF!</v>
      </c>
      <c r="C107" s="227" t="s">
        <v>484</v>
      </c>
      <c r="D107" s="201" t="s">
        <v>433</v>
      </c>
      <c r="E107" s="201" t="s">
        <v>553</v>
      </c>
      <c r="F107" s="201" t="s">
        <v>75</v>
      </c>
      <c r="G107" s="201" t="s">
        <v>75</v>
      </c>
      <c r="H107" s="201"/>
      <c r="I107" s="201" t="s">
        <v>58</v>
      </c>
      <c r="J107" s="202">
        <v>3039920</v>
      </c>
      <c r="K107" s="201" t="s">
        <v>75</v>
      </c>
    </row>
    <row r="108" spans="2:11" s="199" customFormat="1" ht="15.95">
      <c r="B108" s="199" t="e">
        <f>VLOOKUP(C108,[1]!Companies[#Data],3,FALSE)</f>
        <v>#REF!</v>
      </c>
      <c r="C108" s="227" t="s">
        <v>461</v>
      </c>
      <c r="D108" s="201" t="s">
        <v>402</v>
      </c>
      <c r="E108" s="201" t="s">
        <v>531</v>
      </c>
      <c r="F108" s="201" t="s">
        <v>75</v>
      </c>
      <c r="G108" s="201" t="s">
        <v>75</v>
      </c>
      <c r="H108" s="201"/>
      <c r="I108" s="201" t="s">
        <v>58</v>
      </c>
      <c r="J108" s="202">
        <v>4122868733.27</v>
      </c>
      <c r="K108" s="201" t="s">
        <v>75</v>
      </c>
    </row>
    <row r="109" spans="2:11" s="199" customFormat="1" ht="15.95">
      <c r="B109" s="199" t="e">
        <f>VLOOKUP(C109,[1]!Companies[#Data],3,FALSE)</f>
        <v>#REF!</v>
      </c>
      <c r="C109" s="227" t="s">
        <v>461</v>
      </c>
      <c r="D109" s="201" t="s">
        <v>402</v>
      </c>
      <c r="E109" s="201" t="s">
        <v>544</v>
      </c>
      <c r="F109" s="201" t="s">
        <v>75</v>
      </c>
      <c r="G109" s="201" t="s">
        <v>75</v>
      </c>
      <c r="H109" s="201"/>
      <c r="I109" s="201" t="s">
        <v>58</v>
      </c>
      <c r="J109" s="202">
        <v>535638697.47000003</v>
      </c>
      <c r="K109" s="201" t="s">
        <v>75</v>
      </c>
    </row>
    <row r="110" spans="2:11" s="199" customFormat="1" ht="15">
      <c r="B110" s="199" t="e">
        <f>VLOOKUP(C110,[1]!Companies[#Data],3,FALSE)</f>
        <v>#REF!</v>
      </c>
      <c r="C110" s="201" t="s">
        <v>469</v>
      </c>
      <c r="D110" s="201" t="s">
        <v>421</v>
      </c>
      <c r="E110" s="201" t="s">
        <v>553</v>
      </c>
      <c r="F110" s="201" t="s">
        <v>75</v>
      </c>
      <c r="G110" s="201" t="s">
        <v>75</v>
      </c>
      <c r="H110" s="201"/>
      <c r="I110" s="201" t="s">
        <v>58</v>
      </c>
      <c r="J110" s="202">
        <v>33197386.91</v>
      </c>
      <c r="K110" s="201" t="s">
        <v>75</v>
      </c>
    </row>
    <row r="111" spans="2:11" s="199" customFormat="1" ht="15.95">
      <c r="B111" s="199" t="e">
        <f>VLOOKUP(C111,[1]!Companies[#Data],3,FALSE)</f>
        <v>#REF!</v>
      </c>
      <c r="C111" s="227" t="s">
        <v>475</v>
      </c>
      <c r="D111" s="201" t="s">
        <v>422</v>
      </c>
      <c r="E111" s="201" t="s">
        <v>553</v>
      </c>
      <c r="F111" s="201" t="s">
        <v>75</v>
      </c>
      <c r="G111" s="201" t="s">
        <v>75</v>
      </c>
      <c r="H111" s="201"/>
      <c r="I111" s="201" t="s">
        <v>58</v>
      </c>
      <c r="J111" s="312">
        <v>51595509</v>
      </c>
      <c r="K111" s="201" t="s">
        <v>75</v>
      </c>
    </row>
    <row r="112" spans="2:11" s="199" customFormat="1" ht="15">
      <c r="B112" s="199" t="e">
        <f>VLOOKUP(C112,[1]!Companies[#Data],3,FALSE)</f>
        <v>#REF!</v>
      </c>
      <c r="C112" s="201" t="s">
        <v>462</v>
      </c>
      <c r="D112" s="201" t="s">
        <v>404</v>
      </c>
      <c r="E112" s="201" t="s">
        <v>534</v>
      </c>
      <c r="F112" s="201" t="s">
        <v>75</v>
      </c>
      <c r="G112" s="201" t="s">
        <v>75</v>
      </c>
      <c r="H112" s="201"/>
      <c r="I112" s="201" t="s">
        <v>58</v>
      </c>
      <c r="J112" s="202">
        <v>792142350</v>
      </c>
      <c r="K112" s="201" t="s">
        <v>75</v>
      </c>
    </row>
    <row r="113" spans="2:11" s="199" customFormat="1" ht="15">
      <c r="B113" s="199" t="e">
        <f>VLOOKUP(C113,[1]!Companies[#Data],3,FALSE)</f>
        <v>#REF!</v>
      </c>
      <c r="C113" s="201" t="s">
        <v>462</v>
      </c>
      <c r="D113" s="201" t="s">
        <v>404</v>
      </c>
      <c r="E113" s="201" t="s">
        <v>540</v>
      </c>
      <c r="F113" s="201" t="s">
        <v>75</v>
      </c>
      <c r="G113" s="201" t="s">
        <v>75</v>
      </c>
      <c r="H113" s="201"/>
      <c r="I113" s="201" t="s">
        <v>58</v>
      </c>
      <c r="J113" s="202">
        <v>129330000</v>
      </c>
      <c r="K113" s="201" t="s">
        <v>75</v>
      </c>
    </row>
    <row r="114" spans="2:11" s="199" customFormat="1" ht="15">
      <c r="B114" s="199" t="e">
        <f>VLOOKUP(C114,[1]!Companies[#Data],3,FALSE)</f>
        <v>#REF!</v>
      </c>
      <c r="C114" s="201" t="s">
        <v>462</v>
      </c>
      <c r="D114" s="201" t="s">
        <v>404</v>
      </c>
      <c r="E114" s="201" t="s">
        <v>551</v>
      </c>
      <c r="F114" s="201" t="s">
        <v>75</v>
      </c>
      <c r="G114" s="201" t="s">
        <v>75</v>
      </c>
      <c r="H114" s="201"/>
      <c r="I114" s="201" t="s">
        <v>58</v>
      </c>
      <c r="J114" s="202">
        <v>281749350</v>
      </c>
      <c r="K114" s="201" t="s">
        <v>75</v>
      </c>
    </row>
    <row r="115" spans="2:11" s="199" customFormat="1" ht="15">
      <c r="B115" s="199" t="e">
        <f>VLOOKUP(C115,[1]!Companies[#Data],3,FALSE)</f>
        <v>#REF!</v>
      </c>
      <c r="C115" s="201" t="s">
        <v>462</v>
      </c>
      <c r="D115" s="201" t="s">
        <v>404</v>
      </c>
      <c r="E115" s="201" t="s">
        <v>561</v>
      </c>
      <c r="F115" s="201" t="s">
        <v>75</v>
      </c>
      <c r="G115" s="201" t="s">
        <v>75</v>
      </c>
      <c r="H115" s="201"/>
      <c r="I115" s="201" t="s">
        <v>58</v>
      </c>
      <c r="J115" s="202">
        <v>123521320</v>
      </c>
      <c r="K115" s="201" t="s">
        <v>75</v>
      </c>
    </row>
    <row r="116" spans="2:11" s="199" customFormat="1" ht="15">
      <c r="B116" s="199" t="e">
        <f>VLOOKUP(C116,[1]!Companies[#Data],3,FALSE)</f>
        <v>#REF!</v>
      </c>
      <c r="C116" s="201" t="s">
        <v>462</v>
      </c>
      <c r="D116" s="201" t="s">
        <v>402</v>
      </c>
      <c r="E116" s="201" t="s">
        <v>531</v>
      </c>
      <c r="F116" s="201" t="s">
        <v>75</v>
      </c>
      <c r="G116" s="201" t="s">
        <v>75</v>
      </c>
      <c r="H116" s="201"/>
      <c r="I116" s="201" t="s">
        <v>58</v>
      </c>
      <c r="J116" s="202">
        <v>1106507277</v>
      </c>
      <c r="K116" s="201" t="s">
        <v>75</v>
      </c>
    </row>
    <row r="117" spans="2:11" s="199" customFormat="1" ht="15.95">
      <c r="B117" s="199" t="e">
        <f>VLOOKUP(C117,[1]!Companies[#Data],3,FALSE)</f>
        <v>#REF!</v>
      </c>
      <c r="C117" s="227" t="s">
        <v>463</v>
      </c>
      <c r="D117" s="201" t="s">
        <v>405</v>
      </c>
      <c r="E117" s="201" t="s">
        <v>560</v>
      </c>
      <c r="F117" s="201" t="s">
        <v>75</v>
      </c>
      <c r="G117" s="201" t="s">
        <v>75</v>
      </c>
      <c r="H117" s="201"/>
      <c r="I117" s="201" t="s">
        <v>58</v>
      </c>
      <c r="J117" s="202">
        <v>171906136.1534</v>
      </c>
      <c r="K117" s="201" t="s">
        <v>75</v>
      </c>
    </row>
    <row r="118" spans="2:11" s="199" customFormat="1" ht="15.95">
      <c r="B118" s="199" t="e">
        <f>VLOOKUP(C118,[1]!Companies[#Data],3,FALSE)</f>
        <v>#REF!</v>
      </c>
      <c r="C118" s="227" t="s">
        <v>463</v>
      </c>
      <c r="D118" s="201" t="s">
        <v>405</v>
      </c>
      <c r="E118" s="201" t="s">
        <v>558</v>
      </c>
      <c r="F118" s="201" t="s">
        <v>75</v>
      </c>
      <c r="G118" s="201" t="s">
        <v>75</v>
      </c>
      <c r="H118" s="201"/>
      <c r="I118" s="201" t="s">
        <v>58</v>
      </c>
      <c r="J118" s="202">
        <v>635497266.24119997</v>
      </c>
      <c r="K118" s="201" t="s">
        <v>75</v>
      </c>
    </row>
    <row r="119" spans="2:11" s="199" customFormat="1" ht="15.95">
      <c r="B119" s="199" t="e">
        <f>VLOOKUP(C119,[1]!Companies[#Data],3,FALSE)</f>
        <v>#REF!</v>
      </c>
      <c r="C119" s="227" t="s">
        <v>463</v>
      </c>
      <c r="D119" s="201" t="s">
        <v>402</v>
      </c>
      <c r="E119" s="201" t="s">
        <v>544</v>
      </c>
      <c r="F119" s="201" t="s">
        <v>75</v>
      </c>
      <c r="G119" s="201" t="s">
        <v>75</v>
      </c>
      <c r="H119" s="201"/>
      <c r="I119" s="201" t="s">
        <v>58</v>
      </c>
      <c r="J119" s="202">
        <v>322324370.24828899</v>
      </c>
      <c r="K119" s="201" t="s">
        <v>75</v>
      </c>
    </row>
    <row r="120" spans="2:11" s="199" customFormat="1" ht="15.95">
      <c r="B120" s="199" t="e">
        <f>VLOOKUP(C120,[1]!Companies[#Data],3,FALSE)</f>
        <v>#REF!</v>
      </c>
      <c r="C120" s="227" t="s">
        <v>464</v>
      </c>
      <c r="D120" s="201" t="s">
        <v>402</v>
      </c>
      <c r="E120" s="201" t="s">
        <v>531</v>
      </c>
      <c r="F120" s="201" t="s">
        <v>75</v>
      </c>
      <c r="G120" s="201" t="s">
        <v>75</v>
      </c>
      <c r="H120" s="201"/>
      <c r="I120" s="201" t="s">
        <v>58</v>
      </c>
      <c r="J120" s="202">
        <v>39840623173.970001</v>
      </c>
      <c r="K120" s="201" t="s">
        <v>75</v>
      </c>
    </row>
    <row r="121" spans="2:11" s="199" customFormat="1" ht="15.95">
      <c r="B121" s="199" t="e">
        <f>VLOOKUP(C121,[1]!Companies[#Data],3,FALSE)</f>
        <v>#REF!</v>
      </c>
      <c r="C121" s="227" t="s">
        <v>466</v>
      </c>
      <c r="D121" s="201" t="s">
        <v>404</v>
      </c>
      <c r="E121" s="201" t="s">
        <v>534</v>
      </c>
      <c r="F121" s="201" t="s">
        <v>75</v>
      </c>
      <c r="G121" s="201" t="s">
        <v>75</v>
      </c>
      <c r="H121" s="201"/>
      <c r="I121" s="201" t="s">
        <v>58</v>
      </c>
      <c r="J121" s="202">
        <v>5045684858.1000004</v>
      </c>
      <c r="K121" s="201" t="s">
        <v>75</v>
      </c>
    </row>
    <row r="122" spans="2:11" s="199" customFormat="1" ht="15.95">
      <c r="B122" s="199" t="e">
        <f>VLOOKUP(C122,[1]!Companies[#Data],3,FALSE)</f>
        <v>#REF!</v>
      </c>
      <c r="C122" s="227" t="s">
        <v>466</v>
      </c>
      <c r="D122" s="201" t="s">
        <v>404</v>
      </c>
      <c r="E122" s="201" t="s">
        <v>540</v>
      </c>
      <c r="F122" s="201" t="s">
        <v>75</v>
      </c>
      <c r="G122" s="201" t="s">
        <v>75</v>
      </c>
      <c r="H122" s="201"/>
      <c r="I122" s="201" t="s">
        <v>58</v>
      </c>
      <c r="J122" s="202">
        <v>1115329996.3099999</v>
      </c>
      <c r="K122" s="201" t="s">
        <v>75</v>
      </c>
    </row>
    <row r="123" spans="2:11" s="199" customFormat="1" ht="15.95">
      <c r="B123" s="199" t="e">
        <f>VLOOKUP(C123,[1]!Companies[#Data],3,FALSE)</f>
        <v>#REF!</v>
      </c>
      <c r="C123" s="227" t="s">
        <v>466</v>
      </c>
      <c r="D123" s="201" t="s">
        <v>404</v>
      </c>
      <c r="E123" s="201" t="s">
        <v>552</v>
      </c>
      <c r="F123" s="201" t="s">
        <v>75</v>
      </c>
      <c r="G123" s="201" t="s">
        <v>75</v>
      </c>
      <c r="H123" s="201"/>
      <c r="I123" s="201" t="s">
        <v>58</v>
      </c>
      <c r="J123" s="202">
        <v>88177897.5</v>
      </c>
      <c r="K123" s="201" t="s">
        <v>75</v>
      </c>
    </row>
    <row r="124" spans="2:11" s="199" customFormat="1" ht="15.95">
      <c r="B124" s="199" t="e">
        <f>VLOOKUP(C124,[1]!Companies[#Data],3,FALSE)</f>
        <v>#REF!</v>
      </c>
      <c r="C124" s="227" t="s">
        <v>466</v>
      </c>
      <c r="D124" s="201" t="s">
        <v>402</v>
      </c>
      <c r="E124" s="201" t="s">
        <v>544</v>
      </c>
      <c r="F124" s="201" t="s">
        <v>75</v>
      </c>
      <c r="G124" s="201" t="s">
        <v>75</v>
      </c>
      <c r="H124" s="201"/>
      <c r="I124" s="201" t="s">
        <v>58</v>
      </c>
      <c r="J124" s="202">
        <v>346707711.76999998</v>
      </c>
      <c r="K124" s="201" t="s">
        <v>75</v>
      </c>
    </row>
    <row r="125" spans="2:11" s="199" customFormat="1" ht="15.95">
      <c r="B125" s="199" t="e">
        <f>VLOOKUP(C125,[1]!Companies[#Data],3,FALSE)</f>
        <v>#REF!</v>
      </c>
      <c r="C125" s="227" t="s">
        <v>466</v>
      </c>
      <c r="D125" s="201" t="s">
        <v>422</v>
      </c>
      <c r="E125" s="201" t="s">
        <v>547</v>
      </c>
      <c r="F125" s="201" t="s">
        <v>75</v>
      </c>
      <c r="G125" s="201" t="s">
        <v>75</v>
      </c>
      <c r="H125" s="201"/>
      <c r="I125" s="201" t="s">
        <v>58</v>
      </c>
      <c r="J125" s="202">
        <v>342357368</v>
      </c>
      <c r="K125" s="201" t="s">
        <v>75</v>
      </c>
    </row>
    <row r="126" spans="2:11" s="199" customFormat="1" ht="15.95">
      <c r="B126" s="199" t="e">
        <f>VLOOKUP(C126,[1]!Companies[#Data],3,FALSE)</f>
        <v>#REF!</v>
      </c>
      <c r="C126" s="227" t="s">
        <v>467</v>
      </c>
      <c r="D126" s="201" t="s">
        <v>402</v>
      </c>
      <c r="E126" s="201" t="s">
        <v>531</v>
      </c>
      <c r="F126" s="201" t="s">
        <v>75</v>
      </c>
      <c r="G126" s="201" t="s">
        <v>75</v>
      </c>
      <c r="H126" s="201"/>
      <c r="I126" s="201" t="s">
        <v>58</v>
      </c>
      <c r="J126" s="202">
        <v>2585097112.4699998</v>
      </c>
      <c r="K126" s="201" t="s">
        <v>75</v>
      </c>
    </row>
    <row r="127" spans="2:11" s="199" customFormat="1" ht="15.95">
      <c r="B127" s="199" t="e">
        <f>VLOOKUP(C127,[1]!Companies[#Data],3,FALSE)</f>
        <v>#REF!</v>
      </c>
      <c r="C127" s="227" t="s">
        <v>467</v>
      </c>
      <c r="D127" s="201" t="s">
        <v>402</v>
      </c>
      <c r="E127" s="201" t="s">
        <v>544</v>
      </c>
      <c r="F127" s="201" t="s">
        <v>75</v>
      </c>
      <c r="G127" s="201" t="s">
        <v>75</v>
      </c>
      <c r="H127" s="201"/>
      <c r="I127" s="201" t="s">
        <v>58</v>
      </c>
      <c r="J127" s="202">
        <v>561785882.25999999</v>
      </c>
      <c r="K127" s="201" t="s">
        <v>75</v>
      </c>
    </row>
    <row r="128" spans="2:11" s="199" customFormat="1" ht="15.95">
      <c r="B128" s="199" t="e">
        <f>VLOOKUP(C128,[1]!Companies[#Data],3,FALSE)</f>
        <v>#REF!</v>
      </c>
      <c r="C128" s="227" t="s">
        <v>450</v>
      </c>
      <c r="D128" s="201" t="s">
        <v>409</v>
      </c>
      <c r="E128" s="201" t="s">
        <v>553</v>
      </c>
      <c r="F128" s="201" t="s">
        <v>75</v>
      </c>
      <c r="G128" s="201" t="s">
        <v>75</v>
      </c>
      <c r="H128" s="201"/>
      <c r="I128" s="201" t="s">
        <v>58</v>
      </c>
      <c r="J128" s="202">
        <v>0</v>
      </c>
      <c r="K128" s="201" t="s">
        <v>75</v>
      </c>
    </row>
    <row r="129" spans="2:11" s="199" customFormat="1" ht="15">
      <c r="B129" s="199" t="e">
        <f>VLOOKUP(C129,[1]!Companies[#Data],3,FALSE)</f>
        <v>#REF!</v>
      </c>
      <c r="C129" s="201" t="s">
        <v>471</v>
      </c>
      <c r="D129" s="201" t="s">
        <v>407</v>
      </c>
      <c r="E129" s="201" t="s">
        <v>553</v>
      </c>
      <c r="F129" s="201" t="s">
        <v>75</v>
      </c>
      <c r="G129" s="201" t="s">
        <v>75</v>
      </c>
      <c r="H129" s="201"/>
      <c r="I129" s="201" t="s">
        <v>58</v>
      </c>
      <c r="J129" s="202">
        <v>44820198.670000002</v>
      </c>
      <c r="K129" s="201" t="s">
        <v>75</v>
      </c>
    </row>
    <row r="130" spans="2:11" s="199" customFormat="1" ht="15.95">
      <c r="B130" s="199" t="e">
        <f>VLOOKUP(C130,[1]!Companies[#Data],3,FALSE)</f>
        <v>#REF!</v>
      </c>
      <c r="C130" s="227" t="s">
        <v>468</v>
      </c>
      <c r="D130" s="201" t="s">
        <v>402</v>
      </c>
      <c r="E130" s="201" t="s">
        <v>531</v>
      </c>
      <c r="F130" s="201" t="s">
        <v>75</v>
      </c>
      <c r="G130" s="201" t="s">
        <v>75</v>
      </c>
      <c r="H130" s="201"/>
      <c r="I130" s="201" t="s">
        <v>58</v>
      </c>
      <c r="J130" s="202">
        <v>3000000000</v>
      </c>
      <c r="K130" s="201" t="s">
        <v>75</v>
      </c>
    </row>
    <row r="131" spans="2:11" s="199" customFormat="1" ht="15.95">
      <c r="B131" s="199" t="e">
        <f>VLOOKUP(C131,[1]!Companies[#Data],3,FALSE)</f>
        <v>#REF!</v>
      </c>
      <c r="C131" s="227" t="s">
        <v>468</v>
      </c>
      <c r="D131" s="201" t="s">
        <v>402</v>
      </c>
      <c r="E131" s="201" t="s">
        <v>544</v>
      </c>
      <c r="F131" s="201" t="s">
        <v>75</v>
      </c>
      <c r="G131" s="201" t="s">
        <v>75</v>
      </c>
      <c r="H131" s="201"/>
      <c r="I131" s="201" t="s">
        <v>58</v>
      </c>
      <c r="J131" s="202">
        <v>123086155.539768</v>
      </c>
      <c r="K131" s="201" t="s">
        <v>75</v>
      </c>
    </row>
    <row r="132" spans="2:11" s="199" customFormat="1" ht="15">
      <c r="B132" s="199" t="e">
        <f>VLOOKUP(C132,[1]!Companies[#Data],3,FALSE)</f>
        <v>#REF!</v>
      </c>
      <c r="C132" s="201" t="s">
        <v>469</v>
      </c>
      <c r="D132" s="201" t="s">
        <v>404</v>
      </c>
      <c r="E132" s="201" t="s">
        <v>534</v>
      </c>
      <c r="F132" s="201" t="s">
        <v>75</v>
      </c>
      <c r="G132" s="201" t="s">
        <v>75</v>
      </c>
      <c r="H132" s="201"/>
      <c r="I132" s="201" t="s">
        <v>58</v>
      </c>
      <c r="J132" s="202">
        <v>663947738.15999997</v>
      </c>
      <c r="K132" s="201" t="s">
        <v>75</v>
      </c>
    </row>
    <row r="133" spans="2:11" s="199" customFormat="1" ht="15">
      <c r="B133" s="199" t="e">
        <f>VLOOKUP(C133,[1]!Companies[#Data],3,FALSE)</f>
        <v>#REF!</v>
      </c>
      <c r="C133" s="201" t="s">
        <v>469</v>
      </c>
      <c r="D133" s="201" t="s">
        <v>404</v>
      </c>
      <c r="E133" s="201" t="s">
        <v>540</v>
      </c>
      <c r="F133" s="201" t="s">
        <v>75</v>
      </c>
      <c r="G133" s="201" t="s">
        <v>75</v>
      </c>
      <c r="H133" s="201"/>
      <c r="I133" s="201" t="s">
        <v>58</v>
      </c>
      <c r="J133" s="202">
        <v>110657956.36</v>
      </c>
      <c r="K133" s="201" t="s">
        <v>75</v>
      </c>
    </row>
    <row r="134" spans="2:11" s="199" customFormat="1" ht="15">
      <c r="B134" s="199" t="e">
        <f>VLOOKUP(C134,[1]!Companies[#Data],3,FALSE)</f>
        <v>#REF!</v>
      </c>
      <c r="C134" s="201" t="s">
        <v>469</v>
      </c>
      <c r="D134" s="201" t="s">
        <v>404</v>
      </c>
      <c r="E134" s="201" t="s">
        <v>551</v>
      </c>
      <c r="F134" s="201" t="s">
        <v>75</v>
      </c>
      <c r="G134" s="201" t="s">
        <v>75</v>
      </c>
      <c r="H134" s="201"/>
      <c r="I134" s="201" t="s">
        <v>58</v>
      </c>
      <c r="J134" s="202">
        <v>132902840.40000001</v>
      </c>
      <c r="K134" s="201" t="s">
        <v>75</v>
      </c>
    </row>
    <row r="135" spans="2:11" s="199" customFormat="1" ht="15">
      <c r="B135" s="199" t="e">
        <f>VLOOKUP(C135,[1]!Companies[#Data],3,FALSE)</f>
        <v>#REF!</v>
      </c>
      <c r="C135" s="201" t="s">
        <v>469</v>
      </c>
      <c r="D135" s="201" t="s">
        <v>402</v>
      </c>
      <c r="E135" s="201" t="s">
        <v>544</v>
      </c>
      <c r="F135" s="201" t="s">
        <v>75</v>
      </c>
      <c r="G135" s="201" t="s">
        <v>75</v>
      </c>
      <c r="H135" s="201"/>
      <c r="I135" s="201" t="s">
        <v>58</v>
      </c>
      <c r="J135" s="202">
        <v>49727427</v>
      </c>
      <c r="K135" s="201" t="s">
        <v>75</v>
      </c>
    </row>
    <row r="136" spans="2:11" s="199" customFormat="1" ht="15">
      <c r="B136" s="199" t="e">
        <f>VLOOKUP(C136,[1]!Companies[#Data],3,FALSE)</f>
        <v>#REF!</v>
      </c>
      <c r="C136" s="201" t="s">
        <v>469</v>
      </c>
      <c r="D136" s="201" t="s">
        <v>402</v>
      </c>
      <c r="E136" s="201" t="s">
        <v>547</v>
      </c>
      <c r="F136" s="201" t="s">
        <v>75</v>
      </c>
      <c r="G136" s="201" t="s">
        <v>75</v>
      </c>
      <c r="H136" s="201"/>
      <c r="I136" s="201" t="s">
        <v>58</v>
      </c>
      <c r="J136" s="202">
        <v>18409975</v>
      </c>
      <c r="K136" s="201" t="s">
        <v>75</v>
      </c>
    </row>
    <row r="137" spans="2:11" s="199" customFormat="1" ht="15">
      <c r="B137" s="199" t="e">
        <f>VLOOKUP(C137,[1]!Companies[#Data],3,FALSE)</f>
        <v>#REF!</v>
      </c>
      <c r="C137" s="201" t="s">
        <v>469</v>
      </c>
      <c r="D137" s="201" t="s">
        <v>402</v>
      </c>
      <c r="E137" s="201" t="s">
        <v>556</v>
      </c>
      <c r="F137" s="201" t="s">
        <v>75</v>
      </c>
      <c r="G137" s="201" t="s">
        <v>75</v>
      </c>
      <c r="H137" s="201"/>
      <c r="I137" s="201" t="s">
        <v>58</v>
      </c>
      <c r="J137" s="202">
        <v>2083056</v>
      </c>
      <c r="K137" s="201" t="s">
        <v>75</v>
      </c>
    </row>
    <row r="138" spans="2:11" s="199" customFormat="1" ht="15">
      <c r="B138" s="199" t="e">
        <f>VLOOKUP(C138,[1]!Companies[#Data],3,FALSE)</f>
        <v>#REF!</v>
      </c>
      <c r="C138" s="201" t="s">
        <v>469</v>
      </c>
      <c r="D138" s="201" t="s">
        <v>402</v>
      </c>
      <c r="E138" s="201" t="s">
        <v>549</v>
      </c>
      <c r="F138" s="201" t="s">
        <v>75</v>
      </c>
      <c r="G138" s="201" t="s">
        <v>75</v>
      </c>
      <c r="H138" s="201"/>
      <c r="I138" s="201" t="s">
        <v>58</v>
      </c>
      <c r="J138" s="202">
        <v>7379479</v>
      </c>
      <c r="K138" s="201" t="s">
        <v>75</v>
      </c>
    </row>
    <row r="139" spans="2:11" s="199" customFormat="1" ht="15">
      <c r="B139" s="199" t="e">
        <f>VLOOKUP(C139,[1]!Companies[#Data],3,FALSE)</f>
        <v>#REF!</v>
      </c>
      <c r="C139" s="201" t="s">
        <v>471</v>
      </c>
      <c r="D139" s="201" t="s">
        <v>417</v>
      </c>
      <c r="E139" s="201" t="s">
        <v>553</v>
      </c>
      <c r="F139" s="201" t="s">
        <v>75</v>
      </c>
      <c r="G139" s="201" t="s">
        <v>75</v>
      </c>
      <c r="H139" s="201"/>
      <c r="I139" s="201" t="s">
        <v>58</v>
      </c>
      <c r="J139" s="202">
        <v>1271249.23</v>
      </c>
      <c r="K139" s="201" t="s">
        <v>75</v>
      </c>
    </row>
    <row r="140" spans="2:11" s="199" customFormat="1" ht="15">
      <c r="B140" s="199" t="e">
        <f>VLOOKUP(C140,[1]!Companies[#Data],3,FALSE)</f>
        <v>#REF!</v>
      </c>
      <c r="C140" s="201" t="s">
        <v>470</v>
      </c>
      <c r="D140" s="201" t="s">
        <v>402</v>
      </c>
      <c r="E140" s="201" t="s">
        <v>531</v>
      </c>
      <c r="F140" s="201" t="s">
        <v>75</v>
      </c>
      <c r="G140" s="201" t="s">
        <v>75</v>
      </c>
      <c r="H140" s="201"/>
      <c r="I140" s="201" t="s">
        <v>58</v>
      </c>
      <c r="J140" s="202">
        <v>165828325.25</v>
      </c>
      <c r="K140" s="201" t="s">
        <v>75</v>
      </c>
    </row>
    <row r="141" spans="2:11" s="199" customFormat="1" ht="15">
      <c r="B141" s="199" t="e">
        <f>VLOOKUP(C141,[1]!Companies[#Data],3,FALSE)</f>
        <v>#REF!</v>
      </c>
      <c r="C141" s="201" t="s">
        <v>470</v>
      </c>
      <c r="D141" s="201" t="s">
        <v>402</v>
      </c>
      <c r="E141" s="201" t="s">
        <v>544</v>
      </c>
      <c r="F141" s="201" t="s">
        <v>75</v>
      </c>
      <c r="G141" s="201" t="s">
        <v>75</v>
      </c>
      <c r="H141" s="201"/>
      <c r="I141" s="201" t="s">
        <v>58</v>
      </c>
      <c r="J141" s="202">
        <v>4250344.75</v>
      </c>
      <c r="K141" s="201" t="s">
        <v>75</v>
      </c>
    </row>
    <row r="142" spans="2:11" s="199" customFormat="1" ht="15.95">
      <c r="B142" s="199" t="e">
        <f>VLOOKUP(C142,[1]!Companies[#Data],3,FALSE)</f>
        <v>#REF!</v>
      </c>
      <c r="C142" s="227" t="s">
        <v>471</v>
      </c>
      <c r="D142" s="201" t="s">
        <v>402</v>
      </c>
      <c r="E142" s="201" t="s">
        <v>531</v>
      </c>
      <c r="F142" s="201" t="s">
        <v>75</v>
      </c>
      <c r="G142" s="201" t="s">
        <v>75</v>
      </c>
      <c r="H142" s="201"/>
      <c r="I142" s="201" t="s">
        <v>58</v>
      </c>
      <c r="J142" s="202">
        <v>266449845.90000001</v>
      </c>
      <c r="K142" s="201" t="s">
        <v>75</v>
      </c>
    </row>
    <row r="143" spans="2:11" s="199" customFormat="1" ht="15">
      <c r="B143" s="199" t="e">
        <f>VLOOKUP(C143,[1]!Companies[#Data],3,FALSE)</f>
        <v>#REF!</v>
      </c>
      <c r="C143" s="201" t="s">
        <v>471</v>
      </c>
      <c r="D143" s="201" t="s">
        <v>402</v>
      </c>
      <c r="E143" s="201" t="s">
        <v>544</v>
      </c>
      <c r="F143" s="201" t="s">
        <v>75</v>
      </c>
      <c r="G143" s="201" t="s">
        <v>75</v>
      </c>
      <c r="H143" s="201"/>
      <c r="I143" s="201" t="s">
        <v>58</v>
      </c>
      <c r="J143" s="202">
        <v>168315999.93000001</v>
      </c>
      <c r="K143" s="201" t="s">
        <v>75</v>
      </c>
    </row>
    <row r="144" spans="2:11" s="199" customFormat="1" ht="15">
      <c r="B144" s="199" t="e">
        <f>VLOOKUP(C144,[1]!Companies[#Data],3,FALSE)</f>
        <v>#REF!</v>
      </c>
      <c r="C144" s="201" t="s">
        <v>471</v>
      </c>
      <c r="D144" s="201" t="s">
        <v>409</v>
      </c>
      <c r="E144" s="201" t="s">
        <v>553</v>
      </c>
      <c r="F144" s="201" t="s">
        <v>75</v>
      </c>
      <c r="G144" s="201" t="s">
        <v>75</v>
      </c>
      <c r="H144" s="201"/>
      <c r="I144" s="201" t="s">
        <v>58</v>
      </c>
      <c r="J144" s="202">
        <v>29747177.210000001</v>
      </c>
      <c r="K144" s="201" t="s">
        <v>75</v>
      </c>
    </row>
    <row r="145" spans="2:11" s="199" customFormat="1" ht="15">
      <c r="B145" s="199" t="e">
        <f>VLOOKUP(C145,[1]!Companies[#Data],3,FALSE)</f>
        <v>#REF!</v>
      </c>
      <c r="C145" s="201" t="s">
        <v>481</v>
      </c>
      <c r="D145" s="201" t="s">
        <v>407</v>
      </c>
      <c r="E145" s="201" t="s">
        <v>553</v>
      </c>
      <c r="F145" s="201" t="s">
        <v>75</v>
      </c>
      <c r="G145" s="201" t="s">
        <v>75</v>
      </c>
      <c r="H145" s="201"/>
      <c r="I145" s="201" t="s">
        <v>58</v>
      </c>
      <c r="J145" s="202">
        <v>10968631.800000001</v>
      </c>
      <c r="K145" s="201" t="s">
        <v>75</v>
      </c>
    </row>
    <row r="146" spans="2:11" s="199" customFormat="1" ht="15.95">
      <c r="B146" s="199" t="e">
        <f>VLOOKUP(C146,[1]!Companies[#Data],3,FALSE)</f>
        <v>#REF!</v>
      </c>
      <c r="C146" s="227" t="s">
        <v>481</v>
      </c>
      <c r="D146" s="201" t="s">
        <v>424</v>
      </c>
      <c r="E146" s="201" t="s">
        <v>553</v>
      </c>
      <c r="F146" s="201" t="s">
        <v>75</v>
      </c>
      <c r="G146" s="201" t="s">
        <v>75</v>
      </c>
      <c r="H146" s="201"/>
      <c r="I146" s="201" t="s">
        <v>58</v>
      </c>
      <c r="J146" s="202">
        <v>5029728.76</v>
      </c>
      <c r="K146" s="201" t="s">
        <v>75</v>
      </c>
    </row>
    <row r="147" spans="2:11" s="199" customFormat="1" ht="15.95">
      <c r="B147" s="199" t="e">
        <f>VLOOKUP(C147,[1]!Companies[#Data],3,FALSE)</f>
        <v>#REF!</v>
      </c>
      <c r="C147" s="227" t="s">
        <v>472</v>
      </c>
      <c r="D147" s="201" t="s">
        <v>402</v>
      </c>
      <c r="E147" s="201" t="s">
        <v>531</v>
      </c>
      <c r="F147" s="201" t="s">
        <v>75</v>
      </c>
      <c r="G147" s="201" t="s">
        <v>75</v>
      </c>
      <c r="H147" s="201"/>
      <c r="I147" s="201" t="s">
        <v>58</v>
      </c>
      <c r="J147" s="202">
        <v>740356064</v>
      </c>
      <c r="K147" s="201" t="s">
        <v>75</v>
      </c>
    </row>
    <row r="148" spans="2:11" s="199" customFormat="1" ht="15.95">
      <c r="B148" s="199" t="e">
        <f>VLOOKUP(C148,[1]!Companies[#Data],3,FALSE)</f>
        <v>#REF!</v>
      </c>
      <c r="C148" s="227" t="s">
        <v>472</v>
      </c>
      <c r="D148" s="201" t="s">
        <v>402</v>
      </c>
      <c r="E148" s="201" t="s">
        <v>544</v>
      </c>
      <c r="F148" s="201" t="s">
        <v>75</v>
      </c>
      <c r="G148" s="201" t="s">
        <v>75</v>
      </c>
      <c r="H148" s="201"/>
      <c r="I148" s="201" t="s">
        <v>58</v>
      </c>
      <c r="J148" s="202">
        <v>224949099.97</v>
      </c>
      <c r="K148" s="201" t="s">
        <v>75</v>
      </c>
    </row>
    <row r="149" spans="2:11" s="199" customFormat="1" ht="15.95">
      <c r="B149" s="199" t="e">
        <f>VLOOKUP(C149,[1]!Companies[#Data],3,FALSE)</f>
        <v>#REF!</v>
      </c>
      <c r="C149" s="227" t="s">
        <v>473</v>
      </c>
      <c r="D149" s="201" t="s">
        <v>402</v>
      </c>
      <c r="E149" s="201" t="s">
        <v>544</v>
      </c>
      <c r="F149" s="201" t="s">
        <v>75</v>
      </c>
      <c r="G149" s="201" t="s">
        <v>75</v>
      </c>
      <c r="H149" s="201"/>
      <c r="I149" s="201" t="s">
        <v>58</v>
      </c>
      <c r="J149" s="202">
        <v>79524480.260000005</v>
      </c>
      <c r="K149" s="201" t="s">
        <v>75</v>
      </c>
    </row>
    <row r="150" spans="2:11" s="199" customFormat="1" ht="15.95">
      <c r="B150" s="199" t="e">
        <f>VLOOKUP(C150,[1]!Companies[#Data],3,FALSE)</f>
        <v>#REF!</v>
      </c>
      <c r="C150" s="227" t="s">
        <v>473</v>
      </c>
      <c r="D150" s="201" t="s">
        <v>402</v>
      </c>
      <c r="E150" s="201" t="s">
        <v>556</v>
      </c>
      <c r="F150" s="201" t="s">
        <v>75</v>
      </c>
      <c r="G150" s="201" t="s">
        <v>75</v>
      </c>
      <c r="H150" s="201"/>
      <c r="I150" s="201" t="s">
        <v>58</v>
      </c>
      <c r="J150" s="202">
        <v>140073946.41</v>
      </c>
      <c r="K150" s="201" t="s">
        <v>75</v>
      </c>
    </row>
    <row r="151" spans="2:11" s="199" customFormat="1" ht="15.95">
      <c r="B151" s="199" t="e">
        <f>VLOOKUP(C151,[1]!Companies[#Data],3,FALSE)</f>
        <v>#REF!</v>
      </c>
      <c r="C151" s="227" t="s">
        <v>473</v>
      </c>
      <c r="D151" s="201" t="s">
        <v>402</v>
      </c>
      <c r="E151" s="201" t="s">
        <v>549</v>
      </c>
      <c r="F151" s="201" t="s">
        <v>75</v>
      </c>
      <c r="G151" s="201" t="s">
        <v>75</v>
      </c>
      <c r="H151" s="201"/>
      <c r="I151" s="201" t="s">
        <v>58</v>
      </c>
      <c r="J151" s="202">
        <v>1490988</v>
      </c>
      <c r="K151" s="201" t="s">
        <v>75</v>
      </c>
    </row>
    <row r="152" spans="2:11" s="199" customFormat="1" ht="15.95">
      <c r="B152" s="199" t="e">
        <f>VLOOKUP(C152,[1]!Companies[#Data],3,FALSE)</f>
        <v>#REF!</v>
      </c>
      <c r="C152" s="227" t="s">
        <v>481</v>
      </c>
      <c r="D152" s="201" t="s">
        <v>417</v>
      </c>
      <c r="E152" s="201" t="s">
        <v>553</v>
      </c>
      <c r="F152" s="201" t="s">
        <v>75</v>
      </c>
      <c r="G152" s="201" t="s">
        <v>75</v>
      </c>
      <c r="H152" s="201"/>
      <c r="I152" s="201" t="s">
        <v>58</v>
      </c>
      <c r="J152" s="202">
        <v>4348637.2699999996</v>
      </c>
      <c r="K152" s="201" t="s">
        <v>75</v>
      </c>
    </row>
    <row r="153" spans="2:11" s="199" customFormat="1" ht="15.95">
      <c r="B153" s="199" t="e">
        <f>VLOOKUP(C153,[1]!Companies[#Data],3,FALSE)</f>
        <v>#REF!</v>
      </c>
      <c r="C153" s="227" t="s">
        <v>475</v>
      </c>
      <c r="D153" s="201" t="s">
        <v>404</v>
      </c>
      <c r="E153" s="201" t="s">
        <v>534</v>
      </c>
      <c r="F153" s="201" t="s">
        <v>75</v>
      </c>
      <c r="G153" s="201" t="s">
        <v>75</v>
      </c>
      <c r="H153" s="201"/>
      <c r="I153" s="201" t="s">
        <v>58</v>
      </c>
      <c r="J153" s="202">
        <v>1500000</v>
      </c>
      <c r="K153" s="201" t="s">
        <v>75</v>
      </c>
    </row>
    <row r="154" spans="2:11" s="199" customFormat="1" ht="15">
      <c r="B154" s="199" t="e">
        <f>VLOOKUP(C154,[1]!Companies[#Data],3,FALSE)</f>
        <v>#REF!</v>
      </c>
      <c r="C154" s="201" t="s">
        <v>475</v>
      </c>
      <c r="D154" s="201" t="s">
        <v>404</v>
      </c>
      <c r="E154" s="201" t="s">
        <v>552</v>
      </c>
      <c r="F154" s="201" t="s">
        <v>75</v>
      </c>
      <c r="G154" s="201" t="s">
        <v>75</v>
      </c>
      <c r="H154" s="201"/>
      <c r="I154" s="201" t="s">
        <v>58</v>
      </c>
      <c r="J154" s="202">
        <v>62800000</v>
      </c>
      <c r="K154" s="201" t="s">
        <v>75</v>
      </c>
    </row>
    <row r="155" spans="2:11" s="199" customFormat="1" ht="15.95">
      <c r="B155" s="199" t="e">
        <f>VLOOKUP(C155,[1]!Companies[#Data],3,FALSE)</f>
        <v>#REF!</v>
      </c>
      <c r="C155" s="227" t="s">
        <v>475</v>
      </c>
      <c r="D155" s="201" t="s">
        <v>402</v>
      </c>
      <c r="E155" s="201" t="s">
        <v>544</v>
      </c>
      <c r="F155" s="201" t="s">
        <v>75</v>
      </c>
      <c r="G155" s="201" t="s">
        <v>75</v>
      </c>
      <c r="H155" s="201"/>
      <c r="I155" s="201" t="s">
        <v>58</v>
      </c>
      <c r="J155" s="202">
        <v>94319693</v>
      </c>
      <c r="K155" s="201" t="s">
        <v>75</v>
      </c>
    </row>
    <row r="156" spans="2:11" s="199" customFormat="1" ht="15.95">
      <c r="B156" s="199" t="e">
        <f>VLOOKUP(C156,[1]!Companies[#Data],3,FALSE)</f>
        <v>#REF!</v>
      </c>
      <c r="C156" s="227" t="s">
        <v>475</v>
      </c>
      <c r="D156" s="201" t="s">
        <v>402</v>
      </c>
      <c r="E156" s="201" t="s">
        <v>547</v>
      </c>
      <c r="F156" s="201" t="s">
        <v>75</v>
      </c>
      <c r="G156" s="201" t="s">
        <v>75</v>
      </c>
      <c r="H156" s="201"/>
      <c r="I156" s="201" t="s">
        <v>58</v>
      </c>
      <c r="J156" s="202">
        <v>2289994145</v>
      </c>
      <c r="K156" s="201" t="s">
        <v>75</v>
      </c>
    </row>
    <row r="157" spans="2:11" s="199" customFormat="1" ht="15">
      <c r="B157" s="199" t="e">
        <f>VLOOKUP(C157,[1]!Companies[#Data],3,FALSE)</f>
        <v>#REF!</v>
      </c>
      <c r="C157" s="201" t="s">
        <v>475</v>
      </c>
      <c r="D157" s="201" t="s">
        <v>402</v>
      </c>
      <c r="E157" s="201" t="s">
        <v>538</v>
      </c>
      <c r="F157" s="201" t="s">
        <v>75</v>
      </c>
      <c r="G157" s="201" t="s">
        <v>75</v>
      </c>
      <c r="H157" s="201"/>
      <c r="I157" s="201" t="s">
        <v>58</v>
      </c>
      <c r="J157" s="202">
        <v>1236641</v>
      </c>
      <c r="K157" s="201" t="s">
        <v>75</v>
      </c>
    </row>
    <row r="158" spans="2:11" s="199" customFormat="1" ht="15.95">
      <c r="B158" s="199" t="e">
        <f>VLOOKUP(C158,[1]!Companies[#Data],3,FALSE)</f>
        <v>#REF!</v>
      </c>
      <c r="C158" s="227" t="s">
        <v>475</v>
      </c>
      <c r="D158" s="201" t="s">
        <v>402</v>
      </c>
      <c r="E158" s="201" t="s">
        <v>556</v>
      </c>
      <c r="F158" s="201" t="s">
        <v>75</v>
      </c>
      <c r="G158" s="201" t="s">
        <v>75</v>
      </c>
      <c r="H158" s="201"/>
      <c r="I158" s="201" t="s">
        <v>58</v>
      </c>
      <c r="J158" s="202">
        <v>49620588</v>
      </c>
      <c r="K158" s="201" t="s">
        <v>75</v>
      </c>
    </row>
    <row r="159" spans="2:11" s="199" customFormat="1" ht="15.95">
      <c r="B159" s="199" t="e">
        <f>VLOOKUP(C159,[1]!Companies[#Data],3,FALSE)</f>
        <v>#REF!</v>
      </c>
      <c r="C159" s="227" t="s">
        <v>475</v>
      </c>
      <c r="D159" s="201" t="s">
        <v>402</v>
      </c>
      <c r="E159" s="201" t="s">
        <v>549</v>
      </c>
      <c r="F159" s="201" t="s">
        <v>75</v>
      </c>
      <c r="G159" s="201" t="s">
        <v>75</v>
      </c>
      <c r="H159" s="201"/>
      <c r="I159" s="201" t="s">
        <v>58</v>
      </c>
      <c r="J159" s="202">
        <v>194166705</v>
      </c>
      <c r="K159" s="201" t="s">
        <v>75</v>
      </c>
    </row>
    <row r="160" spans="2:11" s="199" customFormat="1" ht="16.149999999999999" customHeight="1">
      <c r="B160" s="199" t="e">
        <f>VLOOKUP(C160,[1]!Companies[#Data],3,FALSE)</f>
        <v>#REF!</v>
      </c>
      <c r="C160" s="227" t="s">
        <v>481</v>
      </c>
      <c r="D160" s="201" t="s">
        <v>421</v>
      </c>
      <c r="E160" s="201" t="s">
        <v>553</v>
      </c>
      <c r="F160" s="201" t="s">
        <v>75</v>
      </c>
      <c r="G160" s="201" t="s">
        <v>75</v>
      </c>
      <c r="H160" s="201"/>
      <c r="I160" s="201" t="s">
        <v>58</v>
      </c>
      <c r="J160" s="202">
        <v>6498469.0999999996</v>
      </c>
      <c r="K160" s="201" t="s">
        <v>75</v>
      </c>
    </row>
    <row r="161" spans="2:11" s="199" customFormat="1" ht="15.95">
      <c r="B161" s="199" t="e">
        <f>VLOOKUP(C161,[1]!Companies[#Data],3,FALSE)</f>
        <v>#REF!</v>
      </c>
      <c r="C161" s="227" t="s">
        <v>477</v>
      </c>
      <c r="D161" s="201" t="s">
        <v>402</v>
      </c>
      <c r="E161" s="201" t="s">
        <v>544</v>
      </c>
      <c r="F161" s="201" t="s">
        <v>75</v>
      </c>
      <c r="G161" s="201" t="s">
        <v>75</v>
      </c>
      <c r="H161" s="201"/>
      <c r="I161" s="201" t="s">
        <v>58</v>
      </c>
      <c r="J161" s="202">
        <v>23900018.149999999</v>
      </c>
      <c r="K161" s="201" t="s">
        <v>75</v>
      </c>
    </row>
    <row r="162" spans="2:11" s="199" customFormat="1" ht="15.95">
      <c r="B162" s="199" t="e">
        <f>VLOOKUP(C162,[1]!Companies[#Data],3,FALSE)</f>
        <v>#REF!</v>
      </c>
      <c r="C162" s="227" t="s">
        <v>481</v>
      </c>
      <c r="D162" s="201" t="s">
        <v>416</v>
      </c>
      <c r="E162" s="201" t="s">
        <v>553</v>
      </c>
      <c r="F162" s="201" t="s">
        <v>75</v>
      </c>
      <c r="G162" s="201" t="s">
        <v>75</v>
      </c>
      <c r="H162" s="201"/>
      <c r="I162" s="201" t="s">
        <v>58</v>
      </c>
      <c r="J162" s="202">
        <v>2415889</v>
      </c>
      <c r="K162" s="201" t="s">
        <v>75</v>
      </c>
    </row>
    <row r="163" spans="2:11" s="199" customFormat="1" ht="15.95">
      <c r="B163" s="199" t="e">
        <f>VLOOKUP(C163,[1]!Companies[#Data],3,FALSE)</f>
        <v>#REF!</v>
      </c>
      <c r="C163" s="227" t="s">
        <v>478</v>
      </c>
      <c r="D163" s="201" t="s">
        <v>404</v>
      </c>
      <c r="E163" s="201" t="s">
        <v>534</v>
      </c>
      <c r="F163" s="201" t="s">
        <v>75</v>
      </c>
      <c r="G163" s="201" t="s">
        <v>75</v>
      </c>
      <c r="H163" s="201"/>
      <c r="I163" s="201" t="s">
        <v>58</v>
      </c>
      <c r="J163" s="202">
        <v>348048322</v>
      </c>
      <c r="K163" s="201" t="s">
        <v>75</v>
      </c>
    </row>
    <row r="164" spans="2:11" s="199" customFormat="1" ht="15.95">
      <c r="B164" s="199" t="e">
        <f>VLOOKUP(C164,[1]!Companies[#Data],3,FALSE)</f>
        <v>#REF!</v>
      </c>
      <c r="C164" s="227" t="s">
        <v>478</v>
      </c>
      <c r="D164" s="201" t="s">
        <v>404</v>
      </c>
      <c r="E164" s="201" t="s">
        <v>551</v>
      </c>
      <c r="F164" s="201" t="s">
        <v>75</v>
      </c>
      <c r="G164" s="201" t="s">
        <v>75</v>
      </c>
      <c r="H164" s="201"/>
      <c r="I164" s="201" t="s">
        <v>58</v>
      </c>
      <c r="J164" s="202">
        <v>147502608.59999999</v>
      </c>
      <c r="K164" s="201" t="s">
        <v>75</v>
      </c>
    </row>
    <row r="165" spans="2:11" s="199" customFormat="1" ht="15.95">
      <c r="B165" s="199" t="e">
        <f>VLOOKUP(C165,[1]!Companies[#Data],3,FALSE)</f>
        <v>#REF!</v>
      </c>
      <c r="C165" s="227" t="s">
        <v>478</v>
      </c>
      <c r="D165" s="201" t="s">
        <v>402</v>
      </c>
      <c r="E165" s="201" t="s">
        <v>531</v>
      </c>
      <c r="F165" s="201" t="s">
        <v>75</v>
      </c>
      <c r="G165" s="201" t="s">
        <v>75</v>
      </c>
      <c r="H165" s="201"/>
      <c r="I165" s="201" t="s">
        <v>58</v>
      </c>
      <c r="J165" s="202">
        <v>597494593.11000001</v>
      </c>
      <c r="K165" s="201" t="s">
        <v>75</v>
      </c>
    </row>
    <row r="166" spans="2:11" s="199" customFormat="1" ht="15.95">
      <c r="B166" s="199" t="e">
        <f>VLOOKUP(C166,[1]!Companies[#Data],3,FALSE)</f>
        <v>#REF!</v>
      </c>
      <c r="C166" s="227" t="s">
        <v>478</v>
      </c>
      <c r="D166" s="201" t="s">
        <v>402</v>
      </c>
      <c r="E166" s="201" t="s">
        <v>544</v>
      </c>
      <c r="F166" s="201" t="s">
        <v>75</v>
      </c>
      <c r="G166" s="201" t="s">
        <v>75</v>
      </c>
      <c r="H166" s="201"/>
      <c r="I166" s="201" t="s">
        <v>58</v>
      </c>
      <c r="J166" s="202">
        <v>380421312.88999999</v>
      </c>
      <c r="K166" s="201" t="s">
        <v>75</v>
      </c>
    </row>
    <row r="167" spans="2:11" s="199" customFormat="1" ht="15.95">
      <c r="B167" s="199" t="e">
        <f>VLOOKUP(C167,[1]!Companies[#Data],3,FALSE)</f>
        <v>#REF!</v>
      </c>
      <c r="C167" s="227" t="s">
        <v>479</v>
      </c>
      <c r="D167" s="201" t="s">
        <v>404</v>
      </c>
      <c r="E167" s="201" t="s">
        <v>534</v>
      </c>
      <c r="F167" s="201" t="s">
        <v>75</v>
      </c>
      <c r="G167" s="201" t="s">
        <v>75</v>
      </c>
      <c r="H167" s="201"/>
      <c r="I167" s="201" t="s">
        <v>58</v>
      </c>
      <c r="J167" s="202">
        <v>135128439.90000001</v>
      </c>
      <c r="K167" s="201" t="s">
        <v>75</v>
      </c>
    </row>
    <row r="168" spans="2:11" s="199" customFormat="1" ht="15">
      <c r="B168" s="199" t="e">
        <f>VLOOKUP(C168,[1]!Companies[#Data],3,FALSE)</f>
        <v>#REF!</v>
      </c>
      <c r="C168" s="201" t="s">
        <v>479</v>
      </c>
      <c r="D168" s="201" t="s">
        <v>404</v>
      </c>
      <c r="E168" s="201" t="s">
        <v>551</v>
      </c>
      <c r="F168" s="201" t="s">
        <v>75</v>
      </c>
      <c r="G168" s="201" t="s">
        <v>75</v>
      </c>
      <c r="H168" s="201"/>
      <c r="I168" s="201" t="s">
        <v>58</v>
      </c>
      <c r="J168" s="202">
        <v>114970407.2</v>
      </c>
      <c r="K168" s="201" t="s">
        <v>75</v>
      </c>
    </row>
    <row r="169" spans="2:11" s="199" customFormat="1" ht="15.95">
      <c r="B169" s="199" t="e">
        <f>VLOOKUP(C169,[1]!Companies[#Data],3,FALSE)</f>
        <v>#REF!</v>
      </c>
      <c r="C169" s="227" t="s">
        <v>479</v>
      </c>
      <c r="D169" s="201" t="s">
        <v>402</v>
      </c>
      <c r="E169" s="201" t="s">
        <v>544</v>
      </c>
      <c r="F169" s="201" t="s">
        <v>75</v>
      </c>
      <c r="G169" s="201" t="s">
        <v>75</v>
      </c>
      <c r="H169" s="201"/>
      <c r="I169" s="201" t="s">
        <v>58</v>
      </c>
      <c r="J169" s="202">
        <v>84914456.810000002</v>
      </c>
      <c r="K169" s="201" t="s">
        <v>75</v>
      </c>
    </row>
    <row r="170" spans="2:11" s="199" customFormat="1" ht="15">
      <c r="B170" s="199" t="e">
        <f>VLOOKUP(C170,[1]!Companies[#Data],3,FALSE)</f>
        <v>#REF!</v>
      </c>
      <c r="C170" s="201" t="s">
        <v>479</v>
      </c>
      <c r="D170" s="201" t="s">
        <v>402</v>
      </c>
      <c r="E170" s="201" t="s">
        <v>547</v>
      </c>
      <c r="F170" s="201" t="s">
        <v>75</v>
      </c>
      <c r="G170" s="201" t="s">
        <v>75</v>
      </c>
      <c r="H170" s="201"/>
      <c r="I170" s="201" t="s">
        <v>58</v>
      </c>
      <c r="J170" s="202">
        <v>263528979</v>
      </c>
      <c r="K170" s="201" t="s">
        <v>75</v>
      </c>
    </row>
    <row r="171" spans="2:11" s="199" customFormat="1" ht="15">
      <c r="B171" s="199" t="e">
        <f>VLOOKUP(C171,[1]!Companies[#Data],3,FALSE)</f>
        <v>#REF!</v>
      </c>
      <c r="C171" s="201" t="s">
        <v>479</v>
      </c>
      <c r="D171" s="201" t="s">
        <v>402</v>
      </c>
      <c r="E171" s="201" t="s">
        <v>538</v>
      </c>
      <c r="F171" s="201" t="s">
        <v>75</v>
      </c>
      <c r="G171" s="201" t="s">
        <v>75</v>
      </c>
      <c r="H171" s="201"/>
      <c r="I171" s="201" t="s">
        <v>58</v>
      </c>
      <c r="J171" s="202">
        <v>7062322</v>
      </c>
      <c r="K171" s="201" t="s">
        <v>75</v>
      </c>
    </row>
    <row r="172" spans="2:11" s="199" customFormat="1" ht="15.95">
      <c r="B172" s="199" t="e">
        <f>VLOOKUP(C172,[1]!Companies[#Data],3,FALSE)</f>
        <v>#REF!</v>
      </c>
      <c r="C172" s="227" t="s">
        <v>479</v>
      </c>
      <c r="D172" s="201" t="s">
        <v>402</v>
      </c>
      <c r="E172" s="201" t="s">
        <v>556</v>
      </c>
      <c r="F172" s="201" t="s">
        <v>75</v>
      </c>
      <c r="G172" s="201" t="s">
        <v>75</v>
      </c>
      <c r="H172" s="201"/>
      <c r="I172" s="201" t="s">
        <v>58</v>
      </c>
      <c r="J172" s="202">
        <v>20821253</v>
      </c>
      <c r="K172" s="201" t="s">
        <v>75</v>
      </c>
    </row>
    <row r="173" spans="2:11" s="199" customFormat="1" ht="15.95">
      <c r="B173" s="199" t="e">
        <f>VLOOKUP(C173,[1]!Companies[#Data],3,FALSE)</f>
        <v>#REF!</v>
      </c>
      <c r="C173" s="227" t="s">
        <v>477</v>
      </c>
      <c r="D173" s="201" t="s">
        <v>417</v>
      </c>
      <c r="E173" s="201" t="s">
        <v>553</v>
      </c>
      <c r="F173" s="201" t="s">
        <v>75</v>
      </c>
      <c r="G173" s="201" t="s">
        <v>75</v>
      </c>
      <c r="H173" s="201"/>
      <c r="I173" s="201" t="s">
        <v>58</v>
      </c>
      <c r="J173" s="202">
        <v>3008036.11</v>
      </c>
      <c r="K173" s="201" t="s">
        <v>75</v>
      </c>
    </row>
    <row r="174" spans="2:11" s="199" customFormat="1" ht="15.95">
      <c r="B174" s="199" t="e">
        <f>VLOOKUP(C174,[1]!Companies[#Data],3,FALSE)</f>
        <v>#REF!</v>
      </c>
      <c r="C174" s="227" t="s">
        <v>481</v>
      </c>
      <c r="D174" s="201" t="s">
        <v>402</v>
      </c>
      <c r="E174" s="201" t="s">
        <v>531</v>
      </c>
      <c r="F174" s="201" t="s">
        <v>75</v>
      </c>
      <c r="G174" s="201" t="s">
        <v>75</v>
      </c>
      <c r="H174" s="201"/>
      <c r="I174" s="201" t="s">
        <v>58</v>
      </c>
      <c r="J174" s="202">
        <v>1000000</v>
      </c>
      <c r="K174" s="201" t="s">
        <v>75</v>
      </c>
    </row>
    <row r="175" spans="2:11" s="199" customFormat="1" ht="15.95">
      <c r="B175" s="199" t="e">
        <f>VLOOKUP(C175,[1]!Companies[#Data],3,FALSE)</f>
        <v>#REF!</v>
      </c>
      <c r="C175" s="227" t="s">
        <v>481</v>
      </c>
      <c r="D175" s="201" t="s">
        <v>402</v>
      </c>
      <c r="E175" s="201" t="s">
        <v>544</v>
      </c>
      <c r="F175" s="201" t="s">
        <v>75</v>
      </c>
      <c r="G175" s="201" t="s">
        <v>75</v>
      </c>
      <c r="H175" s="201"/>
      <c r="I175" s="201" t="s">
        <v>58</v>
      </c>
      <c r="J175" s="202">
        <v>41529058.939999998</v>
      </c>
      <c r="K175" s="201" t="s">
        <v>75</v>
      </c>
    </row>
    <row r="176" spans="2:11" s="199" customFormat="1" ht="15.95">
      <c r="B176" s="199" t="e">
        <f>VLOOKUP(C176,[1]!Companies[#Data],3,FALSE)</f>
        <v>#REF!</v>
      </c>
      <c r="C176" s="227" t="s">
        <v>481</v>
      </c>
      <c r="D176" s="201" t="s">
        <v>402</v>
      </c>
      <c r="E176" s="201" t="s">
        <v>547</v>
      </c>
      <c r="F176" s="201" t="s">
        <v>75</v>
      </c>
      <c r="G176" s="201" t="s">
        <v>75</v>
      </c>
      <c r="H176" s="201"/>
      <c r="I176" s="201" t="s">
        <v>58</v>
      </c>
      <c r="J176" s="202">
        <v>95380048</v>
      </c>
      <c r="K176" s="201" t="s">
        <v>75</v>
      </c>
    </row>
    <row r="177" spans="2:11" s="199" customFormat="1" ht="15.95">
      <c r="B177" s="199" t="e">
        <f>VLOOKUP(C177,[1]!Companies[#Data],3,FALSE)</f>
        <v>#REF!</v>
      </c>
      <c r="C177" s="227" t="s">
        <v>481</v>
      </c>
      <c r="D177" s="201" t="s">
        <v>402</v>
      </c>
      <c r="E177" s="201" t="s">
        <v>556</v>
      </c>
      <c r="F177" s="201" t="s">
        <v>75</v>
      </c>
      <c r="G177" s="201" t="s">
        <v>75</v>
      </c>
      <c r="H177" s="201"/>
      <c r="I177" s="201" t="s">
        <v>58</v>
      </c>
      <c r="J177" s="202">
        <v>2877844</v>
      </c>
      <c r="K177" s="201" t="s">
        <v>75</v>
      </c>
    </row>
    <row r="178" spans="2:11" s="199" customFormat="1" ht="15.95">
      <c r="B178" s="199" t="e">
        <f>VLOOKUP(C178,[1]!Companies[#Data],3,FALSE)</f>
        <v>#REF!</v>
      </c>
      <c r="C178" s="227" t="s">
        <v>481</v>
      </c>
      <c r="D178" s="201" t="s">
        <v>402</v>
      </c>
      <c r="E178" s="201" t="s">
        <v>549</v>
      </c>
      <c r="F178" s="201" t="s">
        <v>75</v>
      </c>
      <c r="G178" s="201" t="s">
        <v>75</v>
      </c>
      <c r="H178" s="201"/>
      <c r="I178" s="201" t="s">
        <v>58</v>
      </c>
      <c r="J178" s="202">
        <v>82864683</v>
      </c>
      <c r="K178" s="201" t="s">
        <v>75</v>
      </c>
    </row>
    <row r="179" spans="2:11" s="199" customFormat="1" ht="15.95">
      <c r="B179" s="199" t="e">
        <f>VLOOKUP(C179,[1]!Companies[#Data],3,FALSE)</f>
        <v>#REF!</v>
      </c>
      <c r="C179" s="227" t="s">
        <v>477</v>
      </c>
      <c r="D179" s="201" t="s">
        <v>409</v>
      </c>
      <c r="E179" s="201" t="s">
        <v>553</v>
      </c>
      <c r="F179" s="201" t="s">
        <v>75</v>
      </c>
      <c r="G179" s="201" t="s">
        <v>75</v>
      </c>
      <c r="H179" s="201"/>
      <c r="I179" s="201" t="s">
        <v>58</v>
      </c>
      <c r="J179" s="202">
        <v>236843.8</v>
      </c>
      <c r="K179" s="201" t="s">
        <v>75</v>
      </c>
    </row>
    <row r="180" spans="2:11" s="199" customFormat="1" ht="15.95">
      <c r="B180" s="199" t="e">
        <f>VLOOKUP(C180,[1]!Companies[#Data],3,FALSE)</f>
        <v>#REF!</v>
      </c>
      <c r="C180" s="227" t="s">
        <v>456</v>
      </c>
      <c r="D180" s="201" t="s">
        <v>417</v>
      </c>
      <c r="E180" s="201" t="s">
        <v>553</v>
      </c>
      <c r="F180" s="201" t="s">
        <v>75</v>
      </c>
      <c r="G180" s="201" t="s">
        <v>75</v>
      </c>
      <c r="H180" s="201"/>
      <c r="I180" s="201" t="s">
        <v>58</v>
      </c>
      <c r="J180" s="202">
        <v>1074029209.05</v>
      </c>
      <c r="K180" s="201" t="s">
        <v>75</v>
      </c>
    </row>
    <row r="181" spans="2:11" s="199" customFormat="1" ht="15.95">
      <c r="B181" s="199" t="e">
        <f>VLOOKUP(C181,[1]!Companies[#Data],3,FALSE)</f>
        <v>#REF!</v>
      </c>
      <c r="C181" s="227" t="s">
        <v>467</v>
      </c>
      <c r="D181" s="201" t="s">
        <v>415</v>
      </c>
      <c r="E181" s="201" t="s">
        <v>553</v>
      </c>
      <c r="F181" s="201" t="s">
        <v>75</v>
      </c>
      <c r="G181" s="201" t="s">
        <v>75</v>
      </c>
      <c r="H181" s="201"/>
      <c r="I181" s="201" t="s">
        <v>58</v>
      </c>
      <c r="J181" s="202">
        <v>0</v>
      </c>
      <c r="K181" s="201" t="s">
        <v>75</v>
      </c>
    </row>
    <row r="182" spans="2:11" s="199" customFormat="1" ht="15.95">
      <c r="B182" s="199" t="e">
        <f>VLOOKUP(C182,[1]!Companies[#Data],3,FALSE)</f>
        <v>#REF!</v>
      </c>
      <c r="C182" s="227" t="s">
        <v>467</v>
      </c>
      <c r="D182" s="201" t="s">
        <v>412</v>
      </c>
      <c r="E182" s="201" t="s">
        <v>553</v>
      </c>
      <c r="F182" s="201" t="s">
        <v>75</v>
      </c>
      <c r="G182" s="201" t="s">
        <v>75</v>
      </c>
      <c r="H182" s="201"/>
      <c r="I182" s="201" t="s">
        <v>58</v>
      </c>
      <c r="J182" s="202">
        <v>3260163.03</v>
      </c>
      <c r="K182" s="201" t="s">
        <v>75</v>
      </c>
    </row>
    <row r="183" spans="2:11" s="199" customFormat="1" ht="15.95">
      <c r="B183" s="199" t="e">
        <f>VLOOKUP(C183,[1]!Companies[#Data],3,FALSE)</f>
        <v>#REF!</v>
      </c>
      <c r="C183" s="227" t="s">
        <v>467</v>
      </c>
      <c r="D183" s="201" t="s">
        <v>414</v>
      </c>
      <c r="E183" s="201" t="s">
        <v>553</v>
      </c>
      <c r="F183" s="201" t="s">
        <v>75</v>
      </c>
      <c r="G183" s="201" t="s">
        <v>75</v>
      </c>
      <c r="H183" s="201"/>
      <c r="I183" s="201" t="s">
        <v>58</v>
      </c>
      <c r="J183" s="202">
        <v>0</v>
      </c>
      <c r="K183" s="201" t="s">
        <v>75</v>
      </c>
    </row>
    <row r="184" spans="2:11" s="199" customFormat="1" ht="15.95">
      <c r="B184" s="199" t="e">
        <f>VLOOKUP(C184,[1]!Companies[#Data],3,FALSE)</f>
        <v>#REF!</v>
      </c>
      <c r="C184" s="227" t="s">
        <v>482</v>
      </c>
      <c r="D184" s="201" t="s">
        <v>402</v>
      </c>
      <c r="E184" s="201" t="s">
        <v>531</v>
      </c>
      <c r="F184" s="201" t="s">
        <v>75</v>
      </c>
      <c r="G184" s="201" t="s">
        <v>75</v>
      </c>
      <c r="H184" s="201"/>
      <c r="I184" s="201" t="s">
        <v>58</v>
      </c>
      <c r="J184" s="202">
        <v>1000020</v>
      </c>
      <c r="K184" s="201" t="s">
        <v>75</v>
      </c>
    </row>
    <row r="185" spans="2:11" s="199" customFormat="1" ht="15.95">
      <c r="B185" s="199" t="e">
        <f>VLOOKUP(C185,[1]!Companies[#Data],3,FALSE)</f>
        <v>#REF!</v>
      </c>
      <c r="C185" s="227" t="s">
        <v>482</v>
      </c>
      <c r="D185" s="201" t="s">
        <v>402</v>
      </c>
      <c r="E185" s="201" t="s">
        <v>544</v>
      </c>
      <c r="F185" s="201" t="s">
        <v>75</v>
      </c>
      <c r="G185" s="201" t="s">
        <v>75</v>
      </c>
      <c r="H185" s="201"/>
      <c r="I185" s="201" t="s">
        <v>58</v>
      </c>
      <c r="J185" s="202">
        <v>7689177</v>
      </c>
      <c r="K185" s="201" t="s">
        <v>75</v>
      </c>
    </row>
    <row r="186" spans="2:11" s="199" customFormat="1" ht="15.95">
      <c r="B186" s="199" t="e">
        <f>VLOOKUP(C186,[1]!Companies[#Data],3,FALSE)</f>
        <v>#REF!</v>
      </c>
      <c r="C186" s="227" t="s">
        <v>483</v>
      </c>
      <c r="D186" s="201" t="s">
        <v>404</v>
      </c>
      <c r="E186" s="201" t="s">
        <v>551</v>
      </c>
      <c r="F186" s="201" t="s">
        <v>75</v>
      </c>
      <c r="G186" s="201" t="s">
        <v>75</v>
      </c>
      <c r="H186" s="201"/>
      <c r="I186" s="201" t="s">
        <v>58</v>
      </c>
      <c r="J186" s="202">
        <v>2281199118</v>
      </c>
      <c r="K186" s="201" t="s">
        <v>75</v>
      </c>
    </row>
    <row r="187" spans="2:11" s="199" customFormat="1" ht="15.95">
      <c r="B187" s="199" t="e">
        <f>VLOOKUP(C187,[1]!Companies[#Data],3,FALSE)</f>
        <v>#REF!</v>
      </c>
      <c r="C187" s="227" t="s">
        <v>483</v>
      </c>
      <c r="D187" s="201" t="s">
        <v>402</v>
      </c>
      <c r="E187" s="201" t="s">
        <v>544</v>
      </c>
      <c r="F187" s="201" t="s">
        <v>75</v>
      </c>
      <c r="G187" s="201" t="s">
        <v>75</v>
      </c>
      <c r="H187" s="201"/>
      <c r="I187" s="201" t="s">
        <v>58</v>
      </c>
      <c r="J187" s="202">
        <v>178594304.12</v>
      </c>
      <c r="K187" s="201" t="s">
        <v>75</v>
      </c>
    </row>
    <row r="188" spans="2:11" s="199" customFormat="1" ht="15">
      <c r="B188" s="199" t="e">
        <f>VLOOKUP(C188,[1]!Companies[#Data],3,FALSE)</f>
        <v>#REF!</v>
      </c>
      <c r="C188" s="201" t="s">
        <v>484</v>
      </c>
      <c r="D188" s="201" t="s">
        <v>404</v>
      </c>
      <c r="E188" s="201" t="s">
        <v>540</v>
      </c>
      <c r="F188" s="201" t="s">
        <v>75</v>
      </c>
      <c r="G188" s="201" t="s">
        <v>75</v>
      </c>
      <c r="H188" s="201"/>
      <c r="I188" s="201" t="s">
        <v>58</v>
      </c>
      <c r="J188" s="202">
        <v>1800000</v>
      </c>
      <c r="K188" s="201" t="s">
        <v>75</v>
      </c>
    </row>
    <row r="189" spans="2:11" s="199" customFormat="1" ht="15">
      <c r="B189" s="199" t="e">
        <f>VLOOKUP(C189,[1]!Companies[#Data],3,FALSE)</f>
        <v>#REF!</v>
      </c>
      <c r="C189" s="201" t="s">
        <v>484</v>
      </c>
      <c r="D189" s="201" t="s">
        <v>404</v>
      </c>
      <c r="E189" s="201" t="s">
        <v>552</v>
      </c>
      <c r="F189" s="201" t="s">
        <v>75</v>
      </c>
      <c r="G189" s="201" t="s">
        <v>75</v>
      </c>
      <c r="H189" s="201"/>
      <c r="I189" s="201" t="s">
        <v>58</v>
      </c>
      <c r="J189" s="202">
        <v>113755145</v>
      </c>
      <c r="K189" s="201" t="s">
        <v>75</v>
      </c>
    </row>
    <row r="190" spans="2:11" s="199" customFormat="1" ht="15.95">
      <c r="B190" s="199" t="e">
        <f>VLOOKUP(C190,[1]!Companies[#Data],3,FALSE)</f>
        <v>#REF!</v>
      </c>
      <c r="C190" s="227" t="s">
        <v>484</v>
      </c>
      <c r="D190" s="201" t="s">
        <v>402</v>
      </c>
      <c r="E190" s="201" t="s">
        <v>531</v>
      </c>
      <c r="F190" s="201" t="s">
        <v>75</v>
      </c>
      <c r="G190" s="201" t="s">
        <v>75</v>
      </c>
      <c r="H190" s="201"/>
      <c r="I190" s="201" t="s">
        <v>58</v>
      </c>
      <c r="J190" s="202">
        <v>40250000</v>
      </c>
      <c r="K190" s="201" t="s">
        <v>75</v>
      </c>
    </row>
    <row r="191" spans="2:11" s="199" customFormat="1" ht="15.95">
      <c r="B191" s="199" t="e">
        <f>VLOOKUP(C191,[1]!Companies[#Data],3,FALSE)</f>
        <v>#REF!</v>
      </c>
      <c r="C191" s="227" t="s">
        <v>484</v>
      </c>
      <c r="D191" s="201" t="s">
        <v>402</v>
      </c>
      <c r="E191" s="201" t="s">
        <v>544</v>
      </c>
      <c r="F191" s="201" t="s">
        <v>75</v>
      </c>
      <c r="G191" s="201" t="s">
        <v>75</v>
      </c>
      <c r="H191" s="201"/>
      <c r="I191" s="201" t="s">
        <v>58</v>
      </c>
      <c r="J191" s="202">
        <v>36805580</v>
      </c>
      <c r="K191" s="201" t="s">
        <v>75</v>
      </c>
    </row>
    <row r="192" spans="2:11" s="199" customFormat="1" ht="15.95">
      <c r="B192" s="199" t="e">
        <f>VLOOKUP(C192,[1]!Companies[#Data],3,FALSE)</f>
        <v>#REF!</v>
      </c>
      <c r="C192" s="227" t="s">
        <v>484</v>
      </c>
      <c r="D192" s="201" t="s">
        <v>402</v>
      </c>
      <c r="E192" s="201" t="s">
        <v>547</v>
      </c>
      <c r="F192" s="201" t="s">
        <v>75</v>
      </c>
      <c r="G192" s="201" t="s">
        <v>75</v>
      </c>
      <c r="H192" s="201"/>
      <c r="I192" s="201" t="s">
        <v>58</v>
      </c>
      <c r="J192" s="202">
        <v>184844054</v>
      </c>
      <c r="K192" s="201" t="s">
        <v>75</v>
      </c>
    </row>
    <row r="193" spans="2:11" s="199" customFormat="1" ht="15.95">
      <c r="B193" s="199" t="e">
        <f>VLOOKUP(C193,[1]!Companies[#Data],3,FALSE)</f>
        <v>#REF!</v>
      </c>
      <c r="C193" s="227" t="s">
        <v>484</v>
      </c>
      <c r="D193" s="201" t="s">
        <v>402</v>
      </c>
      <c r="E193" s="201" t="s">
        <v>556</v>
      </c>
      <c r="F193" s="201" t="s">
        <v>75</v>
      </c>
      <c r="G193" s="201" t="s">
        <v>75</v>
      </c>
      <c r="H193" s="201"/>
      <c r="I193" s="201" t="s">
        <v>58</v>
      </c>
      <c r="J193" s="202">
        <v>15739240</v>
      </c>
      <c r="K193" s="201" t="s">
        <v>75</v>
      </c>
    </row>
    <row r="194" spans="2:11" s="199" customFormat="1" ht="15.95">
      <c r="B194" s="199" t="e">
        <f>VLOOKUP(C194,[1]!Companies[#Data],3,FALSE)</f>
        <v>#REF!</v>
      </c>
      <c r="C194" s="227" t="s">
        <v>484</v>
      </c>
      <c r="D194" s="201" t="s">
        <v>402</v>
      </c>
      <c r="E194" s="201" t="s">
        <v>549</v>
      </c>
      <c r="F194" s="201" t="s">
        <v>75</v>
      </c>
      <c r="G194" s="201" t="s">
        <v>75</v>
      </c>
      <c r="H194" s="201"/>
      <c r="I194" s="201" t="s">
        <v>58</v>
      </c>
      <c r="J194" s="202">
        <v>44195886</v>
      </c>
      <c r="K194" s="201" t="s">
        <v>75</v>
      </c>
    </row>
    <row r="195" spans="2:11" s="199" customFormat="1" ht="15.95">
      <c r="B195" s="199" t="e">
        <f>VLOOKUP(C195,[1]!Companies[#Data],3,FALSE)</f>
        <v>#REF!</v>
      </c>
      <c r="C195" s="227" t="s">
        <v>485</v>
      </c>
      <c r="D195" s="201" t="s">
        <v>402</v>
      </c>
      <c r="E195" s="201" t="s">
        <v>547</v>
      </c>
      <c r="F195" s="201" t="s">
        <v>75</v>
      </c>
      <c r="G195" s="201" t="s">
        <v>75</v>
      </c>
      <c r="H195" s="201"/>
      <c r="I195" s="201" t="s">
        <v>58</v>
      </c>
      <c r="J195" s="202">
        <v>218312072</v>
      </c>
      <c r="K195" s="201" t="s">
        <v>75</v>
      </c>
    </row>
    <row r="196" spans="2:11" s="199" customFormat="1" ht="15">
      <c r="B196" s="199" t="e">
        <f>VLOOKUP(C196,[1]!Companies[#Data],3,FALSE)</f>
        <v>#REF!</v>
      </c>
      <c r="C196" s="201" t="s">
        <v>485</v>
      </c>
      <c r="D196" s="201" t="s">
        <v>402</v>
      </c>
      <c r="E196" s="201" t="s">
        <v>538</v>
      </c>
      <c r="F196" s="201" t="s">
        <v>75</v>
      </c>
      <c r="G196" s="201" t="s">
        <v>75</v>
      </c>
      <c r="H196" s="201"/>
      <c r="I196" s="201" t="s">
        <v>58</v>
      </c>
      <c r="J196" s="202">
        <v>1270343</v>
      </c>
      <c r="K196" s="201" t="s">
        <v>75</v>
      </c>
    </row>
    <row r="197" spans="2:11" s="199" customFormat="1" ht="15.95">
      <c r="B197" s="199" t="e">
        <f>VLOOKUP(C197,[1]!Companies[#Data],3,FALSE)</f>
        <v>#REF!</v>
      </c>
      <c r="C197" s="227" t="s">
        <v>485</v>
      </c>
      <c r="D197" s="201" t="s">
        <v>402</v>
      </c>
      <c r="E197" s="201" t="s">
        <v>556</v>
      </c>
      <c r="F197" s="201" t="s">
        <v>75</v>
      </c>
      <c r="G197" s="201" t="s">
        <v>75</v>
      </c>
      <c r="H197" s="201"/>
      <c r="I197" s="201" t="s">
        <v>58</v>
      </c>
      <c r="J197" s="202">
        <v>83482511</v>
      </c>
      <c r="K197" s="201" t="s">
        <v>75</v>
      </c>
    </row>
    <row r="198" spans="2:11" s="199" customFormat="1" ht="15.95">
      <c r="B198" s="199" t="e">
        <f>VLOOKUP(C198,[1]!Companies[#Data],3,FALSE)</f>
        <v>#REF!</v>
      </c>
      <c r="C198" s="227" t="s">
        <v>485</v>
      </c>
      <c r="D198" s="201" t="s">
        <v>402</v>
      </c>
      <c r="E198" s="201" t="s">
        <v>549</v>
      </c>
      <c r="F198" s="201" t="s">
        <v>75</v>
      </c>
      <c r="G198" s="201" t="s">
        <v>75</v>
      </c>
      <c r="H198" s="201"/>
      <c r="I198" s="201" t="s">
        <v>58</v>
      </c>
      <c r="J198" s="202">
        <v>151271682</v>
      </c>
      <c r="K198" s="201" t="s">
        <v>75</v>
      </c>
    </row>
    <row r="199" spans="2:11" s="199" customFormat="1" ht="15.95">
      <c r="B199" s="199" t="e">
        <f>VLOOKUP(C199,[1]!Companies[#Data],3,FALSE)</f>
        <v>#REF!</v>
      </c>
      <c r="C199" s="227" t="s">
        <v>457</v>
      </c>
      <c r="D199" s="201" t="s">
        <v>414</v>
      </c>
      <c r="E199" s="201" t="s">
        <v>553</v>
      </c>
      <c r="F199" s="201" t="s">
        <v>75</v>
      </c>
      <c r="G199" s="201" t="s">
        <v>75</v>
      </c>
      <c r="H199" s="201"/>
      <c r="I199" s="201" t="s">
        <v>58</v>
      </c>
      <c r="J199" s="202">
        <v>0</v>
      </c>
      <c r="K199" s="201" t="s">
        <v>75</v>
      </c>
    </row>
    <row r="200" spans="2:11" s="199" customFormat="1" ht="15.95">
      <c r="B200" s="199" t="e">
        <f>VLOOKUP(C200,[1]!Companies[#Data],3,FALSE)</f>
        <v>#REF!</v>
      </c>
      <c r="C200" s="227" t="s">
        <v>496</v>
      </c>
      <c r="D200" s="201" t="s">
        <v>434</v>
      </c>
      <c r="E200" s="201" t="s">
        <v>553</v>
      </c>
      <c r="F200" s="201" t="s">
        <v>75</v>
      </c>
      <c r="G200" s="201" t="s">
        <v>75</v>
      </c>
      <c r="H200" s="201"/>
      <c r="I200" s="201" t="s">
        <v>58</v>
      </c>
      <c r="J200" s="202">
        <v>302221000.29000002</v>
      </c>
      <c r="K200" s="201" t="s">
        <v>75</v>
      </c>
    </row>
    <row r="201" spans="2:11" s="199" customFormat="1" ht="15.95">
      <c r="B201" s="199" t="e">
        <f>VLOOKUP(C201,[1]!Companies[#Data],3,FALSE)</f>
        <v>#REF!</v>
      </c>
      <c r="C201" s="227" t="s">
        <v>486</v>
      </c>
      <c r="D201" s="201" t="s">
        <v>402</v>
      </c>
      <c r="E201" s="201" t="s">
        <v>544</v>
      </c>
      <c r="F201" s="201" t="s">
        <v>75</v>
      </c>
      <c r="G201" s="201" t="s">
        <v>75</v>
      </c>
      <c r="H201" s="201"/>
      <c r="I201" s="201" t="s">
        <v>58</v>
      </c>
      <c r="J201" s="202">
        <v>26381000</v>
      </c>
      <c r="K201" s="201" t="s">
        <v>75</v>
      </c>
    </row>
    <row r="202" spans="2:11" s="199" customFormat="1" ht="15.95">
      <c r="B202" s="199" t="e">
        <f>VLOOKUP(C202,[1]!Companies[#Data],3,FALSE)</f>
        <v>#REF!</v>
      </c>
      <c r="C202" s="227" t="s">
        <v>492</v>
      </c>
      <c r="D202" s="201" t="s">
        <v>414</v>
      </c>
      <c r="E202" s="201" t="s">
        <v>553</v>
      </c>
      <c r="F202" s="201" t="s">
        <v>75</v>
      </c>
      <c r="G202" s="201" t="s">
        <v>75</v>
      </c>
      <c r="H202" s="201"/>
      <c r="I202" s="201" t="s">
        <v>58</v>
      </c>
      <c r="J202" s="202">
        <v>0</v>
      </c>
      <c r="K202" s="201" t="s">
        <v>75</v>
      </c>
    </row>
    <row r="203" spans="2:11" s="199" customFormat="1" ht="15">
      <c r="B203" s="199" t="e">
        <f>VLOOKUP(C203,[1]!Companies[#Data],3,FALSE)</f>
        <v>#REF!</v>
      </c>
      <c r="C203" s="201" t="s">
        <v>487</v>
      </c>
      <c r="D203" s="201" t="s">
        <v>404</v>
      </c>
      <c r="E203" s="201" t="s">
        <v>534</v>
      </c>
      <c r="F203" s="201" t="s">
        <v>75</v>
      </c>
      <c r="G203" s="201" t="s">
        <v>75</v>
      </c>
      <c r="H203" s="201"/>
      <c r="I203" s="201" t="s">
        <v>58</v>
      </c>
      <c r="J203" s="202">
        <v>92882167.180000007</v>
      </c>
      <c r="K203" s="201" t="s">
        <v>75</v>
      </c>
    </row>
    <row r="204" spans="2:11" s="199" customFormat="1" ht="15">
      <c r="B204" s="199" t="e">
        <f>VLOOKUP(C204,[1]!Companies[#Data],3,FALSE)</f>
        <v>#REF!</v>
      </c>
      <c r="C204" s="201" t="s">
        <v>487</v>
      </c>
      <c r="D204" s="201" t="s">
        <v>402</v>
      </c>
      <c r="E204" s="201" t="s">
        <v>544</v>
      </c>
      <c r="F204" s="201" t="s">
        <v>75</v>
      </c>
      <c r="G204" s="201" t="s">
        <v>75</v>
      </c>
      <c r="H204" s="201"/>
      <c r="I204" s="201" t="s">
        <v>58</v>
      </c>
      <c r="J204" s="202">
        <v>39899826.560000002</v>
      </c>
      <c r="K204" s="201" t="s">
        <v>75</v>
      </c>
    </row>
    <row r="205" spans="2:11" s="199" customFormat="1" ht="15">
      <c r="B205" s="199" t="e">
        <f>VLOOKUP(C205,[1]!Companies[#Data],3,FALSE)</f>
        <v>#REF!</v>
      </c>
      <c r="C205" s="201" t="s">
        <v>487</v>
      </c>
      <c r="D205" s="201" t="s">
        <v>402</v>
      </c>
      <c r="E205" s="201" t="s">
        <v>547</v>
      </c>
      <c r="F205" s="201" t="s">
        <v>75</v>
      </c>
      <c r="G205" s="201" t="s">
        <v>75</v>
      </c>
      <c r="H205" s="201"/>
      <c r="I205" s="201" t="s">
        <v>58</v>
      </c>
      <c r="J205" s="202">
        <v>35410347</v>
      </c>
      <c r="K205" s="201" t="s">
        <v>75</v>
      </c>
    </row>
    <row r="206" spans="2:11" s="199" customFormat="1" ht="15">
      <c r="B206" s="199" t="e">
        <f>VLOOKUP(C206,[1]!Companies[#Data],3,FALSE)</f>
        <v>#REF!</v>
      </c>
      <c r="C206" s="201" t="s">
        <v>487</v>
      </c>
      <c r="D206" s="201" t="s">
        <v>402</v>
      </c>
      <c r="E206" s="201" t="s">
        <v>538</v>
      </c>
      <c r="F206" s="201" t="s">
        <v>75</v>
      </c>
      <c r="G206" s="201" t="s">
        <v>75</v>
      </c>
      <c r="H206" s="201"/>
      <c r="I206" s="201" t="s">
        <v>58</v>
      </c>
      <c r="J206" s="202">
        <v>806496</v>
      </c>
      <c r="K206" s="201" t="s">
        <v>75</v>
      </c>
    </row>
    <row r="207" spans="2:11" s="199" customFormat="1" ht="15.95">
      <c r="B207" s="199" t="e">
        <f>VLOOKUP(C207,[1]!Companies[#Data],3,FALSE)</f>
        <v>#REF!</v>
      </c>
      <c r="C207" s="227" t="s">
        <v>487</v>
      </c>
      <c r="D207" s="201" t="s">
        <v>402</v>
      </c>
      <c r="E207" s="201" t="s">
        <v>556</v>
      </c>
      <c r="F207" s="201" t="s">
        <v>75</v>
      </c>
      <c r="G207" s="201" t="s">
        <v>75</v>
      </c>
      <c r="H207" s="201"/>
      <c r="I207" s="201" t="s">
        <v>58</v>
      </c>
      <c r="J207" s="202">
        <v>1811519</v>
      </c>
      <c r="K207" s="201" t="s">
        <v>75</v>
      </c>
    </row>
    <row r="208" spans="2:11" s="199" customFormat="1" ht="15.95">
      <c r="B208" s="199" t="e">
        <f>VLOOKUP(C208,[1]!Companies[#Data],3,FALSE)</f>
        <v>#REF!</v>
      </c>
      <c r="C208" s="227" t="s">
        <v>487</v>
      </c>
      <c r="D208" s="201" t="s">
        <v>402</v>
      </c>
      <c r="E208" s="201" t="s">
        <v>549</v>
      </c>
      <c r="F208" s="201" t="s">
        <v>75</v>
      </c>
      <c r="G208" s="201" t="s">
        <v>75</v>
      </c>
      <c r="H208" s="201"/>
      <c r="I208" s="201" t="s">
        <v>58</v>
      </c>
      <c r="J208" s="202">
        <v>4756511</v>
      </c>
      <c r="K208" s="201" t="s">
        <v>75</v>
      </c>
    </row>
    <row r="209" spans="2:11" s="199" customFormat="1" ht="15.95">
      <c r="B209" s="199" t="e">
        <f>VLOOKUP(C209,[1]!Companies[#Data],3,FALSE)</f>
        <v>#REF!</v>
      </c>
      <c r="C209" s="227" t="s">
        <v>488</v>
      </c>
      <c r="D209" s="201" t="s">
        <v>404</v>
      </c>
      <c r="E209" s="201" t="s">
        <v>534</v>
      </c>
      <c r="F209" s="201" t="s">
        <v>75</v>
      </c>
      <c r="G209" s="201" t="s">
        <v>75</v>
      </c>
      <c r="H209" s="201"/>
      <c r="I209" s="201" t="s">
        <v>58</v>
      </c>
      <c r="J209" s="202">
        <v>600034084.89999998</v>
      </c>
      <c r="K209" s="201" t="s">
        <v>75</v>
      </c>
    </row>
    <row r="210" spans="2:11" s="199" customFormat="1" ht="15.95">
      <c r="B210" s="199" t="e">
        <f>VLOOKUP(C210,[1]!Companies[#Data],3,FALSE)</f>
        <v>#REF!</v>
      </c>
      <c r="C210" s="227" t="s">
        <v>488</v>
      </c>
      <c r="D210" s="201" t="s">
        <v>404</v>
      </c>
      <c r="E210" s="201" t="s">
        <v>540</v>
      </c>
      <c r="F210" s="201" t="s">
        <v>75</v>
      </c>
      <c r="G210" s="201" t="s">
        <v>75</v>
      </c>
      <c r="H210" s="201"/>
      <c r="I210" s="201" t="s">
        <v>58</v>
      </c>
      <c r="J210" s="202">
        <v>441394596</v>
      </c>
      <c r="K210" s="201" t="s">
        <v>75</v>
      </c>
    </row>
    <row r="211" spans="2:11" s="199" customFormat="1" ht="15.95">
      <c r="B211" s="199" t="e">
        <f>VLOOKUP(C211,[1]!Companies[#Data],3,FALSE)</f>
        <v>#REF!</v>
      </c>
      <c r="C211" s="227" t="s">
        <v>488</v>
      </c>
      <c r="D211" s="201" t="s">
        <v>404</v>
      </c>
      <c r="E211" s="201" t="s">
        <v>552</v>
      </c>
      <c r="F211" s="201" t="s">
        <v>75</v>
      </c>
      <c r="G211" s="201" t="s">
        <v>75</v>
      </c>
      <c r="H211" s="201"/>
      <c r="I211" s="201" t="s">
        <v>58</v>
      </c>
      <c r="J211" s="202">
        <v>460988</v>
      </c>
      <c r="K211" s="201" t="s">
        <v>75</v>
      </c>
    </row>
    <row r="212" spans="2:11" s="199" customFormat="1" ht="15.95">
      <c r="B212" s="199" t="e">
        <f>VLOOKUP(C212,[1]!Companies[#Data],3,FALSE)</f>
        <v>#REF!</v>
      </c>
      <c r="C212" s="227" t="s">
        <v>488</v>
      </c>
      <c r="D212" s="201" t="s">
        <v>404</v>
      </c>
      <c r="E212" s="201" t="s">
        <v>561</v>
      </c>
      <c r="F212" s="201" t="s">
        <v>75</v>
      </c>
      <c r="G212" s="201" t="s">
        <v>75</v>
      </c>
      <c r="H212" s="201"/>
      <c r="I212" s="201" t="s">
        <v>58</v>
      </c>
      <c r="J212" s="202">
        <v>2304940</v>
      </c>
      <c r="K212" s="201" t="s">
        <v>75</v>
      </c>
    </row>
    <row r="213" spans="2:11" s="199" customFormat="1" ht="15.95">
      <c r="B213" s="199" t="e">
        <f>VLOOKUP(C213,[1]!Companies[#Data],3,FALSE)</f>
        <v>#REF!</v>
      </c>
      <c r="C213" s="227" t="s">
        <v>488</v>
      </c>
      <c r="D213" s="201" t="s">
        <v>402</v>
      </c>
      <c r="E213" s="201" t="s">
        <v>531</v>
      </c>
      <c r="F213" s="201" t="s">
        <v>75</v>
      </c>
      <c r="G213" s="201" t="s">
        <v>75</v>
      </c>
      <c r="H213" s="201"/>
      <c r="I213" s="201" t="s">
        <v>58</v>
      </c>
      <c r="J213" s="202">
        <v>4200000</v>
      </c>
      <c r="K213" s="201" t="s">
        <v>75</v>
      </c>
    </row>
    <row r="214" spans="2:11" s="199" customFormat="1" ht="15.95">
      <c r="B214" s="199" t="e">
        <f>VLOOKUP(C214,[1]!Companies[#Data],3,FALSE)</f>
        <v>#REF!</v>
      </c>
      <c r="C214" s="227" t="s">
        <v>489</v>
      </c>
      <c r="D214" s="201" t="s">
        <v>404</v>
      </c>
      <c r="E214" s="201" t="s">
        <v>534</v>
      </c>
      <c r="F214" s="201" t="s">
        <v>75</v>
      </c>
      <c r="G214" s="201" t="s">
        <v>75</v>
      </c>
      <c r="H214" s="201"/>
      <c r="I214" s="201" t="s">
        <v>58</v>
      </c>
      <c r="J214" s="202">
        <v>1422346905.3800001</v>
      </c>
      <c r="K214" s="201" t="s">
        <v>75</v>
      </c>
    </row>
    <row r="215" spans="2:11" s="199" customFormat="1" ht="15.95">
      <c r="B215" s="199" t="e">
        <f>VLOOKUP(C215,[1]!Companies[#Data],3,FALSE)</f>
        <v>#REF!</v>
      </c>
      <c r="C215" s="227" t="s">
        <v>489</v>
      </c>
      <c r="D215" s="201" t="s">
        <v>404</v>
      </c>
      <c r="E215" s="201" t="s">
        <v>540</v>
      </c>
      <c r="F215" s="201" t="s">
        <v>75</v>
      </c>
      <c r="G215" s="201" t="s">
        <v>75</v>
      </c>
      <c r="H215" s="201"/>
      <c r="I215" s="201" t="s">
        <v>58</v>
      </c>
      <c r="J215" s="202">
        <v>584177994.88</v>
      </c>
      <c r="K215" s="201" t="s">
        <v>75</v>
      </c>
    </row>
    <row r="216" spans="2:11" s="199" customFormat="1" ht="15.95">
      <c r="B216" s="199" t="e">
        <f>VLOOKUP(C216,[1]!Companies[#Data],3,FALSE)</f>
        <v>#REF!</v>
      </c>
      <c r="C216" s="227" t="s">
        <v>489</v>
      </c>
      <c r="D216" s="201" t="s">
        <v>404</v>
      </c>
      <c r="E216" s="201" t="s">
        <v>552</v>
      </c>
      <c r="F216" s="201" t="s">
        <v>75</v>
      </c>
      <c r="G216" s="201" t="s">
        <v>75</v>
      </c>
      <c r="H216" s="201"/>
      <c r="I216" s="201" t="s">
        <v>58</v>
      </c>
      <c r="J216" s="202">
        <v>1400000</v>
      </c>
      <c r="K216" s="201" t="s">
        <v>75</v>
      </c>
    </row>
    <row r="217" spans="2:11" s="199" customFormat="1" ht="15.95">
      <c r="B217" s="199" t="e">
        <f>VLOOKUP(C217,[1]!Companies[#Data],3,FALSE)</f>
        <v>#REF!</v>
      </c>
      <c r="C217" s="227" t="s">
        <v>489</v>
      </c>
      <c r="D217" s="201" t="s">
        <v>404</v>
      </c>
      <c r="E217" s="201" t="s">
        <v>551</v>
      </c>
      <c r="F217" s="201" t="s">
        <v>75</v>
      </c>
      <c r="G217" s="201" t="s">
        <v>75</v>
      </c>
      <c r="H217" s="201"/>
      <c r="I217" s="201" t="s">
        <v>58</v>
      </c>
      <c r="J217" s="202">
        <v>45914404.799999997</v>
      </c>
      <c r="K217" s="201" t="s">
        <v>75</v>
      </c>
    </row>
    <row r="218" spans="2:11" s="199" customFormat="1" ht="15.95">
      <c r="B218" s="199" t="e">
        <f>VLOOKUP(C218,[1]!Companies[#Data],3,FALSE)</f>
        <v>#REF!</v>
      </c>
      <c r="C218" s="227" t="s">
        <v>489</v>
      </c>
      <c r="D218" s="201" t="s">
        <v>402</v>
      </c>
      <c r="E218" s="201" t="s">
        <v>531</v>
      </c>
      <c r="F218" s="201" t="s">
        <v>75</v>
      </c>
      <c r="G218" s="201" t="s">
        <v>75</v>
      </c>
      <c r="H218" s="201"/>
      <c r="I218" s="201" t="s">
        <v>58</v>
      </c>
      <c r="J218" s="202">
        <v>33237580029.900002</v>
      </c>
      <c r="K218" s="201" t="s">
        <v>75</v>
      </c>
    </row>
    <row r="219" spans="2:11" s="199" customFormat="1" ht="15.95">
      <c r="B219" s="199" t="e">
        <f>VLOOKUP(C219,[1]!Companies[#Data],3,FALSE)</f>
        <v>#REF!</v>
      </c>
      <c r="C219" s="227" t="s">
        <v>489</v>
      </c>
      <c r="D219" s="201" t="s">
        <v>402</v>
      </c>
      <c r="E219" s="201" t="s">
        <v>544</v>
      </c>
      <c r="F219" s="201" t="s">
        <v>75</v>
      </c>
      <c r="G219" s="201" t="s">
        <v>75</v>
      </c>
      <c r="H219" s="201"/>
      <c r="I219" s="201" t="s">
        <v>58</v>
      </c>
      <c r="J219" s="202">
        <v>1024033858.34</v>
      </c>
      <c r="K219" s="201" t="s">
        <v>75</v>
      </c>
    </row>
    <row r="220" spans="2:11" s="199" customFormat="1" ht="15.95">
      <c r="B220" s="199" t="e">
        <f>VLOOKUP(C220,[1]!Companies[#Data],3,FALSE)</f>
        <v>#REF!</v>
      </c>
      <c r="C220" s="227" t="s">
        <v>493</v>
      </c>
      <c r="D220" s="201" t="s">
        <v>427</v>
      </c>
      <c r="E220" s="201" t="s">
        <v>553</v>
      </c>
      <c r="F220" s="201" t="s">
        <v>75</v>
      </c>
      <c r="G220" s="201" t="s">
        <v>75</v>
      </c>
      <c r="H220" s="201"/>
      <c r="I220" s="201" t="s">
        <v>58</v>
      </c>
      <c r="J220" s="202">
        <v>30877590.359999999</v>
      </c>
      <c r="K220" s="201" t="s">
        <v>75</v>
      </c>
    </row>
    <row r="221" spans="2:11" s="199" customFormat="1" ht="15.95">
      <c r="B221" s="199" t="e">
        <f>VLOOKUP(C221,[1]!Companies[#Data],3,FALSE)</f>
        <v>#REF!</v>
      </c>
      <c r="C221" s="227" t="s">
        <v>491</v>
      </c>
      <c r="D221" s="201" t="s">
        <v>404</v>
      </c>
      <c r="E221" s="201" t="s">
        <v>551</v>
      </c>
      <c r="F221" s="201" t="s">
        <v>75</v>
      </c>
      <c r="G221" s="201" t="s">
        <v>75</v>
      </c>
      <c r="H221" s="201"/>
      <c r="I221" s="201" t="s">
        <v>58</v>
      </c>
      <c r="J221" s="202">
        <v>198424793.55000001</v>
      </c>
      <c r="K221" s="201" t="s">
        <v>75</v>
      </c>
    </row>
    <row r="222" spans="2:11" s="199" customFormat="1" ht="15.95">
      <c r="B222" s="199" t="e">
        <f>VLOOKUP(C222,[1]!Companies[#Data],3,FALSE)</f>
        <v>#REF!</v>
      </c>
      <c r="C222" s="227" t="s">
        <v>491</v>
      </c>
      <c r="D222" s="201" t="s">
        <v>402</v>
      </c>
      <c r="E222" s="201" t="s">
        <v>544</v>
      </c>
      <c r="F222" s="201" t="s">
        <v>75</v>
      </c>
      <c r="G222" s="201" t="s">
        <v>75</v>
      </c>
      <c r="H222" s="201"/>
      <c r="I222" s="201" t="s">
        <v>58</v>
      </c>
      <c r="J222" s="202">
        <v>4743570.71</v>
      </c>
      <c r="K222" s="201" t="s">
        <v>75</v>
      </c>
    </row>
    <row r="223" spans="2:11" s="199" customFormat="1" ht="15.95">
      <c r="B223" s="199" t="e">
        <f>VLOOKUP(C223,[1]!Companies[#Data],3,FALSE)</f>
        <v>#REF!</v>
      </c>
      <c r="C223" s="227" t="s">
        <v>492</v>
      </c>
      <c r="D223" s="201" t="s">
        <v>404</v>
      </c>
      <c r="E223" s="201" t="s">
        <v>534</v>
      </c>
      <c r="F223" s="201" t="s">
        <v>75</v>
      </c>
      <c r="G223" s="201" t="s">
        <v>75</v>
      </c>
      <c r="H223" s="201"/>
      <c r="I223" s="201" t="s">
        <v>58</v>
      </c>
      <c r="J223" s="202">
        <v>634335717.99000001</v>
      </c>
      <c r="K223" s="201" t="s">
        <v>75</v>
      </c>
    </row>
    <row r="224" spans="2:11" s="199" customFormat="1" ht="15.95">
      <c r="B224" s="199" t="e">
        <f>VLOOKUP(C224,[1]!Companies[#Data],3,FALSE)</f>
        <v>#REF!</v>
      </c>
      <c r="C224" s="227" t="s">
        <v>492</v>
      </c>
      <c r="D224" s="201" t="s">
        <v>404</v>
      </c>
      <c r="E224" s="201" t="s">
        <v>540</v>
      </c>
      <c r="F224" s="201" t="s">
        <v>75</v>
      </c>
      <c r="G224" s="201" t="s">
        <v>75</v>
      </c>
      <c r="H224" s="201"/>
      <c r="I224" s="201" t="s">
        <v>58</v>
      </c>
      <c r="J224" s="202">
        <v>106222619.66</v>
      </c>
      <c r="K224" s="201" t="s">
        <v>75</v>
      </c>
    </row>
    <row r="225" spans="2:11" s="199" customFormat="1" ht="15">
      <c r="B225" s="199" t="e">
        <f>VLOOKUP(C225,[1]!Companies[#Data],3,FALSE)</f>
        <v>#REF!</v>
      </c>
      <c r="C225" s="201" t="s">
        <v>492</v>
      </c>
      <c r="D225" s="201" t="s">
        <v>404</v>
      </c>
      <c r="E225" s="201" t="s">
        <v>552</v>
      </c>
      <c r="F225" s="201" t="s">
        <v>75</v>
      </c>
      <c r="G225" s="201" t="s">
        <v>75</v>
      </c>
      <c r="H225" s="201"/>
      <c r="I225" s="201" t="s">
        <v>58</v>
      </c>
      <c r="J225" s="202">
        <v>900000</v>
      </c>
      <c r="K225" s="201" t="s">
        <v>75</v>
      </c>
    </row>
    <row r="226" spans="2:11" s="199" customFormat="1" ht="15">
      <c r="B226" s="199" t="e">
        <f>VLOOKUP(C226,[1]!Companies[#Data],3,FALSE)</f>
        <v>#REF!</v>
      </c>
      <c r="C226" s="201" t="s">
        <v>492</v>
      </c>
      <c r="D226" s="201" t="s">
        <v>404</v>
      </c>
      <c r="E226" s="201" t="s">
        <v>551</v>
      </c>
      <c r="F226" s="201" t="s">
        <v>75</v>
      </c>
      <c r="G226" s="201" t="s">
        <v>75</v>
      </c>
      <c r="H226" s="201"/>
      <c r="I226" s="201" t="s">
        <v>58</v>
      </c>
      <c r="J226" s="202">
        <v>12723268.800000001</v>
      </c>
      <c r="K226" s="201" t="s">
        <v>75</v>
      </c>
    </row>
    <row r="227" spans="2:11" s="199" customFormat="1" ht="15">
      <c r="B227" s="199" t="e">
        <f>VLOOKUP(C227,[1]!Companies[#Data],3,FALSE)</f>
        <v>#REF!</v>
      </c>
      <c r="C227" s="201" t="s">
        <v>492</v>
      </c>
      <c r="D227" s="201" t="s">
        <v>402</v>
      </c>
      <c r="E227" s="201" t="s">
        <v>531</v>
      </c>
      <c r="F227" s="201" t="s">
        <v>75</v>
      </c>
      <c r="G227" s="201" t="s">
        <v>75</v>
      </c>
      <c r="H227" s="201"/>
      <c r="I227" s="201" t="s">
        <v>58</v>
      </c>
      <c r="J227" s="202">
        <v>6500000</v>
      </c>
      <c r="K227" s="201" t="s">
        <v>75</v>
      </c>
    </row>
    <row r="228" spans="2:11" s="199" customFormat="1" ht="15.95">
      <c r="B228" s="199" t="e">
        <f>VLOOKUP(C228,[1]!Companies[#Data],3,FALSE)</f>
        <v>#REF!</v>
      </c>
      <c r="C228" s="227" t="s">
        <v>492</v>
      </c>
      <c r="D228" s="201" t="s">
        <v>402</v>
      </c>
      <c r="E228" s="201" t="s">
        <v>544</v>
      </c>
      <c r="F228" s="201" t="s">
        <v>75</v>
      </c>
      <c r="G228" s="201" t="s">
        <v>75</v>
      </c>
      <c r="H228" s="201"/>
      <c r="I228" s="201" t="s">
        <v>58</v>
      </c>
      <c r="J228" s="202">
        <v>89667122</v>
      </c>
      <c r="K228" s="201" t="s">
        <v>75</v>
      </c>
    </row>
    <row r="229" spans="2:11" s="199" customFormat="1" ht="15.95">
      <c r="B229" s="199" t="e">
        <f>VLOOKUP(C229,[1]!Companies[#Data],3,FALSE)</f>
        <v>#REF!</v>
      </c>
      <c r="C229" s="227" t="s">
        <v>492</v>
      </c>
      <c r="D229" s="201" t="s">
        <v>402</v>
      </c>
      <c r="E229" s="201" t="s">
        <v>547</v>
      </c>
      <c r="F229" s="201" t="s">
        <v>75</v>
      </c>
      <c r="G229" s="201" t="s">
        <v>75</v>
      </c>
      <c r="H229" s="201"/>
      <c r="I229" s="201" t="s">
        <v>58</v>
      </c>
      <c r="J229" s="202">
        <v>363213283</v>
      </c>
      <c r="K229" s="201" t="s">
        <v>75</v>
      </c>
    </row>
    <row r="230" spans="2:11" s="199" customFormat="1" ht="15.95">
      <c r="B230" s="199" t="e">
        <f>VLOOKUP(C230,[1]!Companies[#Data],3,FALSE)</f>
        <v>#REF!</v>
      </c>
      <c r="C230" s="227" t="s">
        <v>493</v>
      </c>
      <c r="D230" s="201" t="s">
        <v>420</v>
      </c>
      <c r="E230" s="201" t="s">
        <v>553</v>
      </c>
      <c r="F230" s="201" t="s">
        <v>75</v>
      </c>
      <c r="G230" s="201" t="s">
        <v>75</v>
      </c>
      <c r="H230" s="201"/>
      <c r="I230" s="201" t="s">
        <v>58</v>
      </c>
      <c r="J230" s="202">
        <v>121618429.37</v>
      </c>
      <c r="K230" s="201" t="s">
        <v>75</v>
      </c>
    </row>
    <row r="231" spans="2:11" s="199" customFormat="1" ht="15">
      <c r="B231" s="199" t="e">
        <f>VLOOKUP(C231,[1]!Companies[#Data],3,FALSE)</f>
        <v>#REF!</v>
      </c>
      <c r="C231" s="201" t="s">
        <v>493</v>
      </c>
      <c r="D231" s="201" t="s">
        <v>411</v>
      </c>
      <c r="E231" s="201" t="s">
        <v>553</v>
      </c>
      <c r="F231" s="201" t="s">
        <v>75</v>
      </c>
      <c r="G231" s="201" t="s">
        <v>75</v>
      </c>
      <c r="H231" s="201"/>
      <c r="I231" s="201" t="s">
        <v>58</v>
      </c>
      <c r="J231" s="202">
        <v>13037204.820068359</v>
      </c>
      <c r="K231" s="201" t="s">
        <v>75</v>
      </c>
    </row>
    <row r="232" spans="2:11" s="199" customFormat="1" ht="15.95">
      <c r="B232" s="199" t="e">
        <f>VLOOKUP(C232,[1]!Companies[#Data],3,FALSE)</f>
        <v>#REF!</v>
      </c>
      <c r="C232" s="227" t="s">
        <v>493</v>
      </c>
      <c r="D232" s="201" t="s">
        <v>402</v>
      </c>
      <c r="E232" s="201" t="s">
        <v>538</v>
      </c>
      <c r="F232" s="201" t="s">
        <v>75</v>
      </c>
      <c r="G232" s="201" t="s">
        <v>75</v>
      </c>
      <c r="H232" s="201"/>
      <c r="I232" s="201" t="s">
        <v>58</v>
      </c>
      <c r="J232" s="202">
        <v>50597411683.389999</v>
      </c>
      <c r="K232" s="201" t="s">
        <v>75</v>
      </c>
    </row>
    <row r="233" spans="2:11" s="199" customFormat="1" ht="15.95">
      <c r="B233" s="199" t="e">
        <f>VLOOKUP(C233,[1]!Companies[#Data],3,FALSE)</f>
        <v>#REF!</v>
      </c>
      <c r="C233" s="227" t="s">
        <v>493</v>
      </c>
      <c r="D233" s="201" t="s">
        <v>428</v>
      </c>
      <c r="E233" s="201" t="s">
        <v>553</v>
      </c>
      <c r="F233" s="201" t="s">
        <v>75</v>
      </c>
      <c r="G233" s="201" t="s">
        <v>75</v>
      </c>
      <c r="H233" s="201"/>
      <c r="I233" s="201" t="s">
        <v>58</v>
      </c>
      <c r="J233" s="202">
        <v>14973024.099999998</v>
      </c>
      <c r="K233" s="201" t="s">
        <v>75</v>
      </c>
    </row>
    <row r="234" spans="2:11" s="199" customFormat="1" ht="15.95">
      <c r="B234" s="199" t="e">
        <f>VLOOKUP(C234,[1]!Companies[#Data],3,FALSE)</f>
        <v>#REF!</v>
      </c>
      <c r="C234" s="227" t="s">
        <v>493</v>
      </c>
      <c r="D234" s="201" t="s">
        <v>429</v>
      </c>
      <c r="E234" s="201" t="s">
        <v>553</v>
      </c>
      <c r="F234" s="201" t="s">
        <v>75</v>
      </c>
      <c r="G234" s="201" t="s">
        <v>75</v>
      </c>
      <c r="H234" s="201"/>
      <c r="I234" s="201" t="s">
        <v>58</v>
      </c>
      <c r="J234" s="202">
        <v>69106265.070000008</v>
      </c>
      <c r="K234" s="201" t="s">
        <v>75</v>
      </c>
    </row>
    <row r="235" spans="2:11" s="199" customFormat="1" ht="15.95">
      <c r="B235" s="199" t="e">
        <f>VLOOKUP(C235,[1]!Companies[#Data],3,FALSE)</f>
        <v>#REF!</v>
      </c>
      <c r="C235" s="227" t="s">
        <v>493</v>
      </c>
      <c r="D235" s="201" t="s">
        <v>422</v>
      </c>
      <c r="E235" s="201" t="s">
        <v>553</v>
      </c>
      <c r="F235" s="201" t="s">
        <v>75</v>
      </c>
      <c r="G235" s="201" t="s">
        <v>75</v>
      </c>
      <c r="H235" s="201"/>
      <c r="I235" s="201" t="s">
        <v>58</v>
      </c>
      <c r="J235" s="202">
        <v>45287132.530000001</v>
      </c>
      <c r="K235" s="201" t="s">
        <v>75</v>
      </c>
    </row>
    <row r="236" spans="2:11" s="199" customFormat="1" ht="15.95">
      <c r="B236" s="199" t="e">
        <f>VLOOKUP(C236,[1]!Companies[#Data],3,FALSE)</f>
        <v>#REF!</v>
      </c>
      <c r="C236" s="227" t="s">
        <v>493</v>
      </c>
      <c r="D236" s="201" t="s">
        <v>417</v>
      </c>
      <c r="E236" s="201" t="s">
        <v>553</v>
      </c>
      <c r="F236" s="201" t="s">
        <v>75</v>
      </c>
      <c r="G236" s="201" t="s">
        <v>75</v>
      </c>
      <c r="H236" s="201"/>
      <c r="I236" s="201" t="s">
        <v>58</v>
      </c>
      <c r="J236" s="202">
        <v>10077997</v>
      </c>
      <c r="K236" s="201" t="s">
        <v>75</v>
      </c>
    </row>
    <row r="237" spans="2:11" s="199" customFormat="1" ht="15.95">
      <c r="B237" s="199" t="e">
        <f>VLOOKUP(C237,[1]!Companies[#Data],3,FALSE)</f>
        <v>#REF!</v>
      </c>
      <c r="C237" s="227" t="s">
        <v>493</v>
      </c>
      <c r="D237" s="201" t="s">
        <v>430</v>
      </c>
      <c r="E237" s="201" t="s">
        <v>553</v>
      </c>
      <c r="F237" s="201" t="s">
        <v>75</v>
      </c>
      <c r="G237" s="201" t="s">
        <v>75</v>
      </c>
      <c r="H237" s="201"/>
      <c r="I237" s="201" t="s">
        <v>58</v>
      </c>
      <c r="J237" s="202">
        <v>220336712.09999999</v>
      </c>
      <c r="K237" s="201" t="s">
        <v>75</v>
      </c>
    </row>
    <row r="238" spans="2:11" s="199" customFormat="1" ht="15">
      <c r="B238" s="199" t="e">
        <f>VLOOKUP(C238,[1]!Companies[#Data],3,FALSE)</f>
        <v>#REF!</v>
      </c>
      <c r="C238" s="201" t="s">
        <v>493</v>
      </c>
      <c r="D238" s="201" t="s">
        <v>431</v>
      </c>
      <c r="E238" s="201" t="s">
        <v>553</v>
      </c>
      <c r="F238" s="201" t="s">
        <v>75</v>
      </c>
      <c r="G238" s="201" t="s">
        <v>75</v>
      </c>
      <c r="H238" s="201"/>
      <c r="I238" s="201" t="s">
        <v>58</v>
      </c>
      <c r="J238" s="202">
        <v>27446746.949999999</v>
      </c>
      <c r="K238" s="201" t="s">
        <v>75</v>
      </c>
    </row>
    <row r="239" spans="2:11" s="199" customFormat="1" ht="15">
      <c r="B239" s="199" t="e">
        <f>VLOOKUP(C239,[1]!Companies[#Data],3,FALSE)</f>
        <v>#REF!</v>
      </c>
      <c r="C239" s="201" t="s">
        <v>493</v>
      </c>
      <c r="D239" s="201" t="s">
        <v>432</v>
      </c>
      <c r="E239" s="201" t="s">
        <v>553</v>
      </c>
      <c r="F239" s="201" t="s">
        <v>75</v>
      </c>
      <c r="G239" s="201" t="s">
        <v>75</v>
      </c>
      <c r="H239" s="201"/>
      <c r="I239" s="201" t="s">
        <v>58</v>
      </c>
      <c r="J239" s="202">
        <v>4803180.72</v>
      </c>
      <c r="K239" s="201" t="s">
        <v>75</v>
      </c>
    </row>
    <row r="240" spans="2:11" s="199" customFormat="1" ht="15.95">
      <c r="B240" s="199" t="e">
        <f>VLOOKUP(C240,[1]!Companies[#Data],3,FALSE)</f>
        <v>#REF!</v>
      </c>
      <c r="C240" s="227" t="s">
        <v>489</v>
      </c>
      <c r="D240" s="201" t="s">
        <v>411</v>
      </c>
      <c r="E240" s="201" t="s">
        <v>553</v>
      </c>
      <c r="F240" s="201" t="s">
        <v>75</v>
      </c>
      <c r="G240" s="201" t="s">
        <v>75</v>
      </c>
      <c r="H240" s="201"/>
      <c r="I240" s="201" t="s">
        <v>58</v>
      </c>
      <c r="J240" s="202">
        <v>0</v>
      </c>
      <c r="K240" s="201" t="s">
        <v>75</v>
      </c>
    </row>
    <row r="241" spans="2:15" s="199" customFormat="1" ht="15.95">
      <c r="B241" s="199" t="e">
        <f>VLOOKUP(C241,[1]!Companies[#Data],3,FALSE)</f>
        <v>#REF!</v>
      </c>
      <c r="C241" s="227" t="s">
        <v>486</v>
      </c>
      <c r="D241" s="201" t="s">
        <v>411</v>
      </c>
      <c r="E241" s="201" t="s">
        <v>553</v>
      </c>
      <c r="F241" s="201" t="s">
        <v>75</v>
      </c>
      <c r="G241" s="201" t="s">
        <v>75</v>
      </c>
      <c r="H241" s="201"/>
      <c r="I241" s="201" t="s">
        <v>58</v>
      </c>
      <c r="J241" s="202">
        <v>3086639.36</v>
      </c>
      <c r="K241" s="201" t="s">
        <v>75</v>
      </c>
    </row>
    <row r="242" spans="2:15" s="199" customFormat="1" ht="15.95">
      <c r="B242" s="199" t="e">
        <f>VLOOKUP(C242,[1]!Companies[#Data],3,FALSE)</f>
        <v>#REF!</v>
      </c>
      <c r="C242" s="227" t="s">
        <v>486</v>
      </c>
      <c r="D242" s="201" t="s">
        <v>426</v>
      </c>
      <c r="E242" s="201" t="s">
        <v>553</v>
      </c>
      <c r="F242" s="201" t="s">
        <v>75</v>
      </c>
      <c r="G242" s="201" t="s">
        <v>75</v>
      </c>
      <c r="H242" s="201"/>
      <c r="I242" s="201" t="s">
        <v>58</v>
      </c>
      <c r="J242" s="202">
        <v>0</v>
      </c>
      <c r="K242" s="201" t="s">
        <v>75</v>
      </c>
    </row>
    <row r="243" spans="2:15" s="199" customFormat="1" ht="15.95">
      <c r="B243" s="199" t="e">
        <f>VLOOKUP(C243,[1]!Companies[#Data],3,FALSE)</f>
        <v>#REF!</v>
      </c>
      <c r="C243" s="227" t="s">
        <v>493</v>
      </c>
      <c r="D243" s="201" t="s">
        <v>418</v>
      </c>
      <c r="E243" s="201" t="s">
        <v>555</v>
      </c>
      <c r="F243" s="201" t="s">
        <v>75</v>
      </c>
      <c r="G243" s="201" t="s">
        <v>75</v>
      </c>
      <c r="H243" s="201"/>
      <c r="I243" s="201" t="s">
        <v>58</v>
      </c>
      <c r="J243" s="202">
        <v>2500000000</v>
      </c>
      <c r="K243" s="201" t="s">
        <v>75</v>
      </c>
    </row>
    <row r="244" spans="2:15" s="199" customFormat="1" ht="15.95">
      <c r="B244" s="199" t="e">
        <f>VLOOKUP(C244,[1]!Companies[#Data],3,FALSE)</f>
        <v>#REF!</v>
      </c>
      <c r="C244" s="227" t="s">
        <v>496</v>
      </c>
      <c r="D244" s="201" t="s">
        <v>404</v>
      </c>
      <c r="E244" s="201" t="s">
        <v>534</v>
      </c>
      <c r="F244" s="201" t="s">
        <v>75</v>
      </c>
      <c r="G244" s="201" t="s">
        <v>75</v>
      </c>
      <c r="H244" s="201"/>
      <c r="I244" s="201" t="s">
        <v>58</v>
      </c>
      <c r="J244" s="202">
        <v>2688238706.5335994</v>
      </c>
      <c r="K244" s="201" t="s">
        <v>75</v>
      </c>
    </row>
    <row r="245" spans="2:15" s="199" customFormat="1" ht="15.95">
      <c r="B245" s="199" t="e">
        <f>VLOOKUP(C245,[1]!Companies[#Data],3,FALSE)</f>
        <v>#REF!</v>
      </c>
      <c r="C245" s="227" t="s">
        <v>496</v>
      </c>
      <c r="D245" s="201" t="s">
        <v>404</v>
      </c>
      <c r="E245" s="201" t="s">
        <v>540</v>
      </c>
      <c r="F245" s="201" t="s">
        <v>75</v>
      </c>
      <c r="G245" s="201" t="s">
        <v>75</v>
      </c>
      <c r="H245" s="201"/>
      <c r="I245" s="201" t="s">
        <v>58</v>
      </c>
      <c r="J245" s="202">
        <v>408362739.34060007</v>
      </c>
      <c r="K245" s="201" t="s">
        <v>75</v>
      </c>
    </row>
    <row r="246" spans="2:15" s="199" customFormat="1" ht="15.95">
      <c r="B246" s="199" t="e">
        <f>VLOOKUP(C246,[1]!Companies[#Data],3,FALSE)</f>
        <v>#REF!</v>
      </c>
      <c r="C246" s="227" t="s">
        <v>496</v>
      </c>
      <c r="D246" s="201" t="s">
        <v>404</v>
      </c>
      <c r="E246" s="201" t="s">
        <v>552</v>
      </c>
      <c r="F246" s="201" t="s">
        <v>75</v>
      </c>
      <c r="G246" s="201" t="s">
        <v>75</v>
      </c>
      <c r="H246" s="201"/>
      <c r="I246" s="201" t="s">
        <v>58</v>
      </c>
      <c r="J246" s="202">
        <v>1152470</v>
      </c>
      <c r="K246" s="201" t="s">
        <v>75</v>
      </c>
    </row>
    <row r="247" spans="2:15" s="199" customFormat="1" ht="15">
      <c r="B247" s="199" t="e">
        <f>VLOOKUP(C247,[1]!Companies[#Data],3,FALSE)</f>
        <v>#REF!</v>
      </c>
      <c r="C247" s="201" t="s">
        <v>496</v>
      </c>
      <c r="D247" s="201" t="s">
        <v>402</v>
      </c>
      <c r="E247" s="201" t="s">
        <v>531</v>
      </c>
      <c r="F247" s="201" t="s">
        <v>75</v>
      </c>
      <c r="G247" s="201" t="s">
        <v>75</v>
      </c>
      <c r="H247" s="201"/>
      <c r="I247" s="201" t="s">
        <v>58</v>
      </c>
      <c r="J247" s="202">
        <v>100000000</v>
      </c>
      <c r="K247" s="201" t="s">
        <v>75</v>
      </c>
    </row>
    <row r="248" spans="2:15" s="199" customFormat="1" ht="15.95">
      <c r="B248" s="199" t="e">
        <f>VLOOKUP(C248,[1]!Companies[#Data],3,FALSE)</f>
        <v>#REF!</v>
      </c>
      <c r="C248" s="227" t="s">
        <v>496</v>
      </c>
      <c r="D248" s="201" t="s">
        <v>402</v>
      </c>
      <c r="E248" s="201" t="s">
        <v>544</v>
      </c>
      <c r="F248" s="201" t="s">
        <v>75</v>
      </c>
      <c r="G248" s="201" t="s">
        <v>75</v>
      </c>
      <c r="H248" s="201"/>
      <c r="I248" s="201" t="s">
        <v>58</v>
      </c>
      <c r="J248" s="202">
        <v>1480294246.01</v>
      </c>
      <c r="K248" s="201" t="s">
        <v>75</v>
      </c>
      <c r="M248" s="199" t="s">
        <v>599</v>
      </c>
      <c r="O248" s="199" t="s">
        <v>600</v>
      </c>
    </row>
    <row r="249" spans="2:15" s="199" customFormat="1" ht="15.95">
      <c r="B249" s="199" t="e">
        <f>VLOOKUP(C249,[1]!Companies[#Data],3,FALSE)</f>
        <v>#REF!</v>
      </c>
      <c r="C249" s="227" t="s">
        <v>496</v>
      </c>
      <c r="D249" s="201" t="s">
        <v>402</v>
      </c>
      <c r="E249" s="201" t="s">
        <v>547</v>
      </c>
      <c r="F249" s="201" t="s">
        <v>75</v>
      </c>
      <c r="G249" s="201" t="s">
        <v>75</v>
      </c>
      <c r="H249" s="201"/>
      <c r="I249" s="201" t="s">
        <v>58</v>
      </c>
      <c r="J249" s="202">
        <v>115130533</v>
      </c>
      <c r="K249" s="201" t="s">
        <v>75</v>
      </c>
      <c r="M249" s="199" t="s">
        <v>599</v>
      </c>
      <c r="O249" s="199" t="s">
        <v>600</v>
      </c>
    </row>
    <row r="250" spans="2:15" s="199" customFormat="1" ht="15">
      <c r="B250" s="199" t="e">
        <f>VLOOKUP(C250,[1]!Companies[#Data],3,FALSE)</f>
        <v>#REF!</v>
      </c>
      <c r="C250" s="201" t="s">
        <v>496</v>
      </c>
      <c r="D250" s="201" t="s">
        <v>402</v>
      </c>
      <c r="E250" s="201" t="s">
        <v>538</v>
      </c>
      <c r="F250" s="201" t="s">
        <v>75</v>
      </c>
      <c r="G250" s="201" t="s">
        <v>75</v>
      </c>
      <c r="H250" s="201"/>
      <c r="I250" s="201" t="s">
        <v>58</v>
      </c>
      <c r="J250" s="202">
        <v>2084887</v>
      </c>
      <c r="K250" s="201" t="s">
        <v>75</v>
      </c>
      <c r="M250" s="199" t="s">
        <v>599</v>
      </c>
      <c r="O250" s="199" t="s">
        <v>600</v>
      </c>
    </row>
    <row r="251" spans="2:15" s="199" customFormat="1" ht="15.95">
      <c r="B251" s="199" t="e">
        <f>VLOOKUP(C251,[1]!Companies[#Data],3,FALSE)</f>
        <v>#REF!</v>
      </c>
      <c r="C251" s="227" t="s">
        <v>496</v>
      </c>
      <c r="D251" s="201" t="s">
        <v>402</v>
      </c>
      <c r="E251" s="201" t="s">
        <v>556</v>
      </c>
      <c r="F251" s="201" t="s">
        <v>75</v>
      </c>
      <c r="G251" s="201" t="s">
        <v>75</v>
      </c>
      <c r="H251" s="201"/>
      <c r="I251" s="201" t="s">
        <v>58</v>
      </c>
      <c r="J251" s="202">
        <v>9504447</v>
      </c>
      <c r="K251" s="201" t="s">
        <v>75</v>
      </c>
      <c r="M251" s="199" t="s">
        <v>599</v>
      </c>
      <c r="O251" s="199" t="s">
        <v>600</v>
      </c>
    </row>
    <row r="252" spans="2:15" s="199" customFormat="1" ht="15.95">
      <c r="B252" s="199" t="e">
        <f>VLOOKUP(C252,[1]!Companies[#Data],3,FALSE)</f>
        <v>#REF!</v>
      </c>
      <c r="C252" s="227" t="s">
        <v>496</v>
      </c>
      <c r="D252" s="201" t="s">
        <v>402</v>
      </c>
      <c r="E252" s="201" t="s">
        <v>549</v>
      </c>
      <c r="F252" s="201" t="s">
        <v>75</v>
      </c>
      <c r="G252" s="201" t="s">
        <v>75</v>
      </c>
      <c r="H252" s="201"/>
      <c r="I252" s="201" t="s">
        <v>58</v>
      </c>
      <c r="J252" s="202">
        <v>25312770</v>
      </c>
      <c r="K252" s="201" t="s">
        <v>75</v>
      </c>
      <c r="M252" s="199" t="s">
        <v>599</v>
      </c>
      <c r="O252" s="199" t="s">
        <v>600</v>
      </c>
    </row>
    <row r="253" spans="2:15" s="199" customFormat="1" ht="15.95">
      <c r="B253" s="199" t="e">
        <f>VLOOKUP(C253,[1]!Companies[#Data],3,FALSE)</f>
        <v>#REF!</v>
      </c>
      <c r="C253" s="227" t="s">
        <v>458</v>
      </c>
      <c r="D253" s="201" t="s">
        <v>410</v>
      </c>
      <c r="E253" s="201" t="s">
        <v>553</v>
      </c>
      <c r="F253" s="201" t="s">
        <v>75</v>
      </c>
      <c r="G253" s="201" t="s">
        <v>75</v>
      </c>
      <c r="H253" s="201"/>
      <c r="I253" s="201" t="s">
        <v>58</v>
      </c>
      <c r="J253" s="202">
        <v>0</v>
      </c>
      <c r="K253" s="201" t="s">
        <v>75</v>
      </c>
    </row>
    <row r="254" spans="2:15" s="199" customFormat="1" ht="15.95">
      <c r="B254" s="199" t="e">
        <f>VLOOKUP(C254,[1]!Companies[#Data],3,FALSE)</f>
        <v>#REF!</v>
      </c>
      <c r="C254" s="227" t="s">
        <v>497</v>
      </c>
      <c r="D254" s="201" t="s">
        <v>404</v>
      </c>
      <c r="E254" s="201" t="s">
        <v>534</v>
      </c>
      <c r="F254" s="201" t="s">
        <v>75</v>
      </c>
      <c r="G254" s="201" t="s">
        <v>75</v>
      </c>
      <c r="H254" s="201"/>
      <c r="I254" s="201" t="s">
        <v>58</v>
      </c>
      <c r="J254" s="202">
        <v>19667564.949999999</v>
      </c>
      <c r="K254" s="201" t="s">
        <v>75</v>
      </c>
      <c r="M254" s="199" t="s">
        <v>599</v>
      </c>
      <c r="O254" s="199" t="s">
        <v>600</v>
      </c>
    </row>
    <row r="255" spans="2:15" s="199" customFormat="1" ht="15.95">
      <c r="B255" s="199" t="e">
        <f>VLOOKUP(C255,[1]!Companies[#Data],3,FALSE)</f>
        <v>#REF!</v>
      </c>
      <c r="C255" s="227" t="s">
        <v>497</v>
      </c>
      <c r="D255" s="201" t="s">
        <v>404</v>
      </c>
      <c r="E255" s="201" t="s">
        <v>540</v>
      </c>
      <c r="F255" s="201" t="s">
        <v>75</v>
      </c>
      <c r="G255" s="201" t="s">
        <v>75</v>
      </c>
      <c r="H255" s="201"/>
      <c r="I255" s="201" t="s">
        <v>58</v>
      </c>
      <c r="J255" s="202">
        <v>6632685.8700000001</v>
      </c>
      <c r="K255" s="201" t="s">
        <v>75</v>
      </c>
      <c r="M255" s="199" t="s">
        <v>599</v>
      </c>
      <c r="O255" s="199" t="s">
        <v>600</v>
      </c>
    </row>
    <row r="256" spans="2:15" s="199" customFormat="1" ht="15.95">
      <c r="B256" s="199" t="e">
        <f>VLOOKUP(C256,[1]!Companies[#Data],3,FALSE)</f>
        <v>#REF!</v>
      </c>
      <c r="C256" s="227" t="s">
        <v>497</v>
      </c>
      <c r="D256" s="201" t="s">
        <v>402</v>
      </c>
      <c r="E256" s="201" t="s">
        <v>538</v>
      </c>
      <c r="F256" s="201" t="s">
        <v>75</v>
      </c>
      <c r="G256" s="201" t="s">
        <v>75</v>
      </c>
      <c r="H256" s="201"/>
      <c r="I256" s="201" t="s">
        <v>58</v>
      </c>
      <c r="J256" s="202">
        <v>6311327</v>
      </c>
      <c r="K256" s="201" t="s">
        <v>75</v>
      </c>
      <c r="M256" s="199" t="s">
        <v>599</v>
      </c>
      <c r="O256" s="199" t="s">
        <v>600</v>
      </c>
    </row>
    <row r="257" spans="2:15" s="199" customFormat="1" ht="15.95">
      <c r="B257" s="199" t="e">
        <f>VLOOKUP(C257,[1]!Companies[#Data],3,FALSE)</f>
        <v>#REF!</v>
      </c>
      <c r="C257" s="227" t="s">
        <v>497</v>
      </c>
      <c r="D257" s="201" t="s">
        <v>418</v>
      </c>
      <c r="E257" s="201" t="s">
        <v>555</v>
      </c>
      <c r="F257" s="201" t="s">
        <v>75</v>
      </c>
      <c r="G257" s="201" t="s">
        <v>75</v>
      </c>
      <c r="H257" s="201"/>
      <c r="I257" s="201" t="s">
        <v>58</v>
      </c>
      <c r="J257" s="202">
        <v>1100000000</v>
      </c>
      <c r="K257" s="201" t="s">
        <v>75</v>
      </c>
      <c r="M257" s="199" t="s">
        <v>599</v>
      </c>
      <c r="O257" s="199" t="s">
        <v>600</v>
      </c>
    </row>
    <row r="258" spans="2:15" s="199" customFormat="1" ht="15.95">
      <c r="B258" s="199" t="e">
        <f>VLOOKUP(C258,[1]!Companies[#Data],3,FALSE)</f>
        <v>#REF!</v>
      </c>
      <c r="C258" s="227" t="s">
        <v>498</v>
      </c>
      <c r="D258" s="201" t="s">
        <v>404</v>
      </c>
      <c r="E258" s="201" t="s">
        <v>552</v>
      </c>
      <c r="F258" s="201" t="s">
        <v>75</v>
      </c>
      <c r="G258" s="201" t="s">
        <v>75</v>
      </c>
      <c r="H258" s="201"/>
      <c r="I258" s="201" t="s">
        <v>58</v>
      </c>
      <c r="J258" s="202">
        <v>913800</v>
      </c>
      <c r="K258" s="201" t="s">
        <v>75</v>
      </c>
      <c r="M258" s="199" t="s">
        <v>599</v>
      </c>
      <c r="O258" s="199" t="s">
        <v>600</v>
      </c>
    </row>
    <row r="259" spans="2:15" s="199" customFormat="1" ht="15.95">
      <c r="B259" s="199" t="e">
        <f>VLOOKUP(C259,[1]!Companies[#Data],3,FALSE)</f>
        <v>#REF!</v>
      </c>
      <c r="C259" s="227" t="s">
        <v>498</v>
      </c>
      <c r="D259" s="201" t="s">
        <v>404</v>
      </c>
      <c r="E259" s="201" t="s">
        <v>561</v>
      </c>
      <c r="F259" s="201" t="s">
        <v>75</v>
      </c>
      <c r="G259" s="201" t="s">
        <v>75</v>
      </c>
      <c r="H259" s="201"/>
      <c r="I259" s="201" t="s">
        <v>58</v>
      </c>
      <c r="J259" s="202">
        <v>51415528.130000003</v>
      </c>
      <c r="K259" s="201" t="s">
        <v>75</v>
      </c>
      <c r="M259" s="199" t="s">
        <v>599</v>
      </c>
      <c r="O259" s="199" t="s">
        <v>600</v>
      </c>
    </row>
    <row r="260" spans="2:15" s="199" customFormat="1" ht="15.6" thickBot="1">
      <c r="G260" s="202"/>
    </row>
    <row r="261" spans="2:15" s="199" customFormat="1" ht="15.6" thickBot="1">
      <c r="G261" s="202"/>
      <c r="H261" s="228" t="s">
        <v>564</v>
      </c>
      <c r="I261" s="229"/>
      <c r="J261" s="212">
        <f>SUM(J263/'Part 1 - About'!E45)</f>
        <v>524300341.03325295</v>
      </c>
    </row>
    <row r="262" spans="2:15" s="199" customFormat="1" ht="15.6" thickBot="1">
      <c r="G262" s="202"/>
      <c r="H262" s="230"/>
      <c r="I262" s="230"/>
      <c r="J262" s="231"/>
    </row>
    <row r="263" spans="2:15" s="199" customFormat="1" ht="24.75" customHeight="1" thickBot="1">
      <c r="G263" s="202"/>
      <c r="H263" s="211" t="s">
        <v>601</v>
      </c>
      <c r="I263" s="229"/>
      <c r="J263" s="212">
        <f>SUM(J15:J259)</f>
        <v>1208480828061.186</v>
      </c>
    </row>
    <row r="264" spans="2:15" s="199" customFormat="1" ht="15">
      <c r="J264" s="232"/>
    </row>
    <row r="265" spans="2:15" ht="23.25" customHeight="1">
      <c r="C265" s="401" t="s">
        <v>566</v>
      </c>
      <c r="D265" s="401"/>
      <c r="E265" s="401"/>
      <c r="F265" s="401"/>
      <c r="G265" s="401"/>
      <c r="H265" s="401"/>
      <c r="I265" s="401"/>
      <c r="J265" s="401"/>
      <c r="K265" s="401"/>
      <c r="L265" s="401"/>
      <c r="M265" s="401"/>
      <c r="N265" s="401"/>
      <c r="O265" s="233"/>
    </row>
    <row r="266" spans="2:15" s="199" customFormat="1" ht="15">
      <c r="C266" s="397" t="s">
        <v>567</v>
      </c>
      <c r="D266" s="397"/>
      <c r="E266" s="397"/>
      <c r="F266" s="397"/>
      <c r="G266" s="397"/>
      <c r="H266" s="397"/>
      <c r="I266" s="397"/>
      <c r="J266" s="397"/>
      <c r="K266" s="397"/>
      <c r="L266" s="397"/>
      <c r="M266" s="397"/>
      <c r="N266" s="397"/>
      <c r="O266" s="166"/>
    </row>
    <row r="267" spans="2:15" s="199" customFormat="1" ht="15">
      <c r="C267" s="332"/>
      <c r="D267" s="332"/>
      <c r="E267" s="332"/>
      <c r="F267" s="332"/>
      <c r="G267" s="332"/>
      <c r="H267" s="332"/>
      <c r="I267" s="332"/>
      <c r="J267" s="333"/>
      <c r="K267" s="332"/>
      <c r="L267" s="332"/>
      <c r="M267" s="332"/>
      <c r="N267" s="332"/>
      <c r="O267" s="166"/>
    </row>
    <row r="268" spans="2:15" s="199" customFormat="1" ht="15">
      <c r="C268" s="397" t="s">
        <v>568</v>
      </c>
      <c r="D268" s="397"/>
      <c r="E268" s="397"/>
      <c r="F268" s="397"/>
      <c r="G268" s="397"/>
      <c r="H268" s="397"/>
      <c r="I268" s="397"/>
      <c r="J268" s="397"/>
      <c r="K268" s="397"/>
      <c r="L268" s="397"/>
      <c r="M268" s="397"/>
      <c r="N268" s="397"/>
      <c r="O268" s="166"/>
    </row>
    <row r="269" spans="2:15" s="199" customFormat="1" ht="15">
      <c r="C269" s="397" t="s">
        <v>570</v>
      </c>
      <c r="D269" s="397"/>
      <c r="E269" s="397"/>
      <c r="F269" s="397"/>
      <c r="G269" s="397"/>
      <c r="H269" s="397"/>
      <c r="I269" s="397"/>
      <c r="J269" s="397"/>
      <c r="K269" s="397"/>
      <c r="L269" s="397"/>
      <c r="M269" s="397"/>
      <c r="N269" s="397"/>
      <c r="O269" s="166"/>
    </row>
    <row r="270" spans="2:15" s="199" customFormat="1" ht="15">
      <c r="C270" s="397" t="s">
        <v>576</v>
      </c>
      <c r="D270" s="397"/>
      <c r="E270" s="397"/>
      <c r="F270" s="397"/>
      <c r="G270" s="397"/>
      <c r="H270" s="397"/>
      <c r="I270" s="397"/>
      <c r="J270" s="397"/>
      <c r="K270" s="397"/>
      <c r="L270" s="397"/>
      <c r="M270" s="397"/>
      <c r="N270" s="397"/>
      <c r="O270" s="166"/>
    </row>
    <row r="271" spans="2:15" s="199" customFormat="1" ht="15">
      <c r="C271" s="397" t="s">
        <v>578</v>
      </c>
      <c r="D271" s="397"/>
      <c r="E271" s="397"/>
      <c r="F271" s="397"/>
      <c r="G271" s="397"/>
      <c r="H271" s="397"/>
      <c r="I271" s="397"/>
      <c r="J271" s="397"/>
      <c r="K271" s="397"/>
      <c r="L271" s="397"/>
      <c r="M271" s="397"/>
      <c r="N271" s="397"/>
      <c r="O271" s="166"/>
    </row>
    <row r="272" spans="2:15" s="199" customFormat="1" ht="15">
      <c r="C272" s="397" t="s">
        <v>579</v>
      </c>
      <c r="D272" s="397"/>
      <c r="E272" s="397"/>
      <c r="F272" s="397"/>
      <c r="G272" s="397"/>
      <c r="H272" s="397"/>
      <c r="I272" s="397"/>
      <c r="J272" s="397"/>
      <c r="K272" s="397"/>
      <c r="L272" s="397"/>
      <c r="M272" s="397"/>
      <c r="N272" s="397"/>
      <c r="O272" s="166"/>
    </row>
    <row r="273" spans="3:15" s="199" customFormat="1" ht="15">
      <c r="C273" s="397"/>
      <c r="D273" s="397"/>
      <c r="E273" s="397"/>
      <c r="F273" s="397"/>
      <c r="G273" s="397"/>
      <c r="H273" s="397"/>
      <c r="I273" s="397"/>
      <c r="J273" s="397"/>
      <c r="K273" s="397"/>
      <c r="L273" s="397"/>
      <c r="M273" s="397"/>
      <c r="N273" s="397"/>
      <c r="O273" s="166"/>
    </row>
    <row r="274" spans="3:15" s="199" customFormat="1" ht="16.5" customHeight="1" thickBot="1">
      <c r="C274" s="398"/>
      <c r="D274" s="398"/>
      <c r="E274" s="398"/>
      <c r="F274" s="398"/>
      <c r="G274" s="398"/>
      <c r="H274" s="398"/>
      <c r="I274" s="398"/>
      <c r="J274" s="398"/>
      <c r="K274" s="398"/>
      <c r="L274" s="398"/>
      <c r="M274" s="398"/>
      <c r="N274" s="398"/>
      <c r="O274" s="23"/>
    </row>
    <row r="275" spans="3:15" s="199" customFormat="1" ht="15">
      <c r="C275" s="381"/>
      <c r="D275" s="381"/>
      <c r="E275" s="381"/>
      <c r="F275" s="381"/>
      <c r="G275" s="381"/>
      <c r="H275" s="381"/>
      <c r="I275" s="381"/>
      <c r="J275" s="381"/>
      <c r="K275" s="381"/>
      <c r="L275" s="381"/>
      <c r="M275" s="381"/>
      <c r="N275" s="381"/>
      <c r="O275" s="23"/>
    </row>
    <row r="276" spans="3:15" s="199" customFormat="1" ht="15.6" thickBot="1">
      <c r="C276" s="372"/>
      <c r="D276" s="373"/>
      <c r="E276" s="373"/>
      <c r="F276" s="373"/>
      <c r="G276" s="373"/>
      <c r="H276" s="373"/>
      <c r="I276" s="373"/>
      <c r="J276" s="373"/>
      <c r="K276" s="373"/>
      <c r="L276" s="373"/>
      <c r="M276" s="373"/>
      <c r="N276" s="373"/>
      <c r="O276" s="234"/>
    </row>
    <row r="277" spans="3:15" s="199" customFormat="1" ht="15">
      <c r="C277" s="374"/>
      <c r="D277" s="375"/>
      <c r="E277" s="375"/>
      <c r="F277" s="375"/>
      <c r="G277" s="375"/>
      <c r="H277" s="375"/>
      <c r="I277" s="375"/>
      <c r="J277" s="375"/>
      <c r="K277" s="375"/>
      <c r="L277" s="375"/>
      <c r="M277" s="375"/>
      <c r="N277" s="375"/>
      <c r="O277" s="234"/>
    </row>
    <row r="278" spans="3:15" s="199" customFormat="1" ht="15.6" thickBot="1">
      <c r="C278" s="382"/>
      <c r="D278" s="382"/>
      <c r="E278" s="382"/>
      <c r="F278" s="382"/>
      <c r="G278" s="382"/>
      <c r="H278" s="382"/>
      <c r="I278" s="382"/>
      <c r="J278" s="382"/>
      <c r="K278" s="382"/>
      <c r="L278" s="382"/>
      <c r="M278" s="382"/>
      <c r="N278" s="382"/>
      <c r="O278" s="23"/>
    </row>
    <row r="279" spans="3:15" s="199" customFormat="1" ht="15">
      <c r="C279" s="354" t="s">
        <v>35</v>
      </c>
      <c r="D279" s="354"/>
      <c r="E279" s="354"/>
      <c r="F279" s="354"/>
      <c r="G279" s="354"/>
      <c r="H279" s="354"/>
      <c r="I279" s="354"/>
      <c r="J279" s="354"/>
      <c r="K279" s="354"/>
      <c r="L279" s="354"/>
      <c r="M279" s="354"/>
      <c r="N279" s="354"/>
      <c r="O279" s="30"/>
    </row>
    <row r="280" spans="3:15" s="199" customFormat="1" ht="15.75" customHeight="1">
      <c r="C280" s="345" t="s">
        <v>36</v>
      </c>
      <c r="D280" s="345"/>
      <c r="E280" s="345"/>
      <c r="F280" s="345"/>
      <c r="G280" s="345"/>
      <c r="H280" s="345"/>
      <c r="I280" s="345"/>
      <c r="J280" s="345"/>
      <c r="K280" s="345"/>
      <c r="L280" s="345"/>
      <c r="M280" s="345"/>
      <c r="N280" s="345"/>
      <c r="O280" s="165"/>
    </row>
    <row r="281" spans="3:15" s="199" customFormat="1" ht="15">
      <c r="C281" s="354" t="s">
        <v>38</v>
      </c>
      <c r="D281" s="354"/>
      <c r="E281" s="354"/>
      <c r="F281" s="354"/>
      <c r="G281" s="354"/>
      <c r="H281" s="354"/>
      <c r="I281" s="354"/>
      <c r="J281" s="354"/>
      <c r="K281" s="354"/>
      <c r="L281" s="354"/>
      <c r="M281" s="354"/>
      <c r="N281" s="354"/>
      <c r="O281" s="30"/>
    </row>
    <row r="284" spans="3:15">
      <c r="J284" s="235"/>
    </row>
    <row r="285" spans="3:15">
      <c r="J285" s="235"/>
      <c r="K285" s="236"/>
    </row>
    <row r="287" spans="3:15">
      <c r="K287" s="236"/>
    </row>
  </sheetData>
  <protectedRanges>
    <protectedRange algorithmName="SHA-512" hashValue="19r0bVvPR7yZA0UiYij7Tv1CBk3noIABvFePbLhCJ4nk3L6A+Fy+RdPPS3STf+a52x4pG2PQK4FAkXK9epnlIA==" saltValue="gQC4yrLvnbJqxYZ0KSEoZA==" spinCount="100000" sqref="C260:D263 F263:G263 F260:H262 B248:B259" name="Government revenues_1_1"/>
    <protectedRange algorithmName="SHA-512" hashValue="19r0bVvPR7yZA0UiYij7Tv1CBk3noIABvFePbLhCJ4nk3L6A+Fy+RdPPS3STf+a52x4pG2PQK4FAkXK9epnlIA==" saltValue="gQC4yrLvnbJqxYZ0KSEoZA==" spinCount="100000" sqref="I15 I261:I263" name="Government revenues_2_1"/>
    <protectedRange algorithmName="SHA-512" hashValue="19r0bVvPR7yZA0UiYij7Tv1CBk3noIABvFePbLhCJ4nk3L6A+Fy+RdPPS3STf+a52x4pG2PQK4FAkXK9epnlIA==" saltValue="gQC4yrLvnbJqxYZ0KSEoZA==" spinCount="100000" sqref="C15:D259 H15:H259" name="Government revenues_1_1_1"/>
    <protectedRange algorithmName="SHA-512" hashValue="19r0bVvPR7yZA0UiYij7Tv1CBk3noIABvFePbLhCJ4nk3L6A+Fy+RdPPS3STf+a52x4pG2PQK4FAkXK9epnlIA==" saltValue="gQC4yrLvnbJqxYZ0KSEoZA==" spinCount="100000" sqref="I16:I259" name="Government revenues_2_1_1"/>
  </protectedRanges>
  <mergeCells count="27">
    <mergeCell ref="C7:N7"/>
    <mergeCell ref="C2:N2"/>
    <mergeCell ref="C3:N3"/>
    <mergeCell ref="C4:N4"/>
    <mergeCell ref="C5:N5"/>
    <mergeCell ref="C6:N6"/>
    <mergeCell ref="C271:N271"/>
    <mergeCell ref="C8:N8"/>
    <mergeCell ref="C9:N9"/>
    <mergeCell ref="C10:N10"/>
    <mergeCell ref="C11:N11"/>
    <mergeCell ref="B13:N13"/>
    <mergeCell ref="C265:N265"/>
    <mergeCell ref="C266:N266"/>
    <mergeCell ref="C268:N268"/>
    <mergeCell ref="C269:N269"/>
    <mergeCell ref="C270:N270"/>
    <mergeCell ref="C278:N278"/>
    <mergeCell ref="C279:N279"/>
    <mergeCell ref="C280:N280"/>
    <mergeCell ref="C281:N281"/>
    <mergeCell ref="C272:N272"/>
    <mergeCell ref="C273:N273"/>
    <mergeCell ref="C274:N274"/>
    <mergeCell ref="C275:N275"/>
    <mergeCell ref="C276:N276"/>
    <mergeCell ref="C277:N277"/>
  </mergeCells>
  <dataValidations count="5">
    <dataValidation allowBlank="1" showInputMessage="1" showErrorMessage="1" promptTitle="Company name" prompt="Input company name here._x000a__x000a_Please refrain from using acronyms, and input complete name." sqref="C243:C259 C16:C241" xr:uid="{00000000-0002-0000-0500-000005000000}"/>
    <dataValidation type="decimal" operator="notBetween" allowBlank="1" showInputMessage="1" showErrorMessage="1" errorTitle="Number" error="Please only input numbers in this cell" promptTitle="Revenue value" prompt="Please input the total figure of the revenue stream as disclosed by government, including not reconciled." sqref="J18:J37 J39:J159 J161:J171 J173:J259" xr:uid="{00000000-0002-0000-0500-000006000000}">
      <formula1>0.1</formula1>
      <formula2>0.2</formula2>
    </dataValidation>
    <dataValidation type="list" showInputMessage="1" showErrorMessage="1" sqref="H15:H259" xr:uid="{00000000-0002-0000-0500-000000000000}">
      <formula1>Projectname</formula1>
    </dataValidation>
    <dataValidation type="list" allowBlank="1" showInputMessage="1" showErrorMessage="1" sqref="F15:G259 K15:K259" xr:uid="{00000000-0002-0000-0500-000002000000}">
      <formula1>Simple_options_list</formula1>
    </dataValidation>
    <dataValidation type="list" allowBlank="1" showInputMessage="1" showErrorMessage="1" sqref="I16:I259" xr:uid="{00000000-0002-0000-0500-000003000000}">
      <formula1>Currency_code_list</formula1>
    </dataValidation>
  </dataValidations>
  <hyperlinks>
    <hyperlink ref="B13" r:id="rId1" location="r4-1" display="EITI Requirement 4.1" xr:uid="{00000000-0004-0000-0500-000000000000}"/>
  </hyperlinks>
  <pageMargins left="0.7" right="0.7" top="0.75" bottom="0.75" header="0.3" footer="0.3"/>
  <pageSetup paperSize="9" orientation="portrait" r:id="rId2"/>
  <legacyDrawing r:id="rId3"/>
  <tableParts count="1">
    <tablePart r:id="rId4"/>
  </tableParts>
  <extLst>
    <ext xmlns:x14="http://schemas.microsoft.com/office/spreadsheetml/2009/9/main" uri="{CCE6A557-97BC-4b89-ADB6-D9C93CAAB3DF}">
      <x14:dataValidations xmlns:xm="http://schemas.microsoft.com/office/excel/2006/main" count="3">
        <x14:dataValidation type="list" allowBlank="1" showInputMessage="1" showErrorMessage="1" promptTitle="Company name" prompt="Input company name here._x000a__x000a_Please refrain from using acronyms, and input complete name." xr:uid="{67776154-578D-4C81-8DFD-2DA07A7BC616}">
          <x14:formula1>
            <xm:f>'Part 3 - Reporting entities'!$B$52:$B$91</xm:f>
          </x14:formula1>
          <xm:sqref>C15</xm:sqref>
        </x14:dataValidation>
        <x14:dataValidation type="list" showInputMessage="1" showErrorMessage="1" xr:uid="{E0A50D64-3930-47A5-A2BB-492479447740}">
          <x14:formula1>
            <xm:f>'Part 4 - Government revenues'!$H$22:$H$50</xm:f>
          </x14:formula1>
          <xm:sqref>E15:E259</xm:sqref>
        </x14:dataValidation>
        <x14:dataValidation type="list" allowBlank="1" showInputMessage="1" showErrorMessage="1" xr:uid="{A98414A3-194D-498D-8463-857CE49818A6}">
          <x14:formula1>
            <xm:f>'Part 3 - Reporting entities'!$B$15:$B$44</xm:f>
          </x14:formula1>
          <xm:sqref>D15:D259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E246"/>
  <sheetViews>
    <sheetView workbookViewId="0"/>
  </sheetViews>
  <sheetFormatPr defaultColWidth="9.140625" defaultRowHeight="14.1"/>
  <cols>
    <col min="1" max="1" width="38.7109375" bestFit="1" customWidth="1"/>
    <col min="2" max="3" width="17.42578125" customWidth="1"/>
    <col min="4" max="7" width="26.42578125" customWidth="1"/>
    <col min="9" max="9" width="24.42578125" customWidth="1"/>
    <col min="10" max="10" width="28.42578125" customWidth="1"/>
    <col min="11" max="11" width="20.42578125" bestFit="1" customWidth="1"/>
    <col min="14" max="14" width="17.42578125" customWidth="1"/>
    <col min="15" max="15" width="23.42578125" customWidth="1"/>
    <col min="16" max="16" width="13.42578125" customWidth="1"/>
    <col min="19" max="19" width="15.7109375" customWidth="1"/>
    <col min="20" max="20" width="10.7109375" customWidth="1"/>
    <col min="27" max="27" width="10.42578125" customWidth="1"/>
    <col min="29" max="29" width="15.42578125" customWidth="1"/>
    <col min="31" max="31" width="16" customWidth="1"/>
  </cols>
  <sheetData>
    <row r="1" spans="1:31">
      <c r="A1" s="1" t="s">
        <v>602</v>
      </c>
      <c r="I1" s="1" t="s">
        <v>603</v>
      </c>
      <c r="K1" s="1" t="s">
        <v>604</v>
      </c>
      <c r="N1" s="1" t="s">
        <v>605</v>
      </c>
      <c r="S1" s="1" t="s">
        <v>606</v>
      </c>
      <c r="AA1" s="1" t="s">
        <v>607</v>
      </c>
      <c r="AC1" s="1" t="s">
        <v>608</v>
      </c>
      <c r="AE1" s="1" t="s">
        <v>609</v>
      </c>
    </row>
    <row r="2" spans="1:31" ht="14.45">
      <c r="A2" s="1" t="s">
        <v>610</v>
      </c>
      <c r="B2" s="1" t="s">
        <v>611</v>
      </c>
      <c r="C2" s="1" t="s">
        <v>53</v>
      </c>
      <c r="D2" s="1" t="s">
        <v>612</v>
      </c>
      <c r="E2" s="1" t="s">
        <v>613</v>
      </c>
      <c r="F2" s="1" t="s">
        <v>614</v>
      </c>
      <c r="G2" s="1" t="s">
        <v>508</v>
      </c>
      <c r="I2" t="s">
        <v>615</v>
      </c>
      <c r="K2" t="s">
        <v>615</v>
      </c>
      <c r="N2" s="4" t="s">
        <v>616</v>
      </c>
      <c r="O2" s="4" t="s">
        <v>617</v>
      </c>
      <c r="P2" s="4" t="s">
        <v>618</v>
      </c>
      <c r="S2" s="1" t="s">
        <v>619</v>
      </c>
      <c r="T2" s="1" t="s">
        <v>620</v>
      </c>
      <c r="U2" s="1" t="s">
        <v>621</v>
      </c>
      <c r="V2" s="1" t="s">
        <v>521</v>
      </c>
      <c r="W2" s="1" t="s">
        <v>522</v>
      </c>
      <c r="X2" s="1" t="s">
        <v>523</v>
      </c>
      <c r="Y2" s="1" t="s">
        <v>524</v>
      </c>
      <c r="AA2" s="1" t="s">
        <v>622</v>
      </c>
      <c r="AC2" t="s">
        <v>623</v>
      </c>
      <c r="AE2" t="s">
        <v>624</v>
      </c>
    </row>
    <row r="3" spans="1:31">
      <c r="A3" t="s">
        <v>625</v>
      </c>
      <c r="B3" t="s">
        <v>626</v>
      </c>
      <c r="C3" t="s">
        <v>627</v>
      </c>
      <c r="D3" t="s">
        <v>628</v>
      </c>
      <c r="E3" t="s">
        <v>286</v>
      </c>
      <c r="F3">
        <v>840</v>
      </c>
      <c r="G3" t="s">
        <v>629</v>
      </c>
      <c r="I3" t="s">
        <v>630</v>
      </c>
      <c r="K3" s="6" t="s">
        <v>631</v>
      </c>
      <c r="N3" s="5" t="s">
        <v>632</v>
      </c>
      <c r="O3" s="5" t="s">
        <v>633</v>
      </c>
      <c r="P3" t="s">
        <v>634</v>
      </c>
      <c r="S3" t="s">
        <v>530</v>
      </c>
      <c r="T3" t="s">
        <v>635</v>
      </c>
      <c r="U3" t="s">
        <v>636</v>
      </c>
      <c r="V3" t="s">
        <v>637</v>
      </c>
      <c r="W3" t="s">
        <v>638</v>
      </c>
      <c r="X3" t="s">
        <v>530</v>
      </c>
      <c r="Y3" t="s">
        <v>530</v>
      </c>
      <c r="AA3" t="s">
        <v>639</v>
      </c>
      <c r="AC3" t="s">
        <v>640</v>
      </c>
      <c r="AE3" t="s">
        <v>403</v>
      </c>
    </row>
    <row r="4" spans="1:31">
      <c r="A4" t="s">
        <v>641</v>
      </c>
      <c r="B4" t="s">
        <v>642</v>
      </c>
      <c r="C4" t="s">
        <v>643</v>
      </c>
      <c r="D4" t="s">
        <v>644</v>
      </c>
      <c r="E4" t="s">
        <v>645</v>
      </c>
      <c r="F4">
        <v>971</v>
      </c>
      <c r="G4" t="s">
        <v>646</v>
      </c>
      <c r="I4" t="s">
        <v>64</v>
      </c>
      <c r="K4" t="s">
        <v>131</v>
      </c>
      <c r="N4" s="5" t="s">
        <v>647</v>
      </c>
      <c r="O4" s="5" t="s">
        <v>648</v>
      </c>
      <c r="P4" t="s">
        <v>649</v>
      </c>
      <c r="S4" t="s">
        <v>650</v>
      </c>
      <c r="T4" t="s">
        <v>651</v>
      </c>
      <c r="U4" t="s">
        <v>652</v>
      </c>
      <c r="V4" t="s">
        <v>637</v>
      </c>
      <c r="W4" t="s">
        <v>638</v>
      </c>
      <c r="X4" t="s">
        <v>650</v>
      </c>
      <c r="Y4" t="s">
        <v>650</v>
      </c>
      <c r="AA4" t="s">
        <v>85</v>
      </c>
      <c r="AC4" t="s">
        <v>653</v>
      </c>
      <c r="AE4" t="s">
        <v>654</v>
      </c>
    </row>
    <row r="5" spans="1:31">
      <c r="A5" t="s">
        <v>655</v>
      </c>
      <c r="B5" t="s">
        <v>656</v>
      </c>
      <c r="C5" t="s">
        <v>657</v>
      </c>
      <c r="D5" t="s">
        <v>658</v>
      </c>
      <c r="E5" t="s">
        <v>659</v>
      </c>
      <c r="F5">
        <v>978</v>
      </c>
      <c r="G5" t="s">
        <v>660</v>
      </c>
      <c r="I5" t="s">
        <v>661</v>
      </c>
      <c r="K5" t="s">
        <v>80</v>
      </c>
      <c r="N5" s="5" t="s">
        <v>662</v>
      </c>
      <c r="O5" s="5" t="s">
        <v>663</v>
      </c>
      <c r="P5" t="s">
        <v>664</v>
      </c>
      <c r="S5" t="s">
        <v>543</v>
      </c>
      <c r="T5" t="s">
        <v>665</v>
      </c>
      <c r="U5" t="s">
        <v>666</v>
      </c>
      <c r="V5" t="s">
        <v>637</v>
      </c>
      <c r="W5" t="s">
        <v>543</v>
      </c>
      <c r="X5" t="s">
        <v>543</v>
      </c>
      <c r="Y5" t="s">
        <v>543</v>
      </c>
      <c r="AA5" t="s">
        <v>86</v>
      </c>
      <c r="AC5" t="s">
        <v>667</v>
      </c>
      <c r="AE5" t="s">
        <v>408</v>
      </c>
    </row>
    <row r="6" spans="1:31">
      <c r="A6" t="s">
        <v>668</v>
      </c>
      <c r="B6" t="s">
        <v>669</v>
      </c>
      <c r="C6" t="s">
        <v>670</v>
      </c>
      <c r="D6" t="s">
        <v>671</v>
      </c>
      <c r="E6" t="s">
        <v>672</v>
      </c>
      <c r="F6">
        <v>8</v>
      </c>
      <c r="G6" t="s">
        <v>673</v>
      </c>
      <c r="I6" t="s">
        <v>75</v>
      </c>
      <c r="K6" t="s">
        <v>107</v>
      </c>
      <c r="N6" s="5" t="s">
        <v>674</v>
      </c>
      <c r="O6" s="5" t="s">
        <v>675</v>
      </c>
      <c r="P6" t="s">
        <v>676</v>
      </c>
      <c r="S6" t="s">
        <v>677</v>
      </c>
      <c r="T6" t="s">
        <v>678</v>
      </c>
      <c r="U6" t="s">
        <v>679</v>
      </c>
      <c r="V6" t="s">
        <v>637</v>
      </c>
      <c r="W6" t="s">
        <v>677</v>
      </c>
      <c r="X6" t="s">
        <v>677</v>
      </c>
      <c r="Y6" t="s">
        <v>677</v>
      </c>
      <c r="AA6" t="s">
        <v>448</v>
      </c>
      <c r="AC6" t="s">
        <v>680</v>
      </c>
      <c r="AE6" t="s">
        <v>406</v>
      </c>
    </row>
    <row r="7" spans="1:31">
      <c r="A7" t="s">
        <v>681</v>
      </c>
      <c r="B7" t="s">
        <v>682</v>
      </c>
      <c r="C7" t="s">
        <v>683</v>
      </c>
      <c r="D7" t="s">
        <v>684</v>
      </c>
      <c r="E7" t="s">
        <v>685</v>
      </c>
      <c r="F7">
        <v>12</v>
      </c>
      <c r="G7" t="s">
        <v>686</v>
      </c>
      <c r="I7" t="s">
        <v>107</v>
      </c>
      <c r="K7" t="s">
        <v>108</v>
      </c>
      <c r="N7" s="5" t="s">
        <v>687</v>
      </c>
      <c r="O7" s="5" t="s">
        <v>688</v>
      </c>
      <c r="P7" t="s">
        <v>689</v>
      </c>
      <c r="S7" t="s">
        <v>690</v>
      </c>
      <c r="T7" t="s">
        <v>691</v>
      </c>
      <c r="U7" t="s">
        <v>692</v>
      </c>
      <c r="V7" t="s">
        <v>637</v>
      </c>
      <c r="W7" t="s">
        <v>693</v>
      </c>
      <c r="X7" t="s">
        <v>690</v>
      </c>
      <c r="Y7" t="s">
        <v>690</v>
      </c>
      <c r="AA7" t="s">
        <v>107</v>
      </c>
      <c r="AC7" t="s">
        <v>455</v>
      </c>
      <c r="AE7" t="s">
        <v>455</v>
      </c>
    </row>
    <row r="8" spans="1:31">
      <c r="A8" t="s">
        <v>694</v>
      </c>
      <c r="B8" t="s">
        <v>695</v>
      </c>
      <c r="C8" t="s">
        <v>696</v>
      </c>
      <c r="D8" t="s">
        <v>697</v>
      </c>
      <c r="E8" t="s">
        <v>286</v>
      </c>
      <c r="F8">
        <v>840</v>
      </c>
      <c r="G8" t="s">
        <v>629</v>
      </c>
      <c r="N8" s="5" t="s">
        <v>698</v>
      </c>
      <c r="O8" s="5" t="s">
        <v>699</v>
      </c>
      <c r="P8" t="s">
        <v>700</v>
      </c>
      <c r="S8" t="s">
        <v>537</v>
      </c>
      <c r="T8" t="s">
        <v>701</v>
      </c>
      <c r="U8" t="s">
        <v>702</v>
      </c>
      <c r="V8" t="s">
        <v>637</v>
      </c>
      <c r="W8" t="s">
        <v>693</v>
      </c>
      <c r="X8" t="s">
        <v>537</v>
      </c>
      <c r="Y8" t="s">
        <v>537</v>
      </c>
      <c r="AA8" t="s">
        <v>452</v>
      </c>
      <c r="AC8" t="s">
        <v>107</v>
      </c>
    </row>
    <row r="9" spans="1:31">
      <c r="A9" t="s">
        <v>703</v>
      </c>
      <c r="B9" t="s">
        <v>704</v>
      </c>
      <c r="C9" t="s">
        <v>705</v>
      </c>
      <c r="D9" t="s">
        <v>706</v>
      </c>
      <c r="E9" t="s">
        <v>659</v>
      </c>
      <c r="F9">
        <v>978</v>
      </c>
      <c r="G9" t="s">
        <v>660</v>
      </c>
      <c r="I9" s="1" t="s">
        <v>707</v>
      </c>
      <c r="N9" s="5" t="s">
        <v>708</v>
      </c>
      <c r="O9" s="5" t="s">
        <v>709</v>
      </c>
      <c r="P9" t="s">
        <v>710</v>
      </c>
      <c r="S9" t="s">
        <v>559</v>
      </c>
      <c r="T9" t="s">
        <v>711</v>
      </c>
      <c r="U9" t="s">
        <v>712</v>
      </c>
      <c r="V9" t="s">
        <v>637</v>
      </c>
      <c r="W9" t="s">
        <v>693</v>
      </c>
      <c r="X9" t="s">
        <v>713</v>
      </c>
      <c r="Y9" t="s">
        <v>559</v>
      </c>
      <c r="AA9" t="s">
        <v>455</v>
      </c>
    </row>
    <row r="10" spans="1:31">
      <c r="A10" t="s">
        <v>714</v>
      </c>
      <c r="B10" t="s">
        <v>715</v>
      </c>
      <c r="C10" t="s">
        <v>716</v>
      </c>
      <c r="D10" t="s">
        <v>717</v>
      </c>
      <c r="E10" t="s">
        <v>718</v>
      </c>
      <c r="F10">
        <v>973</v>
      </c>
      <c r="G10" t="s">
        <v>719</v>
      </c>
      <c r="I10" s="140" t="s">
        <v>613</v>
      </c>
      <c r="J10" s="140" t="s">
        <v>614</v>
      </c>
      <c r="K10" s="141" t="s">
        <v>508</v>
      </c>
      <c r="N10" s="5" t="s">
        <v>720</v>
      </c>
      <c r="O10" s="5" t="s">
        <v>721</v>
      </c>
      <c r="P10" t="s">
        <v>231</v>
      </c>
      <c r="S10" t="s">
        <v>722</v>
      </c>
      <c r="T10" t="s">
        <v>723</v>
      </c>
      <c r="U10" t="s">
        <v>724</v>
      </c>
      <c r="V10" t="s">
        <v>637</v>
      </c>
      <c r="W10" t="s">
        <v>693</v>
      </c>
      <c r="X10" t="s">
        <v>713</v>
      </c>
      <c r="Y10" t="s">
        <v>722</v>
      </c>
    </row>
    <row r="11" spans="1:31">
      <c r="A11" t="s">
        <v>725</v>
      </c>
      <c r="B11" t="s">
        <v>726</v>
      </c>
      <c r="C11" t="s">
        <v>727</v>
      </c>
      <c r="D11" t="s">
        <v>728</v>
      </c>
      <c r="E11" t="s">
        <v>729</v>
      </c>
      <c r="F11">
        <v>951</v>
      </c>
      <c r="G11" t="s">
        <v>730</v>
      </c>
      <c r="I11" s="2" t="s">
        <v>731</v>
      </c>
      <c r="J11" s="2">
        <v>784</v>
      </c>
      <c r="K11" s="3" t="s">
        <v>732</v>
      </c>
      <c r="N11" s="5" t="s">
        <v>733</v>
      </c>
      <c r="O11" s="5" t="s">
        <v>734</v>
      </c>
      <c r="P11" t="s">
        <v>735</v>
      </c>
      <c r="S11" t="s">
        <v>562</v>
      </c>
      <c r="T11" t="s">
        <v>736</v>
      </c>
      <c r="U11" t="s">
        <v>737</v>
      </c>
      <c r="V11" t="s">
        <v>637</v>
      </c>
      <c r="W11" t="s">
        <v>693</v>
      </c>
      <c r="X11" t="s">
        <v>713</v>
      </c>
      <c r="Y11" t="s">
        <v>562</v>
      </c>
    </row>
    <row r="12" spans="1:31">
      <c r="A12" t="s">
        <v>738</v>
      </c>
      <c r="B12" t="s">
        <v>739</v>
      </c>
      <c r="C12" t="s">
        <v>740</v>
      </c>
      <c r="D12" t="s">
        <v>741</v>
      </c>
      <c r="E12" t="s">
        <v>729</v>
      </c>
      <c r="F12">
        <v>951</v>
      </c>
      <c r="G12" t="s">
        <v>730</v>
      </c>
      <c r="I12" s="2" t="s">
        <v>645</v>
      </c>
      <c r="J12" s="2">
        <v>971</v>
      </c>
      <c r="K12" s="3" t="s">
        <v>646</v>
      </c>
      <c r="N12" s="5" t="s">
        <v>742</v>
      </c>
      <c r="O12" s="5" t="s">
        <v>743</v>
      </c>
      <c r="P12" t="s">
        <v>744</v>
      </c>
      <c r="S12" t="s">
        <v>546</v>
      </c>
      <c r="T12" t="s">
        <v>745</v>
      </c>
      <c r="U12" t="s">
        <v>746</v>
      </c>
      <c r="V12" t="s">
        <v>637</v>
      </c>
      <c r="W12" t="s">
        <v>747</v>
      </c>
      <c r="X12" t="s">
        <v>546</v>
      </c>
      <c r="Y12" t="s">
        <v>546</v>
      </c>
    </row>
    <row r="13" spans="1:31">
      <c r="A13" t="s">
        <v>748</v>
      </c>
      <c r="B13" t="s">
        <v>749</v>
      </c>
      <c r="C13" t="s">
        <v>750</v>
      </c>
      <c r="D13" t="s">
        <v>751</v>
      </c>
      <c r="E13" t="s">
        <v>752</v>
      </c>
      <c r="F13">
        <v>32</v>
      </c>
      <c r="G13" t="s">
        <v>753</v>
      </c>
      <c r="I13" s="2" t="s">
        <v>672</v>
      </c>
      <c r="J13" s="2">
        <v>8</v>
      </c>
      <c r="K13" s="3" t="s">
        <v>673</v>
      </c>
      <c r="N13" s="5" t="s">
        <v>754</v>
      </c>
      <c r="O13" s="5" t="s">
        <v>755</v>
      </c>
      <c r="P13" t="s">
        <v>756</v>
      </c>
      <c r="S13" t="s">
        <v>757</v>
      </c>
      <c r="T13" t="s">
        <v>758</v>
      </c>
      <c r="U13" t="s">
        <v>759</v>
      </c>
      <c r="V13" t="s">
        <v>637</v>
      </c>
      <c r="W13" t="s">
        <v>747</v>
      </c>
      <c r="X13" t="s">
        <v>757</v>
      </c>
      <c r="Y13" t="s">
        <v>757</v>
      </c>
    </row>
    <row r="14" spans="1:31">
      <c r="A14" t="s">
        <v>760</v>
      </c>
      <c r="B14" t="s">
        <v>761</v>
      </c>
      <c r="C14" t="s">
        <v>762</v>
      </c>
      <c r="D14" t="s">
        <v>763</v>
      </c>
      <c r="E14" t="s">
        <v>764</v>
      </c>
      <c r="F14">
        <v>51</v>
      </c>
      <c r="G14" t="s">
        <v>765</v>
      </c>
      <c r="I14" s="2" t="s">
        <v>764</v>
      </c>
      <c r="J14" s="2">
        <v>51</v>
      </c>
      <c r="K14" s="3" t="s">
        <v>765</v>
      </c>
      <c r="N14" s="5" t="s">
        <v>766</v>
      </c>
      <c r="O14" s="5" t="s">
        <v>767</v>
      </c>
      <c r="P14" t="s">
        <v>211</v>
      </c>
      <c r="S14" t="s">
        <v>768</v>
      </c>
      <c r="T14" t="s">
        <v>769</v>
      </c>
      <c r="U14" t="s">
        <v>770</v>
      </c>
      <c r="V14" t="s">
        <v>637</v>
      </c>
      <c r="W14" t="s">
        <v>747</v>
      </c>
      <c r="X14" t="s">
        <v>768</v>
      </c>
      <c r="Y14" t="s">
        <v>768</v>
      </c>
    </row>
    <row r="15" spans="1:31">
      <c r="A15" t="s">
        <v>771</v>
      </c>
      <c r="B15" t="s">
        <v>772</v>
      </c>
      <c r="C15" t="s">
        <v>773</v>
      </c>
      <c r="D15" t="s">
        <v>774</v>
      </c>
      <c r="E15" t="s">
        <v>775</v>
      </c>
      <c r="F15">
        <v>533</v>
      </c>
      <c r="G15" t="s">
        <v>776</v>
      </c>
      <c r="I15" s="2" t="s">
        <v>777</v>
      </c>
      <c r="J15" s="2">
        <v>532</v>
      </c>
      <c r="K15" s="3" t="s">
        <v>778</v>
      </c>
      <c r="N15" s="5" t="s">
        <v>779</v>
      </c>
      <c r="O15" s="5" t="s">
        <v>780</v>
      </c>
      <c r="P15" t="s">
        <v>781</v>
      </c>
      <c r="S15" t="s">
        <v>782</v>
      </c>
      <c r="T15" t="s">
        <v>783</v>
      </c>
      <c r="U15" t="s">
        <v>784</v>
      </c>
      <c r="V15" t="s">
        <v>637</v>
      </c>
      <c r="W15" t="s">
        <v>782</v>
      </c>
      <c r="X15" t="s">
        <v>782</v>
      </c>
      <c r="Y15" t="s">
        <v>782</v>
      </c>
    </row>
    <row r="16" spans="1:31">
      <c r="A16" t="s">
        <v>785</v>
      </c>
      <c r="B16" t="s">
        <v>786</v>
      </c>
      <c r="C16" t="s">
        <v>787</v>
      </c>
      <c r="D16" t="s">
        <v>788</v>
      </c>
      <c r="E16" t="s">
        <v>789</v>
      </c>
      <c r="F16">
        <v>36</v>
      </c>
      <c r="G16" t="s">
        <v>790</v>
      </c>
      <c r="I16" s="2" t="s">
        <v>718</v>
      </c>
      <c r="J16" s="2">
        <v>973</v>
      </c>
      <c r="K16" s="3" t="s">
        <v>719</v>
      </c>
      <c r="N16" s="5" t="s">
        <v>791</v>
      </c>
      <c r="O16" s="5" t="s">
        <v>792</v>
      </c>
      <c r="P16" t="s">
        <v>206</v>
      </c>
      <c r="S16" t="s">
        <v>793</v>
      </c>
      <c r="T16" t="s">
        <v>794</v>
      </c>
      <c r="U16" t="s">
        <v>795</v>
      </c>
      <c r="V16" t="s">
        <v>796</v>
      </c>
      <c r="W16" t="s">
        <v>793</v>
      </c>
      <c r="X16" t="s">
        <v>793</v>
      </c>
      <c r="Y16" t="s">
        <v>793</v>
      </c>
    </row>
    <row r="17" spans="1:25">
      <c r="A17" t="s">
        <v>797</v>
      </c>
      <c r="B17" t="s">
        <v>798</v>
      </c>
      <c r="C17" t="s">
        <v>799</v>
      </c>
      <c r="D17" t="s">
        <v>800</v>
      </c>
      <c r="E17" t="s">
        <v>659</v>
      </c>
      <c r="F17">
        <v>978</v>
      </c>
      <c r="G17" t="s">
        <v>660</v>
      </c>
      <c r="I17" s="2" t="s">
        <v>752</v>
      </c>
      <c r="J17" s="2">
        <v>32</v>
      </c>
      <c r="K17" s="3" t="s">
        <v>753</v>
      </c>
      <c r="N17" s="5" t="s">
        <v>801</v>
      </c>
      <c r="O17" s="5" t="s">
        <v>802</v>
      </c>
      <c r="P17" t="s">
        <v>233</v>
      </c>
      <c r="S17" t="s">
        <v>803</v>
      </c>
      <c r="T17" t="s">
        <v>804</v>
      </c>
      <c r="U17" t="s">
        <v>805</v>
      </c>
      <c r="V17" t="s">
        <v>806</v>
      </c>
      <c r="W17" t="s">
        <v>807</v>
      </c>
      <c r="X17" t="s">
        <v>808</v>
      </c>
      <c r="Y17" t="s">
        <v>803</v>
      </c>
    </row>
    <row r="18" spans="1:25">
      <c r="A18" t="s">
        <v>809</v>
      </c>
      <c r="B18" t="s">
        <v>810</v>
      </c>
      <c r="C18" t="s">
        <v>811</v>
      </c>
      <c r="D18" t="s">
        <v>812</v>
      </c>
      <c r="E18" t="s">
        <v>813</v>
      </c>
      <c r="F18">
        <v>944</v>
      </c>
      <c r="G18" t="s">
        <v>814</v>
      </c>
      <c r="I18" s="2" t="s">
        <v>789</v>
      </c>
      <c r="J18" s="2">
        <v>36</v>
      </c>
      <c r="K18" s="3" t="s">
        <v>790</v>
      </c>
      <c r="N18" s="5" t="s">
        <v>815</v>
      </c>
      <c r="O18" s="5" t="s">
        <v>816</v>
      </c>
      <c r="P18" t="s">
        <v>817</v>
      </c>
      <c r="S18" t="s">
        <v>554</v>
      </c>
      <c r="T18" t="s">
        <v>818</v>
      </c>
      <c r="U18" t="s">
        <v>819</v>
      </c>
      <c r="V18" t="s">
        <v>806</v>
      </c>
      <c r="W18" t="s">
        <v>807</v>
      </c>
      <c r="X18" t="s">
        <v>808</v>
      </c>
      <c r="Y18" t="s">
        <v>554</v>
      </c>
    </row>
    <row r="19" spans="1:25">
      <c r="A19" t="s">
        <v>820</v>
      </c>
      <c r="B19" t="s">
        <v>821</v>
      </c>
      <c r="C19" t="s">
        <v>822</v>
      </c>
      <c r="D19" t="s">
        <v>823</v>
      </c>
      <c r="E19" t="s">
        <v>824</v>
      </c>
      <c r="F19">
        <v>44</v>
      </c>
      <c r="G19" t="s">
        <v>825</v>
      </c>
      <c r="I19" s="2" t="s">
        <v>775</v>
      </c>
      <c r="J19" s="2">
        <v>533</v>
      </c>
      <c r="K19" s="3" t="s">
        <v>776</v>
      </c>
      <c r="N19" s="5" t="s">
        <v>826</v>
      </c>
      <c r="O19" s="5" t="s">
        <v>827</v>
      </c>
      <c r="P19" t="s">
        <v>227</v>
      </c>
      <c r="S19" t="s">
        <v>828</v>
      </c>
      <c r="T19" t="s">
        <v>829</v>
      </c>
      <c r="U19" t="s">
        <v>830</v>
      </c>
      <c r="V19" t="s">
        <v>806</v>
      </c>
      <c r="W19" t="s">
        <v>807</v>
      </c>
      <c r="X19" t="s">
        <v>828</v>
      </c>
      <c r="Y19" t="s">
        <v>828</v>
      </c>
    </row>
    <row r="20" spans="1:25">
      <c r="A20" t="s">
        <v>831</v>
      </c>
      <c r="B20" t="s">
        <v>832</v>
      </c>
      <c r="C20" t="s">
        <v>833</v>
      </c>
      <c r="D20" t="s">
        <v>834</v>
      </c>
      <c r="E20" t="s">
        <v>835</v>
      </c>
      <c r="F20">
        <v>48</v>
      </c>
      <c r="G20" t="s">
        <v>836</v>
      </c>
      <c r="I20" s="2" t="s">
        <v>813</v>
      </c>
      <c r="J20" s="2">
        <v>944</v>
      </c>
      <c r="K20" s="3" t="s">
        <v>814</v>
      </c>
      <c r="N20" s="5" t="s">
        <v>837</v>
      </c>
      <c r="O20" s="5" t="s">
        <v>838</v>
      </c>
      <c r="P20" t="s">
        <v>202</v>
      </c>
      <c r="S20" t="s">
        <v>533</v>
      </c>
      <c r="T20" t="s">
        <v>839</v>
      </c>
      <c r="U20" t="s">
        <v>840</v>
      </c>
      <c r="V20" t="s">
        <v>806</v>
      </c>
      <c r="W20" t="s">
        <v>807</v>
      </c>
      <c r="X20" t="s">
        <v>841</v>
      </c>
      <c r="Y20" t="s">
        <v>533</v>
      </c>
    </row>
    <row r="21" spans="1:25">
      <c r="A21" t="s">
        <v>842</v>
      </c>
      <c r="B21" t="s">
        <v>843</v>
      </c>
      <c r="C21" t="s">
        <v>844</v>
      </c>
      <c r="D21" t="s">
        <v>845</v>
      </c>
      <c r="E21" t="s">
        <v>846</v>
      </c>
      <c r="F21">
        <v>50</v>
      </c>
      <c r="G21" t="s">
        <v>847</v>
      </c>
      <c r="I21" s="2" t="s">
        <v>848</v>
      </c>
      <c r="J21" s="2">
        <v>977</v>
      </c>
      <c r="K21" s="3" t="s">
        <v>849</v>
      </c>
      <c r="N21" s="5" t="s">
        <v>850</v>
      </c>
      <c r="O21" s="5" t="s">
        <v>851</v>
      </c>
      <c r="P21" t="s">
        <v>243</v>
      </c>
      <c r="S21" t="s">
        <v>852</v>
      </c>
      <c r="T21" t="s">
        <v>853</v>
      </c>
      <c r="U21" t="s">
        <v>854</v>
      </c>
      <c r="V21" t="s">
        <v>806</v>
      </c>
      <c r="W21" t="s">
        <v>807</v>
      </c>
      <c r="X21" t="s">
        <v>841</v>
      </c>
      <c r="Y21" t="s">
        <v>852</v>
      </c>
    </row>
    <row r="22" spans="1:25">
      <c r="A22" t="s">
        <v>855</v>
      </c>
      <c r="B22" t="s">
        <v>856</v>
      </c>
      <c r="C22" t="s">
        <v>857</v>
      </c>
      <c r="D22" t="s">
        <v>858</v>
      </c>
      <c r="E22" t="s">
        <v>859</v>
      </c>
      <c r="F22">
        <v>52</v>
      </c>
      <c r="G22" t="s">
        <v>860</v>
      </c>
      <c r="I22" s="2" t="s">
        <v>859</v>
      </c>
      <c r="J22" s="2">
        <v>52</v>
      </c>
      <c r="K22" s="3" t="s">
        <v>860</v>
      </c>
      <c r="N22" s="5" t="s">
        <v>861</v>
      </c>
      <c r="O22" s="5" t="s">
        <v>862</v>
      </c>
      <c r="P22" t="s">
        <v>863</v>
      </c>
      <c r="S22" t="s">
        <v>864</v>
      </c>
      <c r="T22" t="s">
        <v>865</v>
      </c>
      <c r="U22" t="s">
        <v>866</v>
      </c>
      <c r="V22" t="s">
        <v>806</v>
      </c>
      <c r="W22" t="s">
        <v>807</v>
      </c>
      <c r="X22" t="s">
        <v>841</v>
      </c>
      <c r="Y22" t="s">
        <v>867</v>
      </c>
    </row>
    <row r="23" spans="1:25">
      <c r="A23" t="s">
        <v>868</v>
      </c>
      <c r="B23" t="s">
        <v>869</v>
      </c>
      <c r="C23" t="s">
        <v>870</v>
      </c>
      <c r="D23" t="s">
        <v>871</v>
      </c>
      <c r="E23" t="s">
        <v>872</v>
      </c>
      <c r="F23">
        <v>974</v>
      </c>
      <c r="G23" t="s">
        <v>873</v>
      </c>
      <c r="I23" s="2" t="s">
        <v>846</v>
      </c>
      <c r="J23" s="2">
        <v>50</v>
      </c>
      <c r="K23" s="3" t="s">
        <v>847</v>
      </c>
      <c r="N23" s="5" t="s">
        <v>874</v>
      </c>
      <c r="O23" s="5" t="s">
        <v>875</v>
      </c>
      <c r="P23" t="s">
        <v>219</v>
      </c>
      <c r="S23" t="s">
        <v>535</v>
      </c>
      <c r="T23" t="s">
        <v>876</v>
      </c>
      <c r="U23" t="s">
        <v>877</v>
      </c>
      <c r="V23" t="s">
        <v>806</v>
      </c>
      <c r="W23" t="s">
        <v>807</v>
      </c>
      <c r="X23" t="s">
        <v>841</v>
      </c>
      <c r="Y23" t="s">
        <v>867</v>
      </c>
    </row>
    <row r="24" spans="1:25">
      <c r="A24" t="s">
        <v>878</v>
      </c>
      <c r="B24" t="s">
        <v>879</v>
      </c>
      <c r="C24" t="s">
        <v>880</v>
      </c>
      <c r="D24" t="s">
        <v>881</v>
      </c>
      <c r="E24" t="s">
        <v>659</v>
      </c>
      <c r="F24">
        <v>978</v>
      </c>
      <c r="G24" t="s">
        <v>660</v>
      </c>
      <c r="I24" s="2" t="s">
        <v>882</v>
      </c>
      <c r="J24" s="2">
        <v>975</v>
      </c>
      <c r="K24" s="3" t="s">
        <v>883</v>
      </c>
      <c r="N24" s="5" t="s">
        <v>884</v>
      </c>
      <c r="O24" s="5" t="s">
        <v>885</v>
      </c>
      <c r="P24" t="s">
        <v>241</v>
      </c>
      <c r="S24" t="s">
        <v>886</v>
      </c>
      <c r="T24" t="s">
        <v>887</v>
      </c>
      <c r="U24" t="s">
        <v>888</v>
      </c>
      <c r="V24" t="s">
        <v>806</v>
      </c>
      <c r="W24" t="s">
        <v>807</v>
      </c>
      <c r="X24" t="s">
        <v>841</v>
      </c>
      <c r="Y24" t="s">
        <v>886</v>
      </c>
    </row>
    <row r="25" spans="1:25">
      <c r="A25" t="s">
        <v>889</v>
      </c>
      <c r="B25" t="s">
        <v>890</v>
      </c>
      <c r="C25" t="s">
        <v>891</v>
      </c>
      <c r="D25" t="s">
        <v>892</v>
      </c>
      <c r="E25" t="s">
        <v>893</v>
      </c>
      <c r="F25">
        <v>84</v>
      </c>
      <c r="G25" t="s">
        <v>894</v>
      </c>
      <c r="I25" s="2" t="s">
        <v>835</v>
      </c>
      <c r="J25" s="2">
        <v>48</v>
      </c>
      <c r="K25" s="3" t="s">
        <v>836</v>
      </c>
      <c r="N25" s="5" t="s">
        <v>895</v>
      </c>
      <c r="O25" s="5" t="s">
        <v>896</v>
      </c>
      <c r="P25" t="s">
        <v>897</v>
      </c>
      <c r="S25" t="s">
        <v>550</v>
      </c>
      <c r="T25" t="s">
        <v>898</v>
      </c>
      <c r="U25" t="s">
        <v>899</v>
      </c>
      <c r="V25" t="s">
        <v>806</v>
      </c>
      <c r="W25" t="s">
        <v>807</v>
      </c>
      <c r="X25" t="s">
        <v>841</v>
      </c>
      <c r="Y25" t="s">
        <v>550</v>
      </c>
    </row>
    <row r="26" spans="1:25">
      <c r="A26" t="s">
        <v>900</v>
      </c>
      <c r="B26" t="s">
        <v>901</v>
      </c>
      <c r="C26" t="s">
        <v>902</v>
      </c>
      <c r="D26" t="s">
        <v>903</v>
      </c>
      <c r="E26" t="s">
        <v>904</v>
      </c>
      <c r="F26">
        <v>952</v>
      </c>
      <c r="G26" t="s">
        <v>905</v>
      </c>
      <c r="I26" s="2" t="s">
        <v>906</v>
      </c>
      <c r="J26" s="2">
        <v>108</v>
      </c>
      <c r="K26" s="3" t="s">
        <v>907</v>
      </c>
      <c r="N26" s="5" t="s">
        <v>908</v>
      </c>
      <c r="O26" s="5" t="s">
        <v>909</v>
      </c>
      <c r="P26" t="s">
        <v>225</v>
      </c>
      <c r="S26" t="s">
        <v>910</v>
      </c>
      <c r="T26" t="s">
        <v>911</v>
      </c>
      <c r="U26" t="s">
        <v>912</v>
      </c>
      <c r="V26" t="s">
        <v>806</v>
      </c>
      <c r="W26" t="s">
        <v>913</v>
      </c>
      <c r="X26" t="s">
        <v>910</v>
      </c>
      <c r="Y26" t="s">
        <v>910</v>
      </c>
    </row>
    <row r="27" spans="1:25">
      <c r="A27" t="s">
        <v>914</v>
      </c>
      <c r="B27" t="s">
        <v>915</v>
      </c>
      <c r="C27" t="s">
        <v>916</v>
      </c>
      <c r="D27" t="s">
        <v>917</v>
      </c>
      <c r="E27" t="s">
        <v>918</v>
      </c>
      <c r="F27">
        <v>60</v>
      </c>
      <c r="G27" t="s">
        <v>919</v>
      </c>
      <c r="I27" s="2" t="s">
        <v>918</v>
      </c>
      <c r="J27" s="2">
        <v>60</v>
      </c>
      <c r="K27" s="3" t="s">
        <v>919</v>
      </c>
      <c r="N27" s="5" t="s">
        <v>920</v>
      </c>
      <c r="O27" s="5" t="s">
        <v>921</v>
      </c>
      <c r="P27" t="s">
        <v>922</v>
      </c>
      <c r="S27" t="s">
        <v>539</v>
      </c>
      <c r="T27" t="s">
        <v>923</v>
      </c>
      <c r="U27" t="s">
        <v>924</v>
      </c>
      <c r="V27" t="s">
        <v>806</v>
      </c>
      <c r="W27" t="s">
        <v>913</v>
      </c>
      <c r="X27" t="s">
        <v>539</v>
      </c>
      <c r="Y27" t="s">
        <v>539</v>
      </c>
    </row>
    <row r="28" spans="1:25">
      <c r="A28" t="s">
        <v>925</v>
      </c>
      <c r="B28" t="s">
        <v>926</v>
      </c>
      <c r="C28" t="s">
        <v>927</v>
      </c>
      <c r="D28" t="s">
        <v>928</v>
      </c>
      <c r="E28" t="s">
        <v>927</v>
      </c>
      <c r="F28">
        <v>64</v>
      </c>
      <c r="G28" t="s">
        <v>929</v>
      </c>
      <c r="I28" s="2" t="s">
        <v>930</v>
      </c>
      <c r="J28" s="2">
        <v>96</v>
      </c>
      <c r="K28" s="3" t="s">
        <v>931</v>
      </c>
      <c r="N28" s="5" t="s">
        <v>932</v>
      </c>
      <c r="O28" s="5" t="s">
        <v>933</v>
      </c>
      <c r="P28" t="s">
        <v>934</v>
      </c>
      <c r="S28" t="s">
        <v>935</v>
      </c>
      <c r="T28" t="s">
        <v>936</v>
      </c>
      <c r="U28" t="s">
        <v>937</v>
      </c>
      <c r="V28" t="s">
        <v>806</v>
      </c>
      <c r="W28" t="s">
        <v>935</v>
      </c>
      <c r="X28" t="s">
        <v>935</v>
      </c>
      <c r="Y28" t="s">
        <v>935</v>
      </c>
    </row>
    <row r="29" spans="1:25">
      <c r="A29" t="s">
        <v>938</v>
      </c>
      <c r="B29" t="s">
        <v>939</v>
      </c>
      <c r="C29" t="s">
        <v>940</v>
      </c>
      <c r="D29" t="s">
        <v>941</v>
      </c>
      <c r="E29" t="s">
        <v>942</v>
      </c>
      <c r="F29">
        <v>68</v>
      </c>
      <c r="G29" t="s">
        <v>943</v>
      </c>
      <c r="I29" s="2" t="s">
        <v>942</v>
      </c>
      <c r="J29" s="2">
        <v>68</v>
      </c>
      <c r="K29" s="3" t="s">
        <v>943</v>
      </c>
      <c r="N29" s="5" t="s">
        <v>944</v>
      </c>
      <c r="O29" s="5" t="s">
        <v>945</v>
      </c>
      <c r="P29" t="s">
        <v>213</v>
      </c>
      <c r="S29" t="s">
        <v>946</v>
      </c>
      <c r="T29" t="s">
        <v>947</v>
      </c>
      <c r="U29" t="s">
        <v>948</v>
      </c>
      <c r="V29" t="s">
        <v>806</v>
      </c>
      <c r="W29" t="s">
        <v>946</v>
      </c>
      <c r="X29" t="s">
        <v>946</v>
      </c>
      <c r="Y29" t="s">
        <v>946</v>
      </c>
    </row>
    <row r="30" spans="1:25">
      <c r="A30" t="s">
        <v>949</v>
      </c>
      <c r="B30" t="s">
        <v>950</v>
      </c>
      <c r="C30" t="s">
        <v>951</v>
      </c>
      <c r="D30" t="s">
        <v>952</v>
      </c>
      <c r="E30" t="s">
        <v>848</v>
      </c>
      <c r="F30">
        <v>977</v>
      </c>
      <c r="G30" t="s">
        <v>849</v>
      </c>
      <c r="I30" s="2" t="s">
        <v>953</v>
      </c>
      <c r="J30" s="2">
        <v>986</v>
      </c>
      <c r="K30" s="3" t="s">
        <v>954</v>
      </c>
      <c r="N30" s="5" t="s">
        <v>955</v>
      </c>
      <c r="O30" s="5" t="s">
        <v>956</v>
      </c>
      <c r="P30" t="s">
        <v>957</v>
      </c>
      <c r="S30" t="s">
        <v>958</v>
      </c>
      <c r="T30" t="s">
        <v>958</v>
      </c>
      <c r="U30" t="s">
        <v>958</v>
      </c>
      <c r="V30" t="s">
        <v>958</v>
      </c>
      <c r="W30" t="s">
        <v>958</v>
      </c>
      <c r="X30" t="s">
        <v>958</v>
      </c>
      <c r="Y30" t="s">
        <v>958</v>
      </c>
    </row>
    <row r="31" spans="1:25">
      <c r="A31" t="s">
        <v>959</v>
      </c>
      <c r="B31" t="s">
        <v>960</v>
      </c>
      <c r="C31" t="s">
        <v>961</v>
      </c>
      <c r="D31" t="s">
        <v>962</v>
      </c>
      <c r="E31" t="s">
        <v>963</v>
      </c>
      <c r="F31">
        <v>72</v>
      </c>
      <c r="G31" t="s">
        <v>964</v>
      </c>
      <c r="I31" s="2" t="s">
        <v>824</v>
      </c>
      <c r="J31" s="2">
        <v>44</v>
      </c>
      <c r="K31" s="3" t="s">
        <v>825</v>
      </c>
      <c r="N31" s="5" t="s">
        <v>965</v>
      </c>
      <c r="O31" s="5" t="s">
        <v>966</v>
      </c>
      <c r="P31" t="s">
        <v>221</v>
      </c>
    </row>
    <row r="32" spans="1:25">
      <c r="A32" t="s">
        <v>967</v>
      </c>
      <c r="B32" t="s">
        <v>968</v>
      </c>
      <c r="C32" t="s">
        <v>969</v>
      </c>
      <c r="D32" t="s">
        <v>970</v>
      </c>
      <c r="E32" t="s">
        <v>953</v>
      </c>
      <c r="F32">
        <v>986</v>
      </c>
      <c r="G32" t="s">
        <v>954</v>
      </c>
      <c r="I32" s="2" t="s">
        <v>927</v>
      </c>
      <c r="J32" s="2">
        <v>64</v>
      </c>
      <c r="K32" s="3" t="s">
        <v>929</v>
      </c>
      <c r="N32" s="5" t="s">
        <v>971</v>
      </c>
      <c r="O32" s="5" t="s">
        <v>972</v>
      </c>
      <c r="P32" t="s">
        <v>973</v>
      </c>
    </row>
    <row r="33" spans="1:16">
      <c r="A33" t="s">
        <v>974</v>
      </c>
      <c r="B33" t="s">
        <v>975</v>
      </c>
      <c r="C33" t="s">
        <v>976</v>
      </c>
      <c r="D33" t="s">
        <v>977</v>
      </c>
      <c r="E33" t="s">
        <v>286</v>
      </c>
      <c r="F33">
        <v>840</v>
      </c>
      <c r="G33" t="s">
        <v>629</v>
      </c>
      <c r="I33" s="2" t="s">
        <v>963</v>
      </c>
      <c r="J33" s="2">
        <v>72</v>
      </c>
      <c r="K33" s="3" t="s">
        <v>964</v>
      </c>
      <c r="N33" s="5" t="s">
        <v>978</v>
      </c>
      <c r="O33" s="5" t="s">
        <v>979</v>
      </c>
      <c r="P33" t="s">
        <v>217</v>
      </c>
    </row>
    <row r="34" spans="1:16">
      <c r="A34" t="s">
        <v>980</v>
      </c>
      <c r="B34" t="s">
        <v>981</v>
      </c>
      <c r="C34" t="s">
        <v>982</v>
      </c>
      <c r="D34" t="s">
        <v>983</v>
      </c>
      <c r="E34" t="s">
        <v>286</v>
      </c>
      <c r="F34">
        <v>840</v>
      </c>
      <c r="G34" t="s">
        <v>629</v>
      </c>
      <c r="I34" s="2" t="s">
        <v>872</v>
      </c>
      <c r="J34" s="2">
        <v>974</v>
      </c>
      <c r="K34" s="3" t="s">
        <v>873</v>
      </c>
      <c r="N34" s="5" t="s">
        <v>984</v>
      </c>
      <c r="O34" s="5" t="s">
        <v>985</v>
      </c>
      <c r="P34" t="s">
        <v>986</v>
      </c>
    </row>
    <row r="35" spans="1:16">
      <c r="A35" t="s">
        <v>987</v>
      </c>
      <c r="B35" t="s">
        <v>988</v>
      </c>
      <c r="C35" t="s">
        <v>989</v>
      </c>
      <c r="D35" t="s">
        <v>990</v>
      </c>
      <c r="E35" t="s">
        <v>930</v>
      </c>
      <c r="F35">
        <v>96</v>
      </c>
      <c r="G35" t="s">
        <v>931</v>
      </c>
      <c r="I35" s="2" t="s">
        <v>893</v>
      </c>
      <c r="J35" s="2">
        <v>84</v>
      </c>
      <c r="K35" s="3" t="s">
        <v>894</v>
      </c>
      <c r="N35" s="5" t="s">
        <v>991</v>
      </c>
      <c r="O35" s="5" t="s">
        <v>992</v>
      </c>
      <c r="P35" t="s">
        <v>993</v>
      </c>
    </row>
    <row r="36" spans="1:16">
      <c r="A36" t="s">
        <v>994</v>
      </c>
      <c r="B36" t="s">
        <v>995</v>
      </c>
      <c r="C36" t="s">
        <v>996</v>
      </c>
      <c r="D36" t="s">
        <v>997</v>
      </c>
      <c r="E36" t="s">
        <v>882</v>
      </c>
      <c r="F36">
        <v>975</v>
      </c>
      <c r="G36" t="s">
        <v>883</v>
      </c>
      <c r="I36" s="2" t="s">
        <v>998</v>
      </c>
      <c r="J36" s="2">
        <v>124</v>
      </c>
      <c r="K36" s="3" t="s">
        <v>999</v>
      </c>
      <c r="N36" s="5" t="s">
        <v>1000</v>
      </c>
      <c r="O36" s="5" t="s">
        <v>1001</v>
      </c>
      <c r="P36" t="s">
        <v>1002</v>
      </c>
    </row>
    <row r="37" spans="1:16">
      <c r="A37" t="s">
        <v>1003</v>
      </c>
      <c r="B37" t="s">
        <v>1004</v>
      </c>
      <c r="C37" t="s">
        <v>1005</v>
      </c>
      <c r="D37" t="s">
        <v>1006</v>
      </c>
      <c r="E37" t="s">
        <v>904</v>
      </c>
      <c r="F37">
        <v>952</v>
      </c>
      <c r="G37" t="s">
        <v>905</v>
      </c>
      <c r="I37" s="2" t="s">
        <v>1007</v>
      </c>
      <c r="J37" s="2">
        <v>976</v>
      </c>
      <c r="K37" s="3" t="s">
        <v>1008</v>
      </c>
      <c r="N37" s="5" t="s">
        <v>1009</v>
      </c>
      <c r="O37" s="5" t="s">
        <v>1010</v>
      </c>
      <c r="P37" t="s">
        <v>269</v>
      </c>
    </row>
    <row r="38" spans="1:16">
      <c r="A38" t="s">
        <v>1011</v>
      </c>
      <c r="B38" t="s">
        <v>1012</v>
      </c>
      <c r="C38" t="s">
        <v>1013</v>
      </c>
      <c r="D38" t="s">
        <v>1014</v>
      </c>
      <c r="E38" t="s">
        <v>906</v>
      </c>
      <c r="F38">
        <v>108</v>
      </c>
      <c r="G38" t="s">
        <v>907</v>
      </c>
      <c r="I38" s="2" t="s">
        <v>1015</v>
      </c>
      <c r="J38" s="2">
        <v>756</v>
      </c>
      <c r="K38" s="3" t="s">
        <v>1016</v>
      </c>
      <c r="N38" s="5" t="s">
        <v>1017</v>
      </c>
      <c r="O38" s="5" t="s">
        <v>1018</v>
      </c>
      <c r="P38" t="s">
        <v>1019</v>
      </c>
    </row>
    <row r="39" spans="1:16">
      <c r="A39" t="s">
        <v>1020</v>
      </c>
      <c r="B39" t="s">
        <v>1021</v>
      </c>
      <c r="C39" t="s">
        <v>1022</v>
      </c>
      <c r="D39" t="s">
        <v>1023</v>
      </c>
      <c r="E39" t="s">
        <v>1024</v>
      </c>
      <c r="F39">
        <v>116</v>
      </c>
      <c r="G39" t="s">
        <v>1025</v>
      </c>
      <c r="I39" s="2" t="s">
        <v>1026</v>
      </c>
      <c r="J39" s="2">
        <v>990</v>
      </c>
      <c r="K39" s="3" t="s">
        <v>1027</v>
      </c>
      <c r="N39" s="5" t="s">
        <v>1028</v>
      </c>
      <c r="O39" s="5" t="s">
        <v>1029</v>
      </c>
      <c r="P39" t="s">
        <v>260</v>
      </c>
    </row>
    <row r="40" spans="1:16">
      <c r="A40" t="s">
        <v>1030</v>
      </c>
      <c r="B40" t="s">
        <v>1031</v>
      </c>
      <c r="C40" t="s">
        <v>1032</v>
      </c>
      <c r="D40" t="s">
        <v>1033</v>
      </c>
      <c r="E40" t="s">
        <v>1034</v>
      </c>
      <c r="F40">
        <v>950</v>
      </c>
      <c r="G40" t="s">
        <v>1035</v>
      </c>
      <c r="I40" s="2" t="s">
        <v>1036</v>
      </c>
      <c r="J40" s="2">
        <v>0</v>
      </c>
      <c r="K40" s="3" t="s">
        <v>1037</v>
      </c>
      <c r="N40" s="5" t="s">
        <v>1038</v>
      </c>
      <c r="O40" s="5" t="s">
        <v>1039</v>
      </c>
      <c r="P40" t="s">
        <v>1040</v>
      </c>
    </row>
    <row r="41" spans="1:16">
      <c r="A41" t="s">
        <v>1041</v>
      </c>
      <c r="B41" t="s">
        <v>1042</v>
      </c>
      <c r="C41" t="s">
        <v>1043</v>
      </c>
      <c r="D41" t="s">
        <v>1044</v>
      </c>
      <c r="E41" t="s">
        <v>998</v>
      </c>
      <c r="F41">
        <v>124</v>
      </c>
      <c r="G41" t="s">
        <v>999</v>
      </c>
      <c r="I41" s="2" t="s">
        <v>1045</v>
      </c>
      <c r="J41" s="2">
        <v>170</v>
      </c>
      <c r="K41" s="3" t="s">
        <v>1046</v>
      </c>
      <c r="N41" s="5" t="s">
        <v>1047</v>
      </c>
      <c r="O41" s="5" t="s">
        <v>1048</v>
      </c>
      <c r="P41" t="s">
        <v>1049</v>
      </c>
    </row>
    <row r="42" spans="1:16">
      <c r="A42" t="s">
        <v>1050</v>
      </c>
      <c r="B42" t="s">
        <v>1051</v>
      </c>
      <c r="C42" t="s">
        <v>1052</v>
      </c>
      <c r="D42" t="s">
        <v>1053</v>
      </c>
      <c r="E42" t="s">
        <v>1054</v>
      </c>
      <c r="F42">
        <v>132</v>
      </c>
      <c r="G42" t="s">
        <v>1055</v>
      </c>
      <c r="I42" s="2" t="s">
        <v>1056</v>
      </c>
      <c r="J42" s="2">
        <v>188</v>
      </c>
      <c r="K42" s="3" t="s">
        <v>1057</v>
      </c>
      <c r="N42" s="5" t="s">
        <v>1058</v>
      </c>
      <c r="O42" s="5" t="s">
        <v>1059</v>
      </c>
      <c r="P42" t="s">
        <v>238</v>
      </c>
    </row>
    <row r="43" spans="1:16">
      <c r="A43" t="s">
        <v>1060</v>
      </c>
      <c r="B43" t="s">
        <v>1061</v>
      </c>
      <c r="C43" t="s">
        <v>1062</v>
      </c>
      <c r="D43" t="s">
        <v>1063</v>
      </c>
      <c r="E43" t="s">
        <v>1064</v>
      </c>
      <c r="F43">
        <v>136</v>
      </c>
      <c r="G43" t="s">
        <v>1065</v>
      </c>
      <c r="I43" s="2" t="s">
        <v>1066</v>
      </c>
      <c r="J43" s="2">
        <v>931</v>
      </c>
      <c r="K43" s="3" t="s">
        <v>1067</v>
      </c>
      <c r="N43" s="5" t="s">
        <v>1068</v>
      </c>
      <c r="O43" s="5" t="s">
        <v>1069</v>
      </c>
      <c r="P43" t="s">
        <v>1070</v>
      </c>
    </row>
    <row r="44" spans="1:16">
      <c r="A44" t="s">
        <v>1071</v>
      </c>
      <c r="B44" t="s">
        <v>1072</v>
      </c>
      <c r="C44" t="s">
        <v>1073</v>
      </c>
      <c r="D44" t="s">
        <v>1074</v>
      </c>
      <c r="E44" t="s">
        <v>1034</v>
      </c>
      <c r="F44">
        <v>950</v>
      </c>
      <c r="G44" t="s">
        <v>1035</v>
      </c>
      <c r="I44" s="2" t="s">
        <v>1054</v>
      </c>
      <c r="J44" s="2">
        <v>132</v>
      </c>
      <c r="K44" s="3" t="s">
        <v>1055</v>
      </c>
      <c r="N44" s="5" t="s">
        <v>1075</v>
      </c>
      <c r="O44" s="5" t="s">
        <v>1076</v>
      </c>
      <c r="P44" t="s">
        <v>1077</v>
      </c>
    </row>
    <row r="45" spans="1:16">
      <c r="A45" t="s">
        <v>1078</v>
      </c>
      <c r="B45" t="s">
        <v>1079</v>
      </c>
      <c r="C45" t="s">
        <v>1080</v>
      </c>
      <c r="D45" t="s">
        <v>1081</v>
      </c>
      <c r="E45" t="s">
        <v>1034</v>
      </c>
      <c r="F45">
        <v>950</v>
      </c>
      <c r="G45" t="s">
        <v>1035</v>
      </c>
      <c r="I45" s="2" t="s">
        <v>1082</v>
      </c>
      <c r="J45" s="2">
        <v>203</v>
      </c>
      <c r="K45" s="3" t="s">
        <v>1083</v>
      </c>
      <c r="N45" s="5" t="s">
        <v>1084</v>
      </c>
      <c r="O45" s="5" t="s">
        <v>1085</v>
      </c>
      <c r="P45" t="s">
        <v>1086</v>
      </c>
    </row>
    <row r="46" spans="1:16">
      <c r="A46" t="s">
        <v>1087</v>
      </c>
      <c r="B46" t="s">
        <v>1088</v>
      </c>
      <c r="C46" t="s">
        <v>1089</v>
      </c>
      <c r="D46" t="s">
        <v>1090</v>
      </c>
      <c r="E46" t="s">
        <v>1026</v>
      </c>
      <c r="F46">
        <v>990</v>
      </c>
      <c r="G46" t="s">
        <v>1027</v>
      </c>
      <c r="I46" s="2" t="s">
        <v>1091</v>
      </c>
      <c r="J46" s="2">
        <v>262</v>
      </c>
      <c r="K46" s="3" t="s">
        <v>1092</v>
      </c>
      <c r="N46" s="5" t="s">
        <v>1093</v>
      </c>
      <c r="O46" s="5" t="s">
        <v>1094</v>
      </c>
      <c r="P46" t="s">
        <v>271</v>
      </c>
    </row>
    <row r="47" spans="1:16">
      <c r="A47" t="s">
        <v>1095</v>
      </c>
      <c r="B47" t="s">
        <v>1096</v>
      </c>
      <c r="C47" t="s">
        <v>1097</v>
      </c>
      <c r="D47" t="s">
        <v>1098</v>
      </c>
      <c r="E47" t="s">
        <v>1036</v>
      </c>
      <c r="F47">
        <v>0</v>
      </c>
      <c r="G47" t="s">
        <v>1037</v>
      </c>
      <c r="I47" s="2" t="s">
        <v>1099</v>
      </c>
      <c r="J47" s="2">
        <v>208</v>
      </c>
      <c r="K47" s="3" t="s">
        <v>1100</v>
      </c>
      <c r="N47" s="5" t="s">
        <v>1101</v>
      </c>
      <c r="O47" s="5" t="s">
        <v>1102</v>
      </c>
      <c r="P47" t="s">
        <v>240</v>
      </c>
    </row>
    <row r="48" spans="1:16">
      <c r="A48" t="s">
        <v>1103</v>
      </c>
      <c r="B48" t="s">
        <v>1104</v>
      </c>
      <c r="C48" t="s">
        <v>1105</v>
      </c>
      <c r="D48" t="s">
        <v>1106</v>
      </c>
      <c r="E48" t="s">
        <v>789</v>
      </c>
      <c r="F48">
        <v>36</v>
      </c>
      <c r="G48" t="s">
        <v>790</v>
      </c>
      <c r="I48" s="2" t="s">
        <v>1107</v>
      </c>
      <c r="J48" s="2">
        <v>214</v>
      </c>
      <c r="K48" s="3" t="s">
        <v>1108</v>
      </c>
      <c r="N48" s="5" t="s">
        <v>1109</v>
      </c>
      <c r="O48" s="5" t="s">
        <v>1110</v>
      </c>
      <c r="P48" t="s">
        <v>1111</v>
      </c>
    </row>
    <row r="49" spans="1:16">
      <c r="A49" t="s">
        <v>1112</v>
      </c>
      <c r="B49" t="s">
        <v>1113</v>
      </c>
      <c r="C49" t="s">
        <v>1114</v>
      </c>
      <c r="D49" t="s">
        <v>1115</v>
      </c>
      <c r="E49" t="s">
        <v>789</v>
      </c>
      <c r="F49">
        <v>36</v>
      </c>
      <c r="G49" t="s">
        <v>790</v>
      </c>
      <c r="I49" s="2" t="s">
        <v>685</v>
      </c>
      <c r="J49" s="2">
        <v>12</v>
      </c>
      <c r="K49" s="3" t="s">
        <v>686</v>
      </c>
      <c r="N49" s="5" t="s">
        <v>1116</v>
      </c>
      <c r="O49" s="5" t="s">
        <v>1117</v>
      </c>
      <c r="P49" t="s">
        <v>1118</v>
      </c>
    </row>
    <row r="50" spans="1:16">
      <c r="A50" t="s">
        <v>1119</v>
      </c>
      <c r="B50" t="s">
        <v>1120</v>
      </c>
      <c r="C50" t="s">
        <v>1121</v>
      </c>
      <c r="D50" t="s">
        <v>1122</v>
      </c>
      <c r="E50" t="s">
        <v>1045</v>
      </c>
      <c r="F50">
        <v>170</v>
      </c>
      <c r="G50" t="s">
        <v>1046</v>
      </c>
      <c r="I50" s="2" t="s">
        <v>1123</v>
      </c>
      <c r="J50" s="2">
        <v>818</v>
      </c>
      <c r="K50" s="3" t="s">
        <v>1124</v>
      </c>
      <c r="N50" s="5" t="s">
        <v>1125</v>
      </c>
      <c r="O50" s="5" t="s">
        <v>1126</v>
      </c>
      <c r="P50" t="s">
        <v>1127</v>
      </c>
    </row>
    <row r="51" spans="1:16">
      <c r="A51" t="s">
        <v>1128</v>
      </c>
      <c r="B51" t="s">
        <v>1129</v>
      </c>
      <c r="C51" t="s">
        <v>1130</v>
      </c>
      <c r="D51" t="s">
        <v>1131</v>
      </c>
      <c r="E51" t="s">
        <v>1132</v>
      </c>
      <c r="F51">
        <v>174</v>
      </c>
      <c r="G51" t="s">
        <v>1133</v>
      </c>
      <c r="I51" s="2" t="s">
        <v>1134</v>
      </c>
      <c r="J51" s="2">
        <v>232</v>
      </c>
      <c r="K51" s="3" t="s">
        <v>1135</v>
      </c>
      <c r="N51" s="5" t="s">
        <v>1136</v>
      </c>
      <c r="O51" s="5" t="s">
        <v>1137</v>
      </c>
      <c r="P51" t="s">
        <v>1138</v>
      </c>
    </row>
    <row r="52" spans="1:16">
      <c r="A52" t="s">
        <v>1139</v>
      </c>
      <c r="B52" t="s">
        <v>1140</v>
      </c>
      <c r="C52" t="s">
        <v>1141</v>
      </c>
      <c r="D52" t="s">
        <v>1142</v>
      </c>
      <c r="E52" t="s">
        <v>1056</v>
      </c>
      <c r="F52">
        <v>188</v>
      </c>
      <c r="G52" t="s">
        <v>1057</v>
      </c>
      <c r="I52" s="2" t="s">
        <v>1143</v>
      </c>
      <c r="J52" s="2">
        <v>230</v>
      </c>
      <c r="K52" s="3" t="s">
        <v>1144</v>
      </c>
      <c r="N52" s="5" t="s">
        <v>1145</v>
      </c>
      <c r="O52" s="5" t="s">
        <v>1146</v>
      </c>
      <c r="P52" t="s">
        <v>1147</v>
      </c>
    </row>
    <row r="53" spans="1:16">
      <c r="A53" t="s">
        <v>1148</v>
      </c>
      <c r="B53" t="s">
        <v>1149</v>
      </c>
      <c r="C53" t="s">
        <v>1150</v>
      </c>
      <c r="D53" t="s">
        <v>1151</v>
      </c>
      <c r="E53" t="s">
        <v>904</v>
      </c>
      <c r="F53">
        <v>952</v>
      </c>
      <c r="G53" t="s">
        <v>905</v>
      </c>
      <c r="I53" s="2" t="s">
        <v>659</v>
      </c>
      <c r="J53" s="2">
        <v>978</v>
      </c>
      <c r="K53" s="3" t="s">
        <v>660</v>
      </c>
      <c r="N53" s="5" t="s">
        <v>1152</v>
      </c>
      <c r="O53" s="5" t="s">
        <v>1153</v>
      </c>
      <c r="P53" t="s">
        <v>1154</v>
      </c>
    </row>
    <row r="54" spans="1:16">
      <c r="A54" t="s">
        <v>1155</v>
      </c>
      <c r="B54" t="s">
        <v>1156</v>
      </c>
      <c r="C54" t="s">
        <v>1157</v>
      </c>
      <c r="D54" t="s">
        <v>1158</v>
      </c>
      <c r="E54" t="s">
        <v>1159</v>
      </c>
      <c r="F54">
        <v>191</v>
      </c>
      <c r="G54" t="s">
        <v>1160</v>
      </c>
      <c r="I54" s="2" t="s">
        <v>1161</v>
      </c>
      <c r="J54" s="2">
        <v>242</v>
      </c>
      <c r="K54" s="3" t="s">
        <v>1162</v>
      </c>
      <c r="N54" s="5" t="s">
        <v>1163</v>
      </c>
      <c r="O54" s="5" t="s">
        <v>1164</v>
      </c>
      <c r="P54" t="s">
        <v>1165</v>
      </c>
    </row>
    <row r="55" spans="1:16">
      <c r="A55" t="s">
        <v>1166</v>
      </c>
      <c r="B55" t="s">
        <v>1167</v>
      </c>
      <c r="C55" t="s">
        <v>1168</v>
      </c>
      <c r="D55" t="s">
        <v>1169</v>
      </c>
      <c r="E55" t="s">
        <v>1066</v>
      </c>
      <c r="F55">
        <v>931</v>
      </c>
      <c r="G55" t="s">
        <v>1067</v>
      </c>
      <c r="I55" s="2" t="s">
        <v>1170</v>
      </c>
      <c r="J55" s="2">
        <v>238</v>
      </c>
      <c r="K55" s="3" t="s">
        <v>1171</v>
      </c>
      <c r="N55" s="5" t="s">
        <v>1172</v>
      </c>
      <c r="O55" s="5" t="s">
        <v>1173</v>
      </c>
      <c r="P55" t="s">
        <v>1174</v>
      </c>
    </row>
    <row r="56" spans="1:16">
      <c r="A56" t="s">
        <v>1175</v>
      </c>
      <c r="B56" t="s">
        <v>1176</v>
      </c>
      <c r="C56" t="s">
        <v>1177</v>
      </c>
      <c r="D56" t="s">
        <v>1178</v>
      </c>
      <c r="E56" t="s">
        <v>659</v>
      </c>
      <c r="F56">
        <v>978</v>
      </c>
      <c r="G56" t="s">
        <v>660</v>
      </c>
      <c r="I56" s="2" t="s">
        <v>1179</v>
      </c>
      <c r="J56" s="2">
        <v>826</v>
      </c>
      <c r="K56" s="3" t="s">
        <v>1180</v>
      </c>
      <c r="N56" s="5" t="s">
        <v>1181</v>
      </c>
      <c r="O56" s="5" t="s">
        <v>1182</v>
      </c>
      <c r="P56" t="s">
        <v>1183</v>
      </c>
    </row>
    <row r="57" spans="1:16">
      <c r="A57" t="s">
        <v>1184</v>
      </c>
      <c r="B57" t="s">
        <v>1185</v>
      </c>
      <c r="C57" t="s">
        <v>1186</v>
      </c>
      <c r="D57" t="s">
        <v>1187</v>
      </c>
      <c r="E57" t="s">
        <v>1082</v>
      </c>
      <c r="F57">
        <v>203</v>
      </c>
      <c r="G57" t="s">
        <v>1083</v>
      </c>
      <c r="I57" s="2" t="s">
        <v>1188</v>
      </c>
      <c r="J57" s="2">
        <v>981</v>
      </c>
      <c r="K57" s="3" t="s">
        <v>1189</v>
      </c>
      <c r="N57" s="5" t="s">
        <v>1190</v>
      </c>
      <c r="O57" s="5" t="s">
        <v>1191</v>
      </c>
      <c r="P57" t="s">
        <v>1192</v>
      </c>
    </row>
    <row r="58" spans="1:16">
      <c r="A58" t="s">
        <v>1193</v>
      </c>
      <c r="B58" t="s">
        <v>1194</v>
      </c>
      <c r="C58" t="s">
        <v>1195</v>
      </c>
      <c r="D58" t="s">
        <v>1196</v>
      </c>
      <c r="E58" t="s">
        <v>1007</v>
      </c>
      <c r="F58">
        <v>976</v>
      </c>
      <c r="G58" t="s">
        <v>1008</v>
      </c>
      <c r="I58" s="2" t="s">
        <v>1197</v>
      </c>
      <c r="J58" s="2">
        <v>0</v>
      </c>
      <c r="K58" s="3" t="s">
        <v>1198</v>
      </c>
      <c r="N58" s="5" t="s">
        <v>1199</v>
      </c>
      <c r="O58" s="5" t="s">
        <v>1200</v>
      </c>
      <c r="P58" t="s">
        <v>1201</v>
      </c>
    </row>
    <row r="59" spans="1:16">
      <c r="A59" t="s">
        <v>1202</v>
      </c>
      <c r="B59" t="s">
        <v>1203</v>
      </c>
      <c r="C59" t="s">
        <v>1204</v>
      </c>
      <c r="D59" t="s">
        <v>1205</v>
      </c>
      <c r="E59" t="s">
        <v>1099</v>
      </c>
      <c r="F59">
        <v>208</v>
      </c>
      <c r="G59" t="s">
        <v>1100</v>
      </c>
      <c r="I59" s="2" t="s">
        <v>1206</v>
      </c>
      <c r="J59" s="2">
        <v>936</v>
      </c>
      <c r="K59" s="3" t="s">
        <v>1207</v>
      </c>
      <c r="N59" s="5" t="s">
        <v>1208</v>
      </c>
      <c r="O59" s="5" t="s">
        <v>1209</v>
      </c>
      <c r="P59" t="s">
        <v>1210</v>
      </c>
    </row>
    <row r="60" spans="1:16">
      <c r="A60" t="s">
        <v>1211</v>
      </c>
      <c r="B60" t="s">
        <v>1212</v>
      </c>
      <c r="C60" t="s">
        <v>1213</v>
      </c>
      <c r="D60" t="s">
        <v>1214</v>
      </c>
      <c r="E60" t="s">
        <v>1091</v>
      </c>
      <c r="F60">
        <v>262</v>
      </c>
      <c r="G60" t="s">
        <v>1092</v>
      </c>
      <c r="I60" s="2" t="s">
        <v>1215</v>
      </c>
      <c r="J60" s="2">
        <v>292</v>
      </c>
      <c r="K60" s="3" t="s">
        <v>1216</v>
      </c>
      <c r="N60" s="5" t="s">
        <v>1217</v>
      </c>
      <c r="O60" s="5" t="s">
        <v>1218</v>
      </c>
      <c r="P60" t="s">
        <v>1219</v>
      </c>
    </row>
    <row r="61" spans="1:16">
      <c r="A61" t="s">
        <v>1220</v>
      </c>
      <c r="B61" t="s">
        <v>1221</v>
      </c>
      <c r="C61" t="s">
        <v>1222</v>
      </c>
      <c r="D61" t="s">
        <v>1223</v>
      </c>
      <c r="E61" t="s">
        <v>729</v>
      </c>
      <c r="F61">
        <v>951</v>
      </c>
      <c r="G61" t="s">
        <v>730</v>
      </c>
      <c r="I61" s="2" t="s">
        <v>1224</v>
      </c>
      <c r="J61" s="2">
        <v>270</v>
      </c>
      <c r="K61" s="3" t="s">
        <v>1225</v>
      </c>
      <c r="N61" s="5" t="s">
        <v>1226</v>
      </c>
      <c r="O61" s="5" t="s">
        <v>1227</v>
      </c>
      <c r="P61" t="s">
        <v>215</v>
      </c>
    </row>
    <row r="62" spans="1:16">
      <c r="A62" t="s">
        <v>1228</v>
      </c>
      <c r="B62" t="s">
        <v>1229</v>
      </c>
      <c r="C62" t="s">
        <v>1230</v>
      </c>
      <c r="D62" t="s">
        <v>1231</v>
      </c>
      <c r="E62" t="s">
        <v>1107</v>
      </c>
      <c r="F62">
        <v>214</v>
      </c>
      <c r="G62" t="s">
        <v>1108</v>
      </c>
      <c r="I62" s="2" t="s">
        <v>1232</v>
      </c>
      <c r="J62" s="2">
        <v>324</v>
      </c>
      <c r="K62" s="3" t="s">
        <v>1233</v>
      </c>
      <c r="N62" s="5" t="s">
        <v>1234</v>
      </c>
      <c r="O62" s="5" t="s">
        <v>1235</v>
      </c>
      <c r="P62" t="s">
        <v>1236</v>
      </c>
    </row>
    <row r="63" spans="1:16">
      <c r="A63" t="s">
        <v>1237</v>
      </c>
      <c r="B63" t="s">
        <v>1238</v>
      </c>
      <c r="C63" t="s">
        <v>1239</v>
      </c>
      <c r="D63" t="s">
        <v>1240</v>
      </c>
      <c r="E63" t="s">
        <v>286</v>
      </c>
      <c r="F63">
        <v>840</v>
      </c>
      <c r="G63" t="s">
        <v>629</v>
      </c>
      <c r="I63" s="2" t="s">
        <v>1241</v>
      </c>
      <c r="J63" s="2">
        <v>320</v>
      </c>
      <c r="K63" s="3" t="s">
        <v>1242</v>
      </c>
      <c r="N63" s="5" t="s">
        <v>1243</v>
      </c>
      <c r="O63" s="5" t="s">
        <v>1244</v>
      </c>
      <c r="P63" t="s">
        <v>209</v>
      </c>
    </row>
    <row r="64" spans="1:16">
      <c r="A64" t="s">
        <v>1245</v>
      </c>
      <c r="B64" t="s">
        <v>1246</v>
      </c>
      <c r="C64" t="s">
        <v>1247</v>
      </c>
      <c r="D64" t="s">
        <v>1248</v>
      </c>
      <c r="E64" t="s">
        <v>1123</v>
      </c>
      <c r="F64">
        <v>818</v>
      </c>
      <c r="G64" t="s">
        <v>1124</v>
      </c>
      <c r="I64" s="2" t="s">
        <v>1249</v>
      </c>
      <c r="J64" s="2">
        <v>328</v>
      </c>
      <c r="K64" s="3" t="s">
        <v>1250</v>
      </c>
      <c r="N64" s="5" t="s">
        <v>1251</v>
      </c>
      <c r="O64" s="5" t="s">
        <v>1252</v>
      </c>
      <c r="P64" t="s">
        <v>1253</v>
      </c>
    </row>
    <row r="65" spans="1:16">
      <c r="A65" t="s">
        <v>1254</v>
      </c>
      <c r="B65" t="s">
        <v>1255</v>
      </c>
      <c r="C65" t="s">
        <v>1256</v>
      </c>
      <c r="D65" t="s">
        <v>1257</v>
      </c>
      <c r="E65" t="s">
        <v>286</v>
      </c>
      <c r="F65">
        <v>840</v>
      </c>
      <c r="G65" t="s">
        <v>629</v>
      </c>
      <c r="I65" s="2" t="s">
        <v>1258</v>
      </c>
      <c r="J65" s="2">
        <v>344</v>
      </c>
      <c r="K65" s="3" t="s">
        <v>1259</v>
      </c>
      <c r="N65" s="5" t="s">
        <v>1260</v>
      </c>
      <c r="O65" s="5" t="s">
        <v>1261</v>
      </c>
      <c r="P65" t="s">
        <v>1262</v>
      </c>
    </row>
    <row r="66" spans="1:16">
      <c r="A66" t="s">
        <v>1263</v>
      </c>
      <c r="B66" t="s">
        <v>1264</v>
      </c>
      <c r="C66" t="s">
        <v>1265</v>
      </c>
      <c r="D66" t="s">
        <v>1266</v>
      </c>
      <c r="E66" t="s">
        <v>1034</v>
      </c>
      <c r="F66">
        <v>950</v>
      </c>
      <c r="G66" t="s">
        <v>1035</v>
      </c>
      <c r="I66" s="2" t="s">
        <v>1267</v>
      </c>
      <c r="J66" s="2">
        <v>340</v>
      </c>
      <c r="K66" s="3" t="s">
        <v>1268</v>
      </c>
      <c r="N66" s="5" t="s">
        <v>1269</v>
      </c>
      <c r="O66" s="5" t="s">
        <v>1270</v>
      </c>
      <c r="P66" t="s">
        <v>1271</v>
      </c>
    </row>
    <row r="67" spans="1:16">
      <c r="A67" t="s">
        <v>1272</v>
      </c>
      <c r="B67" t="s">
        <v>1273</v>
      </c>
      <c r="C67" t="s">
        <v>1274</v>
      </c>
      <c r="D67" t="s">
        <v>1275</v>
      </c>
      <c r="E67" t="s">
        <v>1134</v>
      </c>
      <c r="F67">
        <v>232</v>
      </c>
      <c r="G67" t="s">
        <v>1135</v>
      </c>
      <c r="I67" s="2" t="s">
        <v>1159</v>
      </c>
      <c r="J67" s="2">
        <v>191</v>
      </c>
      <c r="K67" s="3" t="s">
        <v>1160</v>
      </c>
      <c r="N67" s="5" t="s">
        <v>1276</v>
      </c>
      <c r="O67" s="5" t="s">
        <v>1277</v>
      </c>
      <c r="P67" t="s">
        <v>1278</v>
      </c>
    </row>
    <row r="68" spans="1:16">
      <c r="A68" t="s">
        <v>1279</v>
      </c>
      <c r="B68" t="s">
        <v>1280</v>
      </c>
      <c r="C68" t="s">
        <v>1281</v>
      </c>
      <c r="D68" t="s">
        <v>1282</v>
      </c>
      <c r="E68" t="s">
        <v>659</v>
      </c>
      <c r="F68">
        <v>978</v>
      </c>
      <c r="G68" t="s">
        <v>660</v>
      </c>
      <c r="I68" s="2" t="s">
        <v>1283</v>
      </c>
      <c r="J68" s="2">
        <v>332</v>
      </c>
      <c r="K68" s="3" t="s">
        <v>1284</v>
      </c>
      <c r="N68" s="5" t="s">
        <v>1285</v>
      </c>
      <c r="O68" s="5" t="s">
        <v>1286</v>
      </c>
      <c r="P68" t="s">
        <v>223</v>
      </c>
    </row>
    <row r="69" spans="1:16">
      <c r="A69" t="s">
        <v>1287</v>
      </c>
      <c r="B69" t="s">
        <v>1288</v>
      </c>
      <c r="C69" t="s">
        <v>1289</v>
      </c>
      <c r="D69" t="s">
        <v>1290</v>
      </c>
      <c r="E69" t="s">
        <v>1291</v>
      </c>
      <c r="F69">
        <v>748</v>
      </c>
      <c r="G69" t="s">
        <v>1292</v>
      </c>
      <c r="I69" s="2" t="s">
        <v>1293</v>
      </c>
      <c r="J69" s="2">
        <v>348</v>
      </c>
      <c r="K69" s="3" t="s">
        <v>1294</v>
      </c>
      <c r="N69" s="5" t="s">
        <v>1295</v>
      </c>
      <c r="O69" s="5" t="s">
        <v>1296</v>
      </c>
      <c r="P69" t="s">
        <v>1297</v>
      </c>
    </row>
    <row r="70" spans="1:16">
      <c r="A70" t="s">
        <v>1298</v>
      </c>
      <c r="B70" t="s">
        <v>1299</v>
      </c>
      <c r="C70" t="s">
        <v>1300</v>
      </c>
      <c r="D70" t="s">
        <v>1301</v>
      </c>
      <c r="E70" t="s">
        <v>1143</v>
      </c>
      <c r="F70">
        <v>230</v>
      </c>
      <c r="G70" t="s">
        <v>1144</v>
      </c>
      <c r="I70" s="2" t="s">
        <v>1302</v>
      </c>
      <c r="J70" s="2">
        <v>360</v>
      </c>
      <c r="K70" s="3" t="s">
        <v>1303</v>
      </c>
      <c r="N70" s="5" t="s">
        <v>1304</v>
      </c>
      <c r="O70" s="5" t="s">
        <v>1305</v>
      </c>
      <c r="P70" t="s">
        <v>1306</v>
      </c>
    </row>
    <row r="71" spans="1:16">
      <c r="A71" t="s">
        <v>1307</v>
      </c>
      <c r="B71" t="s">
        <v>1308</v>
      </c>
      <c r="C71" t="s">
        <v>1309</v>
      </c>
      <c r="D71" t="s">
        <v>1310</v>
      </c>
      <c r="E71" t="s">
        <v>1170</v>
      </c>
      <c r="F71">
        <v>238</v>
      </c>
      <c r="G71" t="s">
        <v>1171</v>
      </c>
      <c r="I71" s="2" t="s">
        <v>1311</v>
      </c>
      <c r="J71" s="2">
        <v>376</v>
      </c>
      <c r="K71" s="3" t="s">
        <v>1312</v>
      </c>
      <c r="N71" s="5" t="s">
        <v>1313</v>
      </c>
      <c r="O71" s="5" t="s">
        <v>1314</v>
      </c>
      <c r="P71" t="s">
        <v>1315</v>
      </c>
    </row>
    <row r="72" spans="1:16">
      <c r="A72" t="s">
        <v>1316</v>
      </c>
      <c r="B72" t="s">
        <v>1317</v>
      </c>
      <c r="C72" t="s">
        <v>1318</v>
      </c>
      <c r="D72" t="s">
        <v>1319</v>
      </c>
      <c r="E72" t="s">
        <v>1099</v>
      </c>
      <c r="F72">
        <v>208</v>
      </c>
      <c r="G72" t="s">
        <v>1100</v>
      </c>
      <c r="I72" s="2" t="s">
        <v>1320</v>
      </c>
      <c r="J72" s="2">
        <v>0</v>
      </c>
      <c r="K72" s="3" t="s">
        <v>1321</v>
      </c>
      <c r="N72" s="5" t="s">
        <v>1322</v>
      </c>
      <c r="O72" s="5" t="s">
        <v>1323</v>
      </c>
      <c r="P72" t="s">
        <v>1324</v>
      </c>
    </row>
    <row r="73" spans="1:16">
      <c r="A73" t="s">
        <v>1325</v>
      </c>
      <c r="B73" t="s">
        <v>1326</v>
      </c>
      <c r="C73" t="s">
        <v>1327</v>
      </c>
      <c r="D73" t="s">
        <v>1328</v>
      </c>
      <c r="E73" t="s">
        <v>1161</v>
      </c>
      <c r="F73">
        <v>242</v>
      </c>
      <c r="G73" t="s">
        <v>1162</v>
      </c>
      <c r="I73" s="2" t="s">
        <v>1329</v>
      </c>
      <c r="J73" s="2">
        <v>356</v>
      </c>
      <c r="K73" s="3" t="s">
        <v>1330</v>
      </c>
    </row>
    <row r="74" spans="1:16">
      <c r="A74" t="s">
        <v>1331</v>
      </c>
      <c r="B74" t="s">
        <v>1332</v>
      </c>
      <c r="C74" t="s">
        <v>1333</v>
      </c>
      <c r="D74" t="s">
        <v>1334</v>
      </c>
      <c r="E74" t="s">
        <v>659</v>
      </c>
      <c r="F74">
        <v>978</v>
      </c>
      <c r="G74" t="s">
        <v>660</v>
      </c>
      <c r="I74" s="2" t="s">
        <v>1335</v>
      </c>
      <c r="J74" s="2">
        <v>368</v>
      </c>
      <c r="K74" s="3" t="s">
        <v>1336</v>
      </c>
    </row>
    <row r="75" spans="1:16">
      <c r="A75" t="s">
        <v>1337</v>
      </c>
      <c r="B75" t="s">
        <v>1338</v>
      </c>
      <c r="C75" t="s">
        <v>1339</v>
      </c>
      <c r="D75" t="s">
        <v>1340</v>
      </c>
      <c r="E75" t="s">
        <v>659</v>
      </c>
      <c r="F75">
        <v>978</v>
      </c>
      <c r="G75" t="s">
        <v>660</v>
      </c>
      <c r="I75" s="2" t="s">
        <v>1341</v>
      </c>
      <c r="J75" s="2">
        <v>364</v>
      </c>
      <c r="K75" s="3" t="s">
        <v>1342</v>
      </c>
    </row>
    <row r="76" spans="1:16">
      <c r="A76" t="s">
        <v>1343</v>
      </c>
      <c r="B76" t="s">
        <v>1344</v>
      </c>
      <c r="C76" t="s">
        <v>1345</v>
      </c>
      <c r="D76" t="s">
        <v>1346</v>
      </c>
      <c r="E76" t="s">
        <v>659</v>
      </c>
      <c r="F76">
        <v>978</v>
      </c>
      <c r="G76" t="s">
        <v>660</v>
      </c>
      <c r="I76" s="2" t="s">
        <v>1347</v>
      </c>
      <c r="J76" s="2">
        <v>352</v>
      </c>
      <c r="K76" s="3" t="s">
        <v>1348</v>
      </c>
    </row>
    <row r="77" spans="1:16">
      <c r="A77" t="s">
        <v>1349</v>
      </c>
      <c r="B77" t="s">
        <v>1350</v>
      </c>
      <c r="C77" t="s">
        <v>1351</v>
      </c>
      <c r="D77" t="s">
        <v>1352</v>
      </c>
      <c r="E77" t="s">
        <v>659</v>
      </c>
      <c r="F77">
        <v>978</v>
      </c>
      <c r="G77" t="s">
        <v>660</v>
      </c>
      <c r="I77" s="2" t="s">
        <v>1353</v>
      </c>
      <c r="J77" s="2">
        <v>0</v>
      </c>
      <c r="K77" s="3" t="s">
        <v>1354</v>
      </c>
    </row>
    <row r="78" spans="1:16">
      <c r="A78" t="s">
        <v>1355</v>
      </c>
      <c r="B78" t="s">
        <v>1356</v>
      </c>
      <c r="C78" t="s">
        <v>1357</v>
      </c>
      <c r="D78" t="s">
        <v>1358</v>
      </c>
      <c r="E78" t="s">
        <v>659</v>
      </c>
      <c r="F78">
        <v>978</v>
      </c>
      <c r="G78" t="s">
        <v>660</v>
      </c>
      <c r="I78" s="2" t="s">
        <v>1359</v>
      </c>
      <c r="J78" s="2">
        <v>388</v>
      </c>
      <c r="K78" s="3" t="s">
        <v>1360</v>
      </c>
    </row>
    <row r="79" spans="1:16">
      <c r="A79" t="s">
        <v>1361</v>
      </c>
      <c r="B79" t="s">
        <v>1362</v>
      </c>
      <c r="C79" t="s">
        <v>1363</v>
      </c>
      <c r="D79" t="s">
        <v>1364</v>
      </c>
      <c r="E79" t="s">
        <v>1034</v>
      </c>
      <c r="F79">
        <v>950</v>
      </c>
      <c r="G79" t="s">
        <v>1035</v>
      </c>
      <c r="I79" s="2" t="s">
        <v>1365</v>
      </c>
      <c r="J79" s="2">
        <v>400</v>
      </c>
      <c r="K79" s="3" t="s">
        <v>1366</v>
      </c>
    </row>
    <row r="80" spans="1:16">
      <c r="A80" t="s">
        <v>1367</v>
      </c>
      <c r="B80" t="s">
        <v>1368</v>
      </c>
      <c r="C80" t="s">
        <v>1369</v>
      </c>
      <c r="D80" t="s">
        <v>1370</v>
      </c>
      <c r="E80" t="s">
        <v>1224</v>
      </c>
      <c r="F80">
        <v>270</v>
      </c>
      <c r="G80" t="s">
        <v>1225</v>
      </c>
      <c r="I80" s="2" t="s">
        <v>1371</v>
      </c>
      <c r="J80" s="2">
        <v>392</v>
      </c>
      <c r="K80" s="3" t="s">
        <v>1372</v>
      </c>
    </row>
    <row r="81" spans="1:11">
      <c r="A81" t="s">
        <v>1373</v>
      </c>
      <c r="B81" t="s">
        <v>1374</v>
      </c>
      <c r="C81" t="s">
        <v>1375</v>
      </c>
      <c r="D81" t="s">
        <v>1376</v>
      </c>
      <c r="E81" t="s">
        <v>1188</v>
      </c>
      <c r="F81">
        <v>981</v>
      </c>
      <c r="G81" t="s">
        <v>1189</v>
      </c>
      <c r="I81" s="2" t="s">
        <v>1377</v>
      </c>
      <c r="J81" s="2">
        <v>404</v>
      </c>
      <c r="K81" s="3" t="s">
        <v>1378</v>
      </c>
    </row>
    <row r="82" spans="1:11">
      <c r="A82" t="s">
        <v>1379</v>
      </c>
      <c r="B82" t="s">
        <v>1380</v>
      </c>
      <c r="C82" t="s">
        <v>1381</v>
      </c>
      <c r="D82" t="s">
        <v>1382</v>
      </c>
      <c r="E82" t="s">
        <v>659</v>
      </c>
      <c r="F82">
        <v>978</v>
      </c>
      <c r="G82" t="s">
        <v>660</v>
      </c>
      <c r="I82" s="2" t="s">
        <v>1383</v>
      </c>
      <c r="J82" s="2">
        <v>417</v>
      </c>
      <c r="K82" s="3" t="s">
        <v>1384</v>
      </c>
    </row>
    <row r="83" spans="1:11">
      <c r="A83" t="s">
        <v>1385</v>
      </c>
      <c r="B83" t="s">
        <v>1386</v>
      </c>
      <c r="C83" t="s">
        <v>1387</v>
      </c>
      <c r="D83" t="s">
        <v>1388</v>
      </c>
      <c r="E83" t="s">
        <v>1206</v>
      </c>
      <c r="F83">
        <v>936</v>
      </c>
      <c r="G83" t="s">
        <v>1207</v>
      </c>
      <c r="I83" s="2" t="s">
        <v>1024</v>
      </c>
      <c r="J83" s="2">
        <v>116</v>
      </c>
      <c r="K83" s="3" t="s">
        <v>1025</v>
      </c>
    </row>
    <row r="84" spans="1:11">
      <c r="A84" t="s">
        <v>1389</v>
      </c>
      <c r="B84" t="s">
        <v>1390</v>
      </c>
      <c r="C84" t="s">
        <v>1391</v>
      </c>
      <c r="D84" t="s">
        <v>1392</v>
      </c>
      <c r="E84" t="s">
        <v>1215</v>
      </c>
      <c r="F84">
        <v>292</v>
      </c>
      <c r="G84" t="s">
        <v>1216</v>
      </c>
      <c r="I84" s="2" t="s">
        <v>1132</v>
      </c>
      <c r="J84" s="2">
        <v>174</v>
      </c>
      <c r="K84" s="3" t="s">
        <v>1133</v>
      </c>
    </row>
    <row r="85" spans="1:11">
      <c r="A85" t="s">
        <v>1393</v>
      </c>
      <c r="B85" t="s">
        <v>1394</v>
      </c>
      <c r="C85" t="s">
        <v>1395</v>
      </c>
      <c r="D85" t="s">
        <v>1396</v>
      </c>
      <c r="E85" t="s">
        <v>659</v>
      </c>
      <c r="F85">
        <v>978</v>
      </c>
      <c r="G85" t="s">
        <v>660</v>
      </c>
      <c r="I85" s="2" t="s">
        <v>1397</v>
      </c>
      <c r="J85" s="2">
        <v>408</v>
      </c>
      <c r="K85" s="3" t="s">
        <v>1398</v>
      </c>
    </row>
    <row r="86" spans="1:11">
      <c r="A86" t="s">
        <v>1399</v>
      </c>
      <c r="B86" t="s">
        <v>1400</v>
      </c>
      <c r="C86" t="s">
        <v>1401</v>
      </c>
      <c r="D86" t="s">
        <v>1402</v>
      </c>
      <c r="E86" t="s">
        <v>1099</v>
      </c>
      <c r="F86">
        <v>208</v>
      </c>
      <c r="G86" t="s">
        <v>1100</v>
      </c>
      <c r="I86" s="2" t="s">
        <v>1403</v>
      </c>
      <c r="J86" s="2">
        <v>410</v>
      </c>
      <c r="K86" s="3" t="s">
        <v>1404</v>
      </c>
    </row>
    <row r="87" spans="1:11">
      <c r="A87" t="s">
        <v>1405</v>
      </c>
      <c r="B87" t="s">
        <v>1406</v>
      </c>
      <c r="C87" t="s">
        <v>1407</v>
      </c>
      <c r="D87" t="s">
        <v>1408</v>
      </c>
      <c r="E87" t="s">
        <v>729</v>
      </c>
      <c r="F87">
        <v>951</v>
      </c>
      <c r="G87" t="s">
        <v>730</v>
      </c>
      <c r="I87" s="2" t="s">
        <v>1409</v>
      </c>
      <c r="J87" s="2">
        <v>414</v>
      </c>
      <c r="K87" s="3" t="s">
        <v>1410</v>
      </c>
    </row>
    <row r="88" spans="1:11">
      <c r="A88" t="s">
        <v>1411</v>
      </c>
      <c r="B88" t="s">
        <v>1412</v>
      </c>
      <c r="C88" t="s">
        <v>1413</v>
      </c>
      <c r="D88" t="s">
        <v>1414</v>
      </c>
      <c r="E88" t="s">
        <v>659</v>
      </c>
      <c r="F88">
        <v>978</v>
      </c>
      <c r="G88" t="s">
        <v>660</v>
      </c>
      <c r="I88" s="2" t="s">
        <v>1064</v>
      </c>
      <c r="J88" s="2">
        <v>136</v>
      </c>
      <c r="K88" s="3" t="s">
        <v>1065</v>
      </c>
    </row>
    <row r="89" spans="1:11">
      <c r="A89" t="s">
        <v>1415</v>
      </c>
      <c r="B89" t="s">
        <v>1416</v>
      </c>
      <c r="C89" t="s">
        <v>1417</v>
      </c>
      <c r="D89" t="s">
        <v>1418</v>
      </c>
      <c r="E89" t="s">
        <v>286</v>
      </c>
      <c r="F89">
        <v>840</v>
      </c>
      <c r="G89" t="s">
        <v>629</v>
      </c>
      <c r="I89" s="2" t="s">
        <v>1419</v>
      </c>
      <c r="J89" s="2">
        <v>398</v>
      </c>
      <c r="K89" s="3" t="s">
        <v>1420</v>
      </c>
    </row>
    <row r="90" spans="1:11">
      <c r="A90" t="s">
        <v>1421</v>
      </c>
      <c r="B90" t="s">
        <v>1422</v>
      </c>
      <c r="C90" t="s">
        <v>1423</v>
      </c>
      <c r="D90" t="s">
        <v>1424</v>
      </c>
      <c r="E90" t="s">
        <v>1241</v>
      </c>
      <c r="F90">
        <v>320</v>
      </c>
      <c r="G90" t="s">
        <v>1242</v>
      </c>
      <c r="I90" s="2" t="s">
        <v>1425</v>
      </c>
      <c r="J90" s="2">
        <v>418</v>
      </c>
      <c r="K90" s="3" t="s">
        <v>1426</v>
      </c>
    </row>
    <row r="91" spans="1:11">
      <c r="A91" t="s">
        <v>1427</v>
      </c>
      <c r="B91" t="s">
        <v>1428</v>
      </c>
      <c r="C91" t="s">
        <v>1429</v>
      </c>
      <c r="D91" t="s">
        <v>1430</v>
      </c>
      <c r="E91" t="s">
        <v>1197</v>
      </c>
      <c r="F91">
        <v>0</v>
      </c>
      <c r="G91" t="s">
        <v>1198</v>
      </c>
      <c r="I91" s="2" t="s">
        <v>1431</v>
      </c>
      <c r="J91" s="2">
        <v>422</v>
      </c>
      <c r="K91" s="3" t="s">
        <v>1432</v>
      </c>
    </row>
    <row r="92" spans="1:11">
      <c r="A92" t="s">
        <v>1433</v>
      </c>
      <c r="B92" t="s">
        <v>1434</v>
      </c>
      <c r="C92" t="s">
        <v>1435</v>
      </c>
      <c r="D92" t="s">
        <v>1436</v>
      </c>
      <c r="E92" t="s">
        <v>1232</v>
      </c>
      <c r="F92">
        <v>324</v>
      </c>
      <c r="G92" t="s">
        <v>1233</v>
      </c>
      <c r="I92" s="2" t="s">
        <v>1437</v>
      </c>
      <c r="J92" s="2">
        <v>144</v>
      </c>
      <c r="K92" s="3" t="s">
        <v>1438</v>
      </c>
    </row>
    <row r="93" spans="1:11">
      <c r="A93" t="s">
        <v>1439</v>
      </c>
      <c r="B93" t="s">
        <v>1440</v>
      </c>
      <c r="C93" t="s">
        <v>1441</v>
      </c>
      <c r="D93" t="s">
        <v>1442</v>
      </c>
      <c r="E93" t="s">
        <v>904</v>
      </c>
      <c r="F93">
        <v>952</v>
      </c>
      <c r="G93" t="s">
        <v>905</v>
      </c>
      <c r="I93" s="2" t="s">
        <v>1443</v>
      </c>
      <c r="J93" s="2">
        <v>430</v>
      </c>
      <c r="K93" s="3" t="s">
        <v>1444</v>
      </c>
    </row>
    <row r="94" spans="1:11">
      <c r="A94" t="s">
        <v>1445</v>
      </c>
      <c r="B94" t="s">
        <v>1446</v>
      </c>
      <c r="C94" t="s">
        <v>1447</v>
      </c>
      <c r="D94" t="s">
        <v>1448</v>
      </c>
      <c r="E94" t="s">
        <v>1249</v>
      </c>
      <c r="F94">
        <v>328</v>
      </c>
      <c r="G94" t="s">
        <v>1250</v>
      </c>
      <c r="I94" s="2" t="s">
        <v>1449</v>
      </c>
      <c r="J94" s="2">
        <v>426</v>
      </c>
      <c r="K94" s="3" t="s">
        <v>1450</v>
      </c>
    </row>
    <row r="95" spans="1:11">
      <c r="A95" t="s">
        <v>1451</v>
      </c>
      <c r="B95" t="s">
        <v>1452</v>
      </c>
      <c r="C95" t="s">
        <v>1453</v>
      </c>
      <c r="D95" t="s">
        <v>1454</v>
      </c>
      <c r="E95" t="s">
        <v>1283</v>
      </c>
      <c r="F95">
        <v>332</v>
      </c>
      <c r="G95" t="s">
        <v>1284</v>
      </c>
      <c r="I95" s="2" t="s">
        <v>1455</v>
      </c>
      <c r="J95" s="2">
        <v>434</v>
      </c>
      <c r="K95" s="3" t="s">
        <v>1456</v>
      </c>
    </row>
    <row r="96" spans="1:11">
      <c r="A96" t="s">
        <v>1457</v>
      </c>
      <c r="B96" t="s">
        <v>1458</v>
      </c>
      <c r="C96" t="s">
        <v>1459</v>
      </c>
      <c r="D96" t="s">
        <v>1460</v>
      </c>
      <c r="I96" s="2" t="s">
        <v>1461</v>
      </c>
      <c r="J96" s="2">
        <v>504</v>
      </c>
      <c r="K96" s="3" t="s">
        <v>1462</v>
      </c>
    </row>
    <row r="97" spans="1:11">
      <c r="A97" t="s">
        <v>1463</v>
      </c>
      <c r="B97" t="s">
        <v>1464</v>
      </c>
      <c r="C97" t="s">
        <v>1465</v>
      </c>
      <c r="D97" t="s">
        <v>1466</v>
      </c>
      <c r="E97" t="s">
        <v>1267</v>
      </c>
      <c r="F97">
        <v>340</v>
      </c>
      <c r="G97" t="s">
        <v>1268</v>
      </c>
      <c r="I97" s="2" t="s">
        <v>1467</v>
      </c>
      <c r="J97" s="2">
        <v>498</v>
      </c>
      <c r="K97" s="3" t="s">
        <v>1468</v>
      </c>
    </row>
    <row r="98" spans="1:11">
      <c r="A98" t="s">
        <v>1469</v>
      </c>
      <c r="B98" t="s">
        <v>1470</v>
      </c>
      <c r="C98" t="s">
        <v>1471</v>
      </c>
      <c r="D98" t="s">
        <v>1472</v>
      </c>
      <c r="E98" t="s">
        <v>1258</v>
      </c>
      <c r="F98">
        <v>344</v>
      </c>
      <c r="G98" t="s">
        <v>1259</v>
      </c>
      <c r="I98" s="2" t="s">
        <v>1473</v>
      </c>
      <c r="J98" s="2">
        <v>969</v>
      </c>
      <c r="K98" s="3" t="s">
        <v>1474</v>
      </c>
    </row>
    <row r="99" spans="1:11">
      <c r="A99" t="s">
        <v>1475</v>
      </c>
      <c r="B99" t="s">
        <v>1476</v>
      </c>
      <c r="C99" t="s">
        <v>1477</v>
      </c>
      <c r="D99" t="s">
        <v>1478</v>
      </c>
      <c r="E99" t="s">
        <v>1293</v>
      </c>
      <c r="F99">
        <v>348</v>
      </c>
      <c r="G99" t="s">
        <v>1294</v>
      </c>
      <c r="I99" s="2" t="s">
        <v>1479</v>
      </c>
      <c r="J99" s="2">
        <v>807</v>
      </c>
      <c r="K99" s="3" t="s">
        <v>1480</v>
      </c>
    </row>
    <row r="100" spans="1:11">
      <c r="A100" t="s">
        <v>1481</v>
      </c>
      <c r="B100" t="s">
        <v>1482</v>
      </c>
      <c r="C100" t="s">
        <v>1483</v>
      </c>
      <c r="D100" t="s">
        <v>1484</v>
      </c>
      <c r="E100" t="s">
        <v>1347</v>
      </c>
      <c r="F100">
        <v>352</v>
      </c>
      <c r="G100" t="s">
        <v>1348</v>
      </c>
      <c r="I100" s="2" t="s">
        <v>1485</v>
      </c>
      <c r="J100" s="2">
        <v>104</v>
      </c>
      <c r="K100" s="3" t="s">
        <v>1486</v>
      </c>
    </row>
    <row r="101" spans="1:11">
      <c r="A101" t="s">
        <v>1487</v>
      </c>
      <c r="B101" t="s">
        <v>1488</v>
      </c>
      <c r="C101" t="s">
        <v>1489</v>
      </c>
      <c r="D101" t="s">
        <v>1490</v>
      </c>
      <c r="E101" t="s">
        <v>1329</v>
      </c>
      <c r="F101">
        <v>356</v>
      </c>
      <c r="G101" t="s">
        <v>1330</v>
      </c>
      <c r="I101" s="2" t="s">
        <v>1491</v>
      </c>
      <c r="J101" s="2">
        <v>496</v>
      </c>
      <c r="K101" s="3" t="s">
        <v>1492</v>
      </c>
    </row>
    <row r="102" spans="1:11">
      <c r="A102" t="s">
        <v>1493</v>
      </c>
      <c r="B102" t="s">
        <v>1494</v>
      </c>
      <c r="C102" t="s">
        <v>1495</v>
      </c>
      <c r="D102" t="s">
        <v>1496</v>
      </c>
      <c r="E102" t="s">
        <v>1302</v>
      </c>
      <c r="F102">
        <v>360</v>
      </c>
      <c r="G102" t="s">
        <v>1303</v>
      </c>
      <c r="I102" s="2" t="s">
        <v>1497</v>
      </c>
      <c r="J102" s="2">
        <v>446</v>
      </c>
      <c r="K102" s="3" t="s">
        <v>1498</v>
      </c>
    </row>
    <row r="103" spans="1:11">
      <c r="A103" t="s">
        <v>1499</v>
      </c>
      <c r="B103" t="s">
        <v>1500</v>
      </c>
      <c r="C103" t="s">
        <v>1501</v>
      </c>
      <c r="D103" t="s">
        <v>1502</v>
      </c>
      <c r="E103" t="s">
        <v>1341</v>
      </c>
      <c r="F103">
        <v>364</v>
      </c>
      <c r="G103" t="s">
        <v>1342</v>
      </c>
      <c r="I103" s="2" t="s">
        <v>1503</v>
      </c>
      <c r="J103" s="2">
        <v>478</v>
      </c>
      <c r="K103" s="3" t="s">
        <v>1504</v>
      </c>
    </row>
    <row r="104" spans="1:11">
      <c r="A104" t="s">
        <v>1505</v>
      </c>
      <c r="B104" t="s">
        <v>1506</v>
      </c>
      <c r="C104" t="s">
        <v>1507</v>
      </c>
      <c r="D104" t="s">
        <v>1508</v>
      </c>
      <c r="E104" t="s">
        <v>1335</v>
      </c>
      <c r="F104">
        <v>368</v>
      </c>
      <c r="G104" t="s">
        <v>1336</v>
      </c>
      <c r="I104" s="2" t="s">
        <v>1509</v>
      </c>
      <c r="J104" s="2">
        <v>480</v>
      </c>
      <c r="K104" s="3" t="s">
        <v>1510</v>
      </c>
    </row>
    <row r="105" spans="1:11">
      <c r="A105" t="s">
        <v>1511</v>
      </c>
      <c r="B105" t="s">
        <v>1512</v>
      </c>
      <c r="C105" t="s">
        <v>1513</v>
      </c>
      <c r="D105" t="s">
        <v>1514</v>
      </c>
      <c r="E105" t="s">
        <v>659</v>
      </c>
      <c r="F105">
        <v>978</v>
      </c>
      <c r="G105" t="s">
        <v>660</v>
      </c>
      <c r="I105" s="2" t="s">
        <v>1515</v>
      </c>
      <c r="J105" s="2">
        <v>462</v>
      </c>
      <c r="K105" s="3" t="s">
        <v>1516</v>
      </c>
    </row>
    <row r="106" spans="1:11">
      <c r="A106" t="s">
        <v>1517</v>
      </c>
      <c r="B106" t="s">
        <v>1518</v>
      </c>
      <c r="C106" t="s">
        <v>1519</v>
      </c>
      <c r="D106" t="s">
        <v>1520</v>
      </c>
      <c r="E106" t="s">
        <v>1320</v>
      </c>
      <c r="F106">
        <v>0</v>
      </c>
      <c r="G106" t="s">
        <v>1321</v>
      </c>
      <c r="I106" s="2" t="s">
        <v>1521</v>
      </c>
      <c r="J106" s="2">
        <v>454</v>
      </c>
      <c r="K106" s="3" t="s">
        <v>1522</v>
      </c>
    </row>
    <row r="107" spans="1:11">
      <c r="A107" t="s">
        <v>1523</v>
      </c>
      <c r="B107" t="s">
        <v>1524</v>
      </c>
      <c r="C107" t="s">
        <v>1525</v>
      </c>
      <c r="D107" t="s">
        <v>1526</v>
      </c>
      <c r="E107" t="s">
        <v>1311</v>
      </c>
      <c r="F107">
        <v>376</v>
      </c>
      <c r="G107" t="s">
        <v>1312</v>
      </c>
      <c r="I107" s="2" t="s">
        <v>1527</v>
      </c>
      <c r="J107" s="2">
        <v>484</v>
      </c>
      <c r="K107" s="3" t="s">
        <v>1528</v>
      </c>
    </row>
    <row r="108" spans="1:11">
      <c r="A108" t="s">
        <v>1529</v>
      </c>
      <c r="B108" t="s">
        <v>1530</v>
      </c>
      <c r="C108" t="s">
        <v>1531</v>
      </c>
      <c r="D108" t="s">
        <v>1532</v>
      </c>
      <c r="E108" t="s">
        <v>659</v>
      </c>
      <c r="F108">
        <v>978</v>
      </c>
      <c r="G108" t="s">
        <v>660</v>
      </c>
      <c r="I108" s="2" t="s">
        <v>1533</v>
      </c>
      <c r="J108" s="2">
        <v>458</v>
      </c>
      <c r="K108" s="3" t="s">
        <v>1534</v>
      </c>
    </row>
    <row r="109" spans="1:11">
      <c r="A109" t="s">
        <v>1535</v>
      </c>
      <c r="B109" t="s">
        <v>1536</v>
      </c>
      <c r="C109" t="s">
        <v>1537</v>
      </c>
      <c r="D109" t="s">
        <v>1538</v>
      </c>
      <c r="E109" t="s">
        <v>1359</v>
      </c>
      <c r="F109">
        <v>388</v>
      </c>
      <c r="G109" t="s">
        <v>1360</v>
      </c>
      <c r="I109" s="2" t="s">
        <v>1539</v>
      </c>
      <c r="J109" s="2">
        <v>943</v>
      </c>
      <c r="K109" s="3" t="s">
        <v>1540</v>
      </c>
    </row>
    <row r="110" spans="1:11">
      <c r="A110" t="s">
        <v>1541</v>
      </c>
      <c r="B110" t="s">
        <v>1542</v>
      </c>
      <c r="C110" t="s">
        <v>1543</v>
      </c>
      <c r="D110" t="s">
        <v>1544</v>
      </c>
      <c r="E110" t="s">
        <v>1371</v>
      </c>
      <c r="F110">
        <v>392</v>
      </c>
      <c r="G110" t="s">
        <v>1372</v>
      </c>
      <c r="I110" s="2" t="s">
        <v>1545</v>
      </c>
      <c r="J110" s="2">
        <v>516</v>
      </c>
      <c r="K110" s="3" t="s">
        <v>1546</v>
      </c>
    </row>
    <row r="111" spans="1:11">
      <c r="A111" t="s">
        <v>1547</v>
      </c>
      <c r="B111" t="s">
        <v>1548</v>
      </c>
      <c r="C111" t="s">
        <v>1549</v>
      </c>
      <c r="D111" t="s">
        <v>1550</v>
      </c>
      <c r="E111" t="s">
        <v>1353</v>
      </c>
      <c r="F111">
        <v>0</v>
      </c>
      <c r="G111" t="s">
        <v>1354</v>
      </c>
      <c r="I111" s="2" t="s">
        <v>1551</v>
      </c>
      <c r="J111" s="2">
        <v>566</v>
      </c>
      <c r="K111" s="3" t="s">
        <v>1552</v>
      </c>
    </row>
    <row r="112" spans="1:11">
      <c r="A112" t="s">
        <v>1553</v>
      </c>
      <c r="B112" t="s">
        <v>1554</v>
      </c>
      <c r="C112" t="s">
        <v>1555</v>
      </c>
      <c r="D112" t="s">
        <v>1556</v>
      </c>
      <c r="E112" t="s">
        <v>1365</v>
      </c>
      <c r="F112">
        <v>400</v>
      </c>
      <c r="G112" t="s">
        <v>1366</v>
      </c>
      <c r="I112" s="2" t="s">
        <v>1557</v>
      </c>
      <c r="J112" s="2">
        <v>558</v>
      </c>
      <c r="K112" s="3" t="s">
        <v>1558</v>
      </c>
    </row>
    <row r="113" spans="1:11">
      <c r="A113" t="s">
        <v>1559</v>
      </c>
      <c r="B113" t="s">
        <v>1560</v>
      </c>
      <c r="C113" t="s">
        <v>1561</v>
      </c>
      <c r="D113" t="s">
        <v>1562</v>
      </c>
      <c r="E113" t="s">
        <v>1419</v>
      </c>
      <c r="F113">
        <v>398</v>
      </c>
      <c r="G113" t="s">
        <v>1420</v>
      </c>
      <c r="I113" s="2" t="s">
        <v>1563</v>
      </c>
      <c r="J113" s="2">
        <v>578</v>
      </c>
      <c r="K113" s="3" t="s">
        <v>1564</v>
      </c>
    </row>
    <row r="114" spans="1:11">
      <c r="A114" t="s">
        <v>1565</v>
      </c>
      <c r="B114" t="s">
        <v>1566</v>
      </c>
      <c r="C114" t="s">
        <v>1567</v>
      </c>
      <c r="D114" t="s">
        <v>1568</v>
      </c>
      <c r="E114" t="s">
        <v>1377</v>
      </c>
      <c r="F114">
        <v>404</v>
      </c>
      <c r="G114" t="s">
        <v>1378</v>
      </c>
      <c r="I114" s="2" t="s">
        <v>1569</v>
      </c>
      <c r="J114" s="2">
        <v>524</v>
      </c>
      <c r="K114" s="3" t="s">
        <v>1570</v>
      </c>
    </row>
    <row r="115" spans="1:11">
      <c r="A115" t="s">
        <v>1571</v>
      </c>
      <c r="B115" t="s">
        <v>1572</v>
      </c>
      <c r="C115" t="s">
        <v>1573</v>
      </c>
      <c r="D115" t="s">
        <v>1574</v>
      </c>
      <c r="I115" s="2" t="s">
        <v>1575</v>
      </c>
      <c r="J115" s="2">
        <v>554</v>
      </c>
      <c r="K115" s="3" t="s">
        <v>1576</v>
      </c>
    </row>
    <row r="116" spans="1:11">
      <c r="A116" t="s">
        <v>1577</v>
      </c>
      <c r="B116" t="s">
        <v>1578</v>
      </c>
      <c r="C116" t="s">
        <v>1579</v>
      </c>
      <c r="D116" t="s">
        <v>1580</v>
      </c>
      <c r="E116" t="s">
        <v>1397</v>
      </c>
      <c r="F116">
        <v>408</v>
      </c>
      <c r="G116" t="s">
        <v>1398</v>
      </c>
      <c r="I116" s="2" t="s">
        <v>1581</v>
      </c>
      <c r="J116" s="2">
        <v>512</v>
      </c>
      <c r="K116" s="3" t="s">
        <v>1582</v>
      </c>
    </row>
    <row r="117" spans="1:11">
      <c r="A117" t="s">
        <v>1583</v>
      </c>
      <c r="B117" t="s">
        <v>1584</v>
      </c>
      <c r="C117" t="s">
        <v>1585</v>
      </c>
      <c r="D117" t="s">
        <v>1586</v>
      </c>
      <c r="E117" t="s">
        <v>1403</v>
      </c>
      <c r="F117">
        <v>410</v>
      </c>
      <c r="G117" t="s">
        <v>1404</v>
      </c>
      <c r="I117" s="2" t="s">
        <v>1587</v>
      </c>
      <c r="J117" s="2">
        <v>590</v>
      </c>
      <c r="K117" s="3" t="s">
        <v>1588</v>
      </c>
    </row>
    <row r="118" spans="1:11">
      <c r="A118" t="s">
        <v>1589</v>
      </c>
      <c r="B118" t="s">
        <v>1590</v>
      </c>
      <c r="C118" t="s">
        <v>1591</v>
      </c>
      <c r="D118" t="s">
        <v>1592</v>
      </c>
      <c r="E118" t="s">
        <v>659</v>
      </c>
      <c r="F118">
        <v>978</v>
      </c>
      <c r="G118" t="s">
        <v>660</v>
      </c>
      <c r="I118" s="2" t="s">
        <v>1593</v>
      </c>
      <c r="J118" s="2">
        <v>604</v>
      </c>
      <c r="K118" s="3" t="s">
        <v>1594</v>
      </c>
    </row>
    <row r="119" spans="1:11">
      <c r="A119" t="s">
        <v>1595</v>
      </c>
      <c r="B119" t="s">
        <v>1596</v>
      </c>
      <c r="C119" t="s">
        <v>1597</v>
      </c>
      <c r="D119" t="s">
        <v>1598</v>
      </c>
      <c r="E119" t="s">
        <v>1409</v>
      </c>
      <c r="F119">
        <v>414</v>
      </c>
      <c r="G119" t="s">
        <v>1410</v>
      </c>
      <c r="I119" s="2" t="s">
        <v>1599</v>
      </c>
      <c r="J119" s="2">
        <v>598</v>
      </c>
      <c r="K119" s="3" t="s">
        <v>1600</v>
      </c>
    </row>
    <row r="120" spans="1:11">
      <c r="A120" t="s">
        <v>1601</v>
      </c>
      <c r="B120" t="s">
        <v>1602</v>
      </c>
      <c r="C120" t="s">
        <v>1603</v>
      </c>
      <c r="D120" t="s">
        <v>1604</v>
      </c>
      <c r="E120" t="s">
        <v>1383</v>
      </c>
      <c r="F120">
        <v>417</v>
      </c>
      <c r="G120" t="s">
        <v>1384</v>
      </c>
      <c r="I120" s="2" t="s">
        <v>1605</v>
      </c>
      <c r="J120" s="2">
        <v>608</v>
      </c>
      <c r="K120" s="3" t="s">
        <v>1606</v>
      </c>
    </row>
    <row r="121" spans="1:11">
      <c r="A121" t="s">
        <v>1607</v>
      </c>
      <c r="B121" t="s">
        <v>1608</v>
      </c>
      <c r="C121" t="s">
        <v>1609</v>
      </c>
      <c r="D121" t="s">
        <v>1610</v>
      </c>
      <c r="E121" t="s">
        <v>1425</v>
      </c>
      <c r="F121">
        <v>418</v>
      </c>
      <c r="G121" t="s">
        <v>1426</v>
      </c>
      <c r="I121" s="2" t="s">
        <v>1611</v>
      </c>
      <c r="J121" s="2">
        <v>586</v>
      </c>
      <c r="K121" s="3" t="s">
        <v>1612</v>
      </c>
    </row>
    <row r="122" spans="1:11">
      <c r="A122" t="s">
        <v>1613</v>
      </c>
      <c r="B122" t="s">
        <v>1614</v>
      </c>
      <c r="C122" t="s">
        <v>1615</v>
      </c>
      <c r="D122" t="s">
        <v>1616</v>
      </c>
      <c r="E122" t="s">
        <v>659</v>
      </c>
      <c r="F122">
        <v>978</v>
      </c>
      <c r="G122" t="s">
        <v>660</v>
      </c>
      <c r="I122" s="2" t="s">
        <v>1617</v>
      </c>
      <c r="J122" s="2">
        <v>985</v>
      </c>
      <c r="K122" s="3" t="s">
        <v>1618</v>
      </c>
    </row>
    <row r="123" spans="1:11">
      <c r="A123" t="s">
        <v>1619</v>
      </c>
      <c r="B123" t="s">
        <v>1620</v>
      </c>
      <c r="C123" t="s">
        <v>1621</v>
      </c>
      <c r="D123" t="s">
        <v>1622</v>
      </c>
      <c r="E123" t="s">
        <v>1431</v>
      </c>
      <c r="F123">
        <v>422</v>
      </c>
      <c r="G123" t="s">
        <v>1432</v>
      </c>
      <c r="I123" s="2" t="s">
        <v>1623</v>
      </c>
      <c r="J123" s="2">
        <v>600</v>
      </c>
      <c r="K123" s="3" t="s">
        <v>1624</v>
      </c>
    </row>
    <row r="124" spans="1:11">
      <c r="A124" t="s">
        <v>1625</v>
      </c>
      <c r="B124" t="s">
        <v>1626</v>
      </c>
      <c r="C124" t="s">
        <v>1627</v>
      </c>
      <c r="D124" t="s">
        <v>1628</v>
      </c>
      <c r="E124" t="s">
        <v>1449</v>
      </c>
      <c r="F124">
        <v>426</v>
      </c>
      <c r="G124" t="s">
        <v>1450</v>
      </c>
      <c r="I124" s="2" t="s">
        <v>1629</v>
      </c>
      <c r="J124" s="2">
        <v>634</v>
      </c>
      <c r="K124" s="3" t="s">
        <v>1630</v>
      </c>
    </row>
    <row r="125" spans="1:11">
      <c r="A125" t="s">
        <v>1631</v>
      </c>
      <c r="B125" t="s">
        <v>1632</v>
      </c>
      <c r="C125" t="s">
        <v>1633</v>
      </c>
      <c r="D125" t="s">
        <v>1634</v>
      </c>
      <c r="E125" t="s">
        <v>1443</v>
      </c>
      <c r="F125">
        <v>430</v>
      </c>
      <c r="G125" t="s">
        <v>1444</v>
      </c>
      <c r="I125" s="2" t="s">
        <v>1635</v>
      </c>
      <c r="J125" s="2">
        <v>946</v>
      </c>
      <c r="K125" s="3" t="s">
        <v>1636</v>
      </c>
    </row>
    <row r="126" spans="1:11">
      <c r="A126" t="s">
        <v>1637</v>
      </c>
      <c r="B126" t="s">
        <v>1638</v>
      </c>
      <c r="C126" t="s">
        <v>1639</v>
      </c>
      <c r="D126" t="s">
        <v>1640</v>
      </c>
      <c r="E126" t="s">
        <v>1455</v>
      </c>
      <c r="F126">
        <v>434</v>
      </c>
      <c r="G126" t="s">
        <v>1456</v>
      </c>
      <c r="I126" s="2" t="s">
        <v>1641</v>
      </c>
      <c r="J126" s="2">
        <v>941</v>
      </c>
      <c r="K126" s="3" t="s">
        <v>1642</v>
      </c>
    </row>
    <row r="127" spans="1:11">
      <c r="A127" t="s">
        <v>1643</v>
      </c>
      <c r="B127" t="s">
        <v>1644</v>
      </c>
      <c r="C127" t="s">
        <v>1645</v>
      </c>
      <c r="D127" t="s">
        <v>1646</v>
      </c>
      <c r="E127" t="s">
        <v>1015</v>
      </c>
      <c r="F127">
        <v>756</v>
      </c>
      <c r="G127" t="s">
        <v>1016</v>
      </c>
      <c r="I127" s="2" t="s">
        <v>1647</v>
      </c>
      <c r="J127" s="2">
        <v>643</v>
      </c>
      <c r="K127" s="3" t="s">
        <v>1648</v>
      </c>
    </row>
    <row r="128" spans="1:11">
      <c r="A128" t="s">
        <v>1649</v>
      </c>
      <c r="B128" t="s">
        <v>1650</v>
      </c>
      <c r="C128" t="s">
        <v>1651</v>
      </c>
      <c r="D128" t="s">
        <v>1652</v>
      </c>
      <c r="E128" t="s">
        <v>659</v>
      </c>
      <c r="F128">
        <v>978</v>
      </c>
      <c r="G128" t="s">
        <v>660</v>
      </c>
      <c r="I128" s="2" t="s">
        <v>1653</v>
      </c>
      <c r="J128" s="2">
        <v>646</v>
      </c>
      <c r="K128" s="3" t="s">
        <v>1654</v>
      </c>
    </row>
    <row r="129" spans="1:11">
      <c r="A129" t="s">
        <v>1655</v>
      </c>
      <c r="B129" t="s">
        <v>1656</v>
      </c>
      <c r="C129" t="s">
        <v>1657</v>
      </c>
      <c r="D129" t="s">
        <v>1658</v>
      </c>
      <c r="E129" t="s">
        <v>659</v>
      </c>
      <c r="F129">
        <v>978</v>
      </c>
      <c r="G129" t="s">
        <v>660</v>
      </c>
      <c r="I129" s="2" t="s">
        <v>1659</v>
      </c>
      <c r="J129" s="2">
        <v>682</v>
      </c>
      <c r="K129" s="3" t="s">
        <v>1660</v>
      </c>
    </row>
    <row r="130" spans="1:11">
      <c r="A130" t="s">
        <v>1661</v>
      </c>
      <c r="B130" t="s">
        <v>1662</v>
      </c>
      <c r="C130" t="s">
        <v>1663</v>
      </c>
      <c r="D130" t="s">
        <v>1664</v>
      </c>
      <c r="E130" t="s">
        <v>1497</v>
      </c>
      <c r="F130">
        <v>446</v>
      </c>
      <c r="G130" t="s">
        <v>1498</v>
      </c>
      <c r="I130" s="2" t="s">
        <v>1665</v>
      </c>
      <c r="J130" s="2">
        <v>90</v>
      </c>
      <c r="K130" s="3" t="s">
        <v>1666</v>
      </c>
    </row>
    <row r="131" spans="1:11">
      <c r="A131" t="s">
        <v>1667</v>
      </c>
      <c r="B131" t="s">
        <v>1668</v>
      </c>
      <c r="C131" t="s">
        <v>1479</v>
      </c>
      <c r="D131" t="s">
        <v>1669</v>
      </c>
      <c r="E131" t="s">
        <v>1479</v>
      </c>
      <c r="F131">
        <v>807</v>
      </c>
      <c r="G131" t="s">
        <v>1480</v>
      </c>
      <c r="I131" s="2" t="s">
        <v>1670</v>
      </c>
      <c r="J131" s="2">
        <v>690</v>
      </c>
      <c r="K131" s="3" t="s">
        <v>1671</v>
      </c>
    </row>
    <row r="132" spans="1:11">
      <c r="A132" t="s">
        <v>1672</v>
      </c>
      <c r="B132" t="s">
        <v>1673</v>
      </c>
      <c r="C132" t="s">
        <v>1674</v>
      </c>
      <c r="D132" t="s">
        <v>1675</v>
      </c>
      <c r="E132" t="s">
        <v>1473</v>
      </c>
      <c r="F132">
        <v>969</v>
      </c>
      <c r="G132" t="s">
        <v>1474</v>
      </c>
      <c r="I132" s="2" t="s">
        <v>1676</v>
      </c>
      <c r="J132" s="2">
        <v>938</v>
      </c>
      <c r="K132" s="3" t="s">
        <v>1677</v>
      </c>
    </row>
    <row r="133" spans="1:11">
      <c r="A133" t="s">
        <v>1678</v>
      </c>
      <c r="B133" t="s">
        <v>1679</v>
      </c>
      <c r="C133" t="s">
        <v>1680</v>
      </c>
      <c r="D133" t="s">
        <v>1681</v>
      </c>
      <c r="E133" t="s">
        <v>1521</v>
      </c>
      <c r="F133">
        <v>454</v>
      </c>
      <c r="G133" t="s">
        <v>1522</v>
      </c>
      <c r="I133" s="2" t="s">
        <v>1682</v>
      </c>
      <c r="J133" s="2">
        <v>752</v>
      </c>
      <c r="K133" s="3" t="s">
        <v>1683</v>
      </c>
    </row>
    <row r="134" spans="1:11">
      <c r="A134" t="s">
        <v>1684</v>
      </c>
      <c r="B134" t="s">
        <v>1685</v>
      </c>
      <c r="C134" t="s">
        <v>1686</v>
      </c>
      <c r="D134" t="s">
        <v>1687</v>
      </c>
      <c r="E134" t="s">
        <v>1533</v>
      </c>
      <c r="F134">
        <v>458</v>
      </c>
      <c r="G134" t="s">
        <v>1534</v>
      </c>
      <c r="I134" s="2" t="s">
        <v>1688</v>
      </c>
      <c r="J134" s="2">
        <v>702</v>
      </c>
      <c r="K134" s="3" t="s">
        <v>1689</v>
      </c>
    </row>
    <row r="135" spans="1:11">
      <c r="A135" t="s">
        <v>1690</v>
      </c>
      <c r="B135" t="s">
        <v>1691</v>
      </c>
      <c r="C135" t="s">
        <v>1692</v>
      </c>
      <c r="D135" t="s">
        <v>1693</v>
      </c>
      <c r="E135" t="s">
        <v>1515</v>
      </c>
      <c r="F135">
        <v>462</v>
      </c>
      <c r="G135" t="s">
        <v>1516</v>
      </c>
      <c r="I135" s="2" t="s">
        <v>1694</v>
      </c>
      <c r="J135" s="2">
        <v>654</v>
      </c>
      <c r="K135" s="3" t="s">
        <v>1695</v>
      </c>
    </row>
    <row r="136" spans="1:11">
      <c r="A136" t="s">
        <v>1696</v>
      </c>
      <c r="B136" t="s">
        <v>1697</v>
      </c>
      <c r="C136" t="s">
        <v>1698</v>
      </c>
      <c r="D136" t="s">
        <v>1699</v>
      </c>
      <c r="E136" t="s">
        <v>904</v>
      </c>
      <c r="F136">
        <v>952</v>
      </c>
      <c r="G136" t="s">
        <v>905</v>
      </c>
      <c r="I136" s="2" t="s">
        <v>1700</v>
      </c>
      <c r="J136" s="2">
        <v>694</v>
      </c>
      <c r="K136" s="3" t="s">
        <v>1701</v>
      </c>
    </row>
    <row r="137" spans="1:11">
      <c r="A137" t="s">
        <v>1702</v>
      </c>
      <c r="B137" t="s">
        <v>1703</v>
      </c>
      <c r="C137" t="s">
        <v>1704</v>
      </c>
      <c r="D137" t="s">
        <v>1705</v>
      </c>
      <c r="E137" t="s">
        <v>659</v>
      </c>
      <c r="F137">
        <v>978</v>
      </c>
      <c r="G137" t="s">
        <v>660</v>
      </c>
      <c r="I137" s="2" t="s">
        <v>1706</v>
      </c>
      <c r="J137" s="2">
        <v>706</v>
      </c>
      <c r="K137" s="3" t="s">
        <v>1707</v>
      </c>
    </row>
    <row r="138" spans="1:11">
      <c r="A138" t="s">
        <v>1708</v>
      </c>
      <c r="B138" t="s">
        <v>1709</v>
      </c>
      <c r="C138" t="s">
        <v>1710</v>
      </c>
      <c r="D138" t="s">
        <v>1711</v>
      </c>
      <c r="E138" t="s">
        <v>286</v>
      </c>
      <c r="F138">
        <v>840</v>
      </c>
      <c r="G138" t="s">
        <v>629</v>
      </c>
      <c r="I138" s="2" t="s">
        <v>1712</v>
      </c>
      <c r="J138" s="2">
        <v>968</v>
      </c>
      <c r="K138" s="3" t="s">
        <v>1713</v>
      </c>
    </row>
    <row r="139" spans="1:11">
      <c r="A139" t="s">
        <v>1714</v>
      </c>
      <c r="B139" t="s">
        <v>1715</v>
      </c>
      <c r="C139" t="s">
        <v>1716</v>
      </c>
      <c r="D139" t="s">
        <v>1717</v>
      </c>
      <c r="E139" t="s">
        <v>659</v>
      </c>
      <c r="F139">
        <v>978</v>
      </c>
      <c r="G139" t="s">
        <v>660</v>
      </c>
      <c r="I139" s="2" t="s">
        <v>1718</v>
      </c>
      <c r="J139" s="2">
        <v>728</v>
      </c>
      <c r="K139" s="3" t="s">
        <v>1719</v>
      </c>
    </row>
    <row r="140" spans="1:11">
      <c r="A140" t="s">
        <v>1720</v>
      </c>
      <c r="B140" t="s">
        <v>1721</v>
      </c>
      <c r="C140" t="s">
        <v>1722</v>
      </c>
      <c r="D140" t="s">
        <v>1723</v>
      </c>
      <c r="E140" t="s">
        <v>1503</v>
      </c>
      <c r="F140">
        <v>478</v>
      </c>
      <c r="G140" t="s">
        <v>1504</v>
      </c>
      <c r="I140" s="2" t="s">
        <v>1724</v>
      </c>
      <c r="J140" s="2">
        <v>678</v>
      </c>
      <c r="K140" s="3" t="s">
        <v>1725</v>
      </c>
    </row>
    <row r="141" spans="1:11">
      <c r="A141" t="s">
        <v>1726</v>
      </c>
      <c r="B141" t="s">
        <v>1727</v>
      </c>
      <c r="C141" t="s">
        <v>1728</v>
      </c>
      <c r="D141" t="s">
        <v>1729</v>
      </c>
      <c r="E141" t="s">
        <v>1509</v>
      </c>
      <c r="F141">
        <v>480</v>
      </c>
      <c r="G141" t="s">
        <v>1510</v>
      </c>
      <c r="I141" s="2" t="s">
        <v>1730</v>
      </c>
      <c r="J141" s="2">
        <v>760</v>
      </c>
      <c r="K141" s="3" t="s">
        <v>1731</v>
      </c>
    </row>
    <row r="142" spans="1:11">
      <c r="A142" t="s">
        <v>1732</v>
      </c>
      <c r="B142" t="s">
        <v>1733</v>
      </c>
      <c r="C142" t="s">
        <v>1734</v>
      </c>
      <c r="D142" t="s">
        <v>1735</v>
      </c>
      <c r="E142" t="s">
        <v>659</v>
      </c>
      <c r="F142">
        <v>978</v>
      </c>
      <c r="G142" t="s">
        <v>660</v>
      </c>
      <c r="I142" s="2" t="s">
        <v>1291</v>
      </c>
      <c r="J142" s="2">
        <v>748</v>
      </c>
      <c r="K142" s="3" t="s">
        <v>1292</v>
      </c>
    </row>
    <row r="143" spans="1:11">
      <c r="A143" t="s">
        <v>1736</v>
      </c>
      <c r="B143" t="s">
        <v>1737</v>
      </c>
      <c r="C143" t="s">
        <v>1738</v>
      </c>
      <c r="D143" t="s">
        <v>1739</v>
      </c>
      <c r="E143" t="s">
        <v>1527</v>
      </c>
      <c r="F143">
        <v>484</v>
      </c>
      <c r="G143" t="s">
        <v>1528</v>
      </c>
      <c r="I143" s="2" t="s">
        <v>1740</v>
      </c>
      <c r="J143" s="2">
        <v>764</v>
      </c>
      <c r="K143" s="3" t="s">
        <v>1741</v>
      </c>
    </row>
    <row r="144" spans="1:11">
      <c r="A144" t="s">
        <v>1742</v>
      </c>
      <c r="B144" t="s">
        <v>1743</v>
      </c>
      <c r="C144" t="s">
        <v>1744</v>
      </c>
      <c r="D144" t="s">
        <v>1745</v>
      </c>
      <c r="E144" t="s">
        <v>286</v>
      </c>
      <c r="F144">
        <v>840</v>
      </c>
      <c r="G144" t="s">
        <v>629</v>
      </c>
      <c r="I144" s="2" t="s">
        <v>1746</v>
      </c>
      <c r="J144" s="2">
        <v>972</v>
      </c>
      <c r="K144" s="3" t="s">
        <v>1747</v>
      </c>
    </row>
    <row r="145" spans="1:11">
      <c r="A145" t="s">
        <v>1748</v>
      </c>
      <c r="B145" t="s">
        <v>1749</v>
      </c>
      <c r="C145" t="s">
        <v>1750</v>
      </c>
      <c r="D145" t="s">
        <v>1751</v>
      </c>
      <c r="E145" t="s">
        <v>1467</v>
      </c>
      <c r="F145">
        <v>498</v>
      </c>
      <c r="G145" t="s">
        <v>1468</v>
      </c>
      <c r="I145" s="2" t="s">
        <v>1752</v>
      </c>
      <c r="J145" s="2">
        <v>934</v>
      </c>
      <c r="K145" s="3" t="s">
        <v>1753</v>
      </c>
    </row>
    <row r="146" spans="1:11">
      <c r="A146" t="s">
        <v>1754</v>
      </c>
      <c r="B146" t="s">
        <v>1755</v>
      </c>
      <c r="C146" t="s">
        <v>1756</v>
      </c>
      <c r="D146" t="s">
        <v>1757</v>
      </c>
      <c r="E146" t="s">
        <v>659</v>
      </c>
      <c r="F146">
        <v>978</v>
      </c>
      <c r="G146" t="s">
        <v>660</v>
      </c>
      <c r="I146" s="2" t="s">
        <v>1758</v>
      </c>
      <c r="J146" s="2">
        <v>788</v>
      </c>
      <c r="K146" s="3" t="s">
        <v>1759</v>
      </c>
    </row>
    <row r="147" spans="1:11">
      <c r="A147" t="s">
        <v>1760</v>
      </c>
      <c r="B147" t="s">
        <v>1761</v>
      </c>
      <c r="C147" t="s">
        <v>1762</v>
      </c>
      <c r="D147" t="s">
        <v>1763</v>
      </c>
      <c r="E147" t="s">
        <v>1491</v>
      </c>
      <c r="F147">
        <v>496</v>
      </c>
      <c r="G147" t="s">
        <v>1492</v>
      </c>
      <c r="I147" s="2" t="s">
        <v>1764</v>
      </c>
      <c r="J147" s="2">
        <v>776</v>
      </c>
      <c r="K147" s="3" t="s">
        <v>1765</v>
      </c>
    </row>
    <row r="148" spans="1:11">
      <c r="A148" t="s">
        <v>1766</v>
      </c>
      <c r="B148" t="s">
        <v>1767</v>
      </c>
      <c r="C148" t="s">
        <v>1768</v>
      </c>
      <c r="D148" t="s">
        <v>1769</v>
      </c>
      <c r="E148" t="s">
        <v>659</v>
      </c>
      <c r="F148">
        <v>978</v>
      </c>
      <c r="G148" t="s">
        <v>660</v>
      </c>
      <c r="I148" s="2" t="s">
        <v>1770</v>
      </c>
      <c r="J148" s="2">
        <v>949</v>
      </c>
      <c r="K148" s="3" t="s">
        <v>1771</v>
      </c>
    </row>
    <row r="149" spans="1:11">
      <c r="A149" t="s">
        <v>1772</v>
      </c>
      <c r="B149" t="s">
        <v>1773</v>
      </c>
      <c r="C149" t="s">
        <v>1774</v>
      </c>
      <c r="D149" t="s">
        <v>1775</v>
      </c>
      <c r="E149" t="s">
        <v>729</v>
      </c>
      <c r="F149">
        <v>951</v>
      </c>
      <c r="G149" t="s">
        <v>730</v>
      </c>
      <c r="I149" s="2" t="s">
        <v>1776</v>
      </c>
      <c r="J149" s="2">
        <v>780</v>
      </c>
      <c r="K149" s="3" t="s">
        <v>1777</v>
      </c>
    </row>
    <row r="150" spans="1:11">
      <c r="A150" t="s">
        <v>1778</v>
      </c>
      <c r="B150" t="s">
        <v>1779</v>
      </c>
      <c r="C150" t="s">
        <v>1780</v>
      </c>
      <c r="D150" t="s">
        <v>1781</v>
      </c>
      <c r="E150" t="s">
        <v>1461</v>
      </c>
      <c r="F150">
        <v>504</v>
      </c>
      <c r="G150" t="s">
        <v>1462</v>
      </c>
      <c r="I150" s="2" t="s">
        <v>1782</v>
      </c>
      <c r="J150" s="2">
        <v>0</v>
      </c>
      <c r="K150" s="3" t="s">
        <v>1783</v>
      </c>
    </row>
    <row r="151" spans="1:11">
      <c r="A151" t="s">
        <v>1784</v>
      </c>
      <c r="B151" t="s">
        <v>1785</v>
      </c>
      <c r="C151" t="s">
        <v>1786</v>
      </c>
      <c r="D151" t="s">
        <v>1787</v>
      </c>
      <c r="E151" t="s">
        <v>1539</v>
      </c>
      <c r="F151">
        <v>943</v>
      </c>
      <c r="G151" t="s">
        <v>1540</v>
      </c>
      <c r="I151" s="2" t="s">
        <v>1788</v>
      </c>
      <c r="J151" s="2">
        <v>901</v>
      </c>
      <c r="K151" s="3" t="s">
        <v>1789</v>
      </c>
    </row>
    <row r="152" spans="1:11">
      <c r="A152" t="s">
        <v>1790</v>
      </c>
      <c r="B152" t="s">
        <v>1791</v>
      </c>
      <c r="C152" t="s">
        <v>1792</v>
      </c>
      <c r="D152" t="s">
        <v>1793</v>
      </c>
      <c r="E152" t="s">
        <v>1485</v>
      </c>
      <c r="F152">
        <v>104</v>
      </c>
      <c r="G152" t="s">
        <v>1486</v>
      </c>
      <c r="I152" s="2" t="s">
        <v>58</v>
      </c>
      <c r="J152" s="2">
        <v>834</v>
      </c>
      <c r="K152" s="3" t="s">
        <v>56</v>
      </c>
    </row>
    <row r="153" spans="1:11">
      <c r="A153" t="s">
        <v>1794</v>
      </c>
      <c r="B153" t="s">
        <v>1795</v>
      </c>
      <c r="C153" t="s">
        <v>1796</v>
      </c>
      <c r="D153" t="s">
        <v>1797</v>
      </c>
      <c r="E153" t="s">
        <v>1545</v>
      </c>
      <c r="F153">
        <v>516</v>
      </c>
      <c r="G153" t="s">
        <v>1546</v>
      </c>
      <c r="I153" s="2" t="s">
        <v>1798</v>
      </c>
      <c r="J153" s="2">
        <v>980</v>
      </c>
      <c r="K153" s="3" t="s">
        <v>1799</v>
      </c>
    </row>
    <row r="154" spans="1:11">
      <c r="A154" t="s">
        <v>1800</v>
      </c>
      <c r="B154" t="s">
        <v>1801</v>
      </c>
      <c r="C154" t="s">
        <v>1802</v>
      </c>
      <c r="D154" t="s">
        <v>1803</v>
      </c>
      <c r="I154" s="2" t="s">
        <v>1804</v>
      </c>
      <c r="J154" s="2">
        <v>800</v>
      </c>
      <c r="K154" s="3" t="s">
        <v>1805</v>
      </c>
    </row>
    <row r="155" spans="1:11">
      <c r="A155" t="s">
        <v>1806</v>
      </c>
      <c r="B155" t="s">
        <v>1807</v>
      </c>
      <c r="C155" t="s">
        <v>1808</v>
      </c>
      <c r="D155" t="s">
        <v>1809</v>
      </c>
      <c r="E155" t="s">
        <v>1569</v>
      </c>
      <c r="F155">
        <v>524</v>
      </c>
      <c r="G155" t="s">
        <v>1570</v>
      </c>
      <c r="I155" s="2" t="s">
        <v>286</v>
      </c>
      <c r="J155" s="2">
        <v>840</v>
      </c>
      <c r="K155" s="3" t="s">
        <v>629</v>
      </c>
    </row>
    <row r="156" spans="1:11">
      <c r="A156" t="s">
        <v>1810</v>
      </c>
      <c r="B156" t="s">
        <v>1811</v>
      </c>
      <c r="C156" t="s">
        <v>1812</v>
      </c>
      <c r="D156" t="s">
        <v>1813</v>
      </c>
      <c r="E156" t="s">
        <v>659</v>
      </c>
      <c r="F156">
        <v>978</v>
      </c>
      <c r="G156" t="s">
        <v>660</v>
      </c>
      <c r="I156" s="2" t="s">
        <v>286</v>
      </c>
      <c r="J156" s="2"/>
      <c r="K156" s="3"/>
    </row>
    <row r="157" spans="1:11">
      <c r="A157" t="s">
        <v>1814</v>
      </c>
      <c r="B157" t="s">
        <v>1815</v>
      </c>
      <c r="C157" t="s">
        <v>1816</v>
      </c>
      <c r="D157" t="s">
        <v>1817</v>
      </c>
      <c r="E157" t="s">
        <v>777</v>
      </c>
      <c r="F157">
        <v>532</v>
      </c>
      <c r="G157" t="s">
        <v>778</v>
      </c>
      <c r="I157" s="2" t="s">
        <v>1818</v>
      </c>
      <c r="J157" s="2">
        <v>858</v>
      </c>
      <c r="K157" s="3" t="s">
        <v>1819</v>
      </c>
    </row>
    <row r="158" spans="1:11">
      <c r="A158" t="s">
        <v>1820</v>
      </c>
      <c r="B158" t="s">
        <v>1821</v>
      </c>
      <c r="C158" t="s">
        <v>1822</v>
      </c>
      <c r="D158" t="s">
        <v>1823</v>
      </c>
      <c r="I158" s="2" t="s">
        <v>1824</v>
      </c>
      <c r="J158" s="2">
        <v>860</v>
      </c>
      <c r="K158" s="3" t="s">
        <v>1825</v>
      </c>
    </row>
    <row r="159" spans="1:11">
      <c r="A159" t="s">
        <v>1826</v>
      </c>
      <c r="B159" t="s">
        <v>1827</v>
      </c>
      <c r="C159" t="s">
        <v>1828</v>
      </c>
      <c r="D159" t="s">
        <v>1829</v>
      </c>
      <c r="E159" t="s">
        <v>1575</v>
      </c>
      <c r="F159">
        <v>554</v>
      </c>
      <c r="G159" t="s">
        <v>1576</v>
      </c>
      <c r="I159" s="2" t="s">
        <v>1830</v>
      </c>
      <c r="J159" s="2">
        <v>937</v>
      </c>
      <c r="K159" s="3" t="s">
        <v>1831</v>
      </c>
    </row>
    <row r="160" spans="1:11">
      <c r="A160" t="s">
        <v>1832</v>
      </c>
      <c r="B160" t="s">
        <v>1833</v>
      </c>
      <c r="C160" t="s">
        <v>1834</v>
      </c>
      <c r="D160" t="s">
        <v>1835</v>
      </c>
      <c r="E160" t="s">
        <v>1557</v>
      </c>
      <c r="F160">
        <v>558</v>
      </c>
      <c r="G160" t="s">
        <v>1558</v>
      </c>
      <c r="I160" s="2" t="s">
        <v>1836</v>
      </c>
      <c r="J160" s="2">
        <v>704</v>
      </c>
      <c r="K160" s="3" t="s">
        <v>1837</v>
      </c>
    </row>
    <row r="161" spans="1:11">
      <c r="A161" t="s">
        <v>1838</v>
      </c>
      <c r="B161" t="s">
        <v>1839</v>
      </c>
      <c r="C161" t="s">
        <v>1840</v>
      </c>
      <c r="D161" t="s">
        <v>1841</v>
      </c>
      <c r="E161" t="s">
        <v>904</v>
      </c>
      <c r="F161">
        <v>952</v>
      </c>
      <c r="G161" t="s">
        <v>905</v>
      </c>
      <c r="I161" s="2" t="s">
        <v>1842</v>
      </c>
      <c r="J161" s="2">
        <v>548</v>
      </c>
      <c r="K161" s="3" t="s">
        <v>1843</v>
      </c>
    </row>
    <row r="162" spans="1:11">
      <c r="A162" t="s">
        <v>1844</v>
      </c>
      <c r="B162" t="s">
        <v>1845</v>
      </c>
      <c r="C162" t="s">
        <v>1846</v>
      </c>
      <c r="D162" t="s">
        <v>1847</v>
      </c>
      <c r="E162" t="s">
        <v>1551</v>
      </c>
      <c r="F162">
        <v>566</v>
      </c>
      <c r="G162" t="s">
        <v>1552</v>
      </c>
      <c r="I162" s="2" t="s">
        <v>1848</v>
      </c>
      <c r="J162" s="2">
        <v>882</v>
      </c>
      <c r="K162" s="3" t="s">
        <v>1849</v>
      </c>
    </row>
    <row r="163" spans="1:11">
      <c r="A163" t="s">
        <v>1850</v>
      </c>
      <c r="B163" t="s">
        <v>1851</v>
      </c>
      <c r="C163" t="s">
        <v>1852</v>
      </c>
      <c r="D163" t="s">
        <v>1853</v>
      </c>
      <c r="I163" s="2" t="s">
        <v>1034</v>
      </c>
      <c r="J163" s="2">
        <v>950</v>
      </c>
      <c r="K163" s="3" t="s">
        <v>1035</v>
      </c>
    </row>
    <row r="164" spans="1:11">
      <c r="A164" t="s">
        <v>1854</v>
      </c>
      <c r="B164" t="s">
        <v>1855</v>
      </c>
      <c r="C164" t="s">
        <v>1856</v>
      </c>
      <c r="D164" t="s">
        <v>1857</v>
      </c>
      <c r="I164" s="2" t="s">
        <v>729</v>
      </c>
      <c r="J164" s="2">
        <v>951</v>
      </c>
      <c r="K164" s="3" t="s">
        <v>730</v>
      </c>
    </row>
    <row r="165" spans="1:11">
      <c r="A165" t="s">
        <v>1858</v>
      </c>
      <c r="B165" t="s">
        <v>1859</v>
      </c>
      <c r="C165" t="s">
        <v>1860</v>
      </c>
      <c r="D165" t="s">
        <v>1861</v>
      </c>
      <c r="E165" t="s">
        <v>286</v>
      </c>
      <c r="F165">
        <v>840</v>
      </c>
      <c r="G165" t="s">
        <v>629</v>
      </c>
      <c r="I165" s="2" t="s">
        <v>904</v>
      </c>
      <c r="J165" s="2">
        <v>952</v>
      </c>
      <c r="K165" s="3" t="s">
        <v>905</v>
      </c>
    </row>
    <row r="166" spans="1:11">
      <c r="A166" t="s">
        <v>1862</v>
      </c>
      <c r="B166" t="s">
        <v>1863</v>
      </c>
      <c r="C166" t="s">
        <v>1864</v>
      </c>
      <c r="D166" t="s">
        <v>1865</v>
      </c>
      <c r="E166" t="s">
        <v>1563</v>
      </c>
      <c r="F166">
        <v>578</v>
      </c>
      <c r="G166" t="s">
        <v>1564</v>
      </c>
      <c r="I166" s="2" t="s">
        <v>1866</v>
      </c>
      <c r="J166" s="2">
        <v>886</v>
      </c>
      <c r="K166" s="3" t="s">
        <v>1867</v>
      </c>
    </row>
    <row r="167" spans="1:11">
      <c r="A167" t="s">
        <v>1868</v>
      </c>
      <c r="B167" t="s">
        <v>1869</v>
      </c>
      <c r="C167" t="s">
        <v>1870</v>
      </c>
      <c r="D167" t="s">
        <v>1871</v>
      </c>
      <c r="E167" t="s">
        <v>1581</v>
      </c>
      <c r="F167">
        <v>512</v>
      </c>
      <c r="G167" t="s">
        <v>1582</v>
      </c>
      <c r="I167" s="2" t="s">
        <v>1872</v>
      </c>
      <c r="J167" s="2">
        <v>710</v>
      </c>
      <c r="K167" s="3" t="s">
        <v>1873</v>
      </c>
    </row>
    <row r="168" spans="1:11">
      <c r="A168" t="s">
        <v>1874</v>
      </c>
      <c r="B168" t="s">
        <v>1875</v>
      </c>
      <c r="C168" t="s">
        <v>1876</v>
      </c>
      <c r="D168" t="s">
        <v>1877</v>
      </c>
      <c r="E168" t="s">
        <v>1611</v>
      </c>
      <c r="F168">
        <v>586</v>
      </c>
      <c r="G168" t="s">
        <v>1612</v>
      </c>
      <c r="I168" s="2" t="s">
        <v>1878</v>
      </c>
      <c r="J168" s="2">
        <v>967</v>
      </c>
      <c r="K168" s="3" t="s">
        <v>1879</v>
      </c>
    </row>
    <row r="169" spans="1:11">
      <c r="A169" t="s">
        <v>1880</v>
      </c>
      <c r="B169" t="s">
        <v>1881</v>
      </c>
      <c r="C169" t="s">
        <v>1882</v>
      </c>
      <c r="D169" t="s">
        <v>1883</v>
      </c>
      <c r="E169" t="s">
        <v>286</v>
      </c>
      <c r="F169">
        <v>840</v>
      </c>
      <c r="G169" t="s">
        <v>629</v>
      </c>
    </row>
    <row r="170" spans="1:11">
      <c r="A170" t="s">
        <v>1884</v>
      </c>
      <c r="B170" t="s">
        <v>1885</v>
      </c>
      <c r="C170" t="s">
        <v>1886</v>
      </c>
      <c r="D170" t="s">
        <v>1887</v>
      </c>
    </row>
    <row r="171" spans="1:11">
      <c r="A171" t="s">
        <v>1888</v>
      </c>
      <c r="B171" t="s">
        <v>1889</v>
      </c>
      <c r="C171" t="s">
        <v>1890</v>
      </c>
      <c r="D171" t="s">
        <v>1891</v>
      </c>
      <c r="E171" t="s">
        <v>1587</v>
      </c>
      <c r="F171">
        <v>590</v>
      </c>
      <c r="G171" t="s">
        <v>1588</v>
      </c>
    </row>
    <row r="172" spans="1:11">
      <c r="A172" t="s">
        <v>1892</v>
      </c>
      <c r="B172" t="s">
        <v>1893</v>
      </c>
      <c r="C172" t="s">
        <v>1894</v>
      </c>
      <c r="D172" t="s">
        <v>1895</v>
      </c>
      <c r="E172" t="s">
        <v>1599</v>
      </c>
      <c r="F172">
        <v>598</v>
      </c>
      <c r="G172" t="s">
        <v>1600</v>
      </c>
    </row>
    <row r="173" spans="1:11">
      <c r="A173" t="s">
        <v>1896</v>
      </c>
      <c r="B173" t="s">
        <v>1897</v>
      </c>
      <c r="C173" t="s">
        <v>1898</v>
      </c>
      <c r="D173" t="s">
        <v>1899</v>
      </c>
      <c r="E173" t="s">
        <v>1623</v>
      </c>
      <c r="F173">
        <v>600</v>
      </c>
      <c r="G173" t="s">
        <v>1624</v>
      </c>
    </row>
    <row r="174" spans="1:11">
      <c r="A174" t="s">
        <v>1900</v>
      </c>
      <c r="B174" t="s">
        <v>1901</v>
      </c>
      <c r="C174" t="s">
        <v>1902</v>
      </c>
      <c r="D174" t="s">
        <v>1903</v>
      </c>
      <c r="E174" t="s">
        <v>1593</v>
      </c>
      <c r="F174">
        <v>604</v>
      </c>
      <c r="G174" t="s">
        <v>1594</v>
      </c>
    </row>
    <row r="175" spans="1:11">
      <c r="A175" t="s">
        <v>1904</v>
      </c>
      <c r="B175" t="s">
        <v>1905</v>
      </c>
      <c r="C175" t="s">
        <v>1906</v>
      </c>
      <c r="D175" t="s">
        <v>1907</v>
      </c>
      <c r="E175" t="s">
        <v>1605</v>
      </c>
      <c r="F175">
        <v>608</v>
      </c>
      <c r="G175" t="s">
        <v>1606</v>
      </c>
    </row>
    <row r="176" spans="1:11">
      <c r="A176" t="s">
        <v>1908</v>
      </c>
      <c r="B176" t="s">
        <v>1909</v>
      </c>
      <c r="C176" t="s">
        <v>1910</v>
      </c>
      <c r="D176" t="s">
        <v>1911</v>
      </c>
    </row>
    <row r="177" spans="1:7">
      <c r="A177" t="s">
        <v>1912</v>
      </c>
      <c r="B177" t="s">
        <v>1913</v>
      </c>
      <c r="C177" t="s">
        <v>1914</v>
      </c>
      <c r="D177" t="s">
        <v>1915</v>
      </c>
      <c r="E177" t="s">
        <v>1617</v>
      </c>
      <c r="F177">
        <v>985</v>
      </c>
      <c r="G177" t="s">
        <v>1618</v>
      </c>
    </row>
    <row r="178" spans="1:7">
      <c r="A178" t="s">
        <v>1916</v>
      </c>
      <c r="B178" t="s">
        <v>1917</v>
      </c>
      <c r="C178" t="s">
        <v>1918</v>
      </c>
      <c r="D178" t="s">
        <v>1919</v>
      </c>
      <c r="E178" t="s">
        <v>659</v>
      </c>
      <c r="F178">
        <v>978</v>
      </c>
      <c r="G178" t="s">
        <v>660</v>
      </c>
    </row>
    <row r="179" spans="1:7">
      <c r="A179" t="s">
        <v>1920</v>
      </c>
      <c r="B179" t="s">
        <v>1921</v>
      </c>
      <c r="C179" t="s">
        <v>1922</v>
      </c>
      <c r="D179" t="s">
        <v>1923</v>
      </c>
      <c r="E179" t="s">
        <v>286</v>
      </c>
      <c r="F179">
        <v>840</v>
      </c>
      <c r="G179" t="s">
        <v>629</v>
      </c>
    </row>
    <row r="180" spans="1:7">
      <c r="A180" t="s">
        <v>1924</v>
      </c>
      <c r="B180" t="s">
        <v>1925</v>
      </c>
      <c r="C180" t="s">
        <v>1926</v>
      </c>
      <c r="D180" t="s">
        <v>1927</v>
      </c>
      <c r="E180" t="s">
        <v>1629</v>
      </c>
      <c r="F180">
        <v>634</v>
      </c>
      <c r="G180" t="s">
        <v>1630</v>
      </c>
    </row>
    <row r="181" spans="1:7">
      <c r="A181" t="s">
        <v>1928</v>
      </c>
      <c r="B181" t="s">
        <v>1929</v>
      </c>
      <c r="C181" t="s">
        <v>1930</v>
      </c>
      <c r="D181" t="s">
        <v>1931</v>
      </c>
      <c r="E181" t="s">
        <v>1034</v>
      </c>
      <c r="F181">
        <v>950</v>
      </c>
      <c r="G181" t="s">
        <v>1035</v>
      </c>
    </row>
    <row r="182" spans="1:7">
      <c r="A182" t="s">
        <v>1932</v>
      </c>
      <c r="B182" t="s">
        <v>1933</v>
      </c>
      <c r="C182" t="s">
        <v>1934</v>
      </c>
      <c r="D182" t="s">
        <v>1935</v>
      </c>
      <c r="E182" t="s">
        <v>659</v>
      </c>
      <c r="F182">
        <v>978</v>
      </c>
      <c r="G182" t="s">
        <v>660</v>
      </c>
    </row>
    <row r="183" spans="1:7">
      <c r="A183" t="s">
        <v>1936</v>
      </c>
      <c r="B183" t="s">
        <v>1937</v>
      </c>
      <c r="C183" t="s">
        <v>1938</v>
      </c>
      <c r="D183" t="s">
        <v>1939</v>
      </c>
      <c r="E183" t="s">
        <v>1635</v>
      </c>
      <c r="F183">
        <v>946</v>
      </c>
      <c r="G183" t="s">
        <v>1636</v>
      </c>
    </row>
    <row r="184" spans="1:7">
      <c r="A184" t="s">
        <v>1940</v>
      </c>
      <c r="B184" t="s">
        <v>1941</v>
      </c>
      <c r="C184" t="s">
        <v>1942</v>
      </c>
      <c r="D184" t="s">
        <v>1943</v>
      </c>
      <c r="E184" t="s">
        <v>1647</v>
      </c>
      <c r="F184">
        <v>643</v>
      </c>
      <c r="G184" t="s">
        <v>1648</v>
      </c>
    </row>
    <row r="185" spans="1:7">
      <c r="A185" t="s">
        <v>1944</v>
      </c>
      <c r="B185" t="s">
        <v>1945</v>
      </c>
      <c r="C185" t="s">
        <v>1946</v>
      </c>
      <c r="D185" t="s">
        <v>1947</v>
      </c>
      <c r="E185" t="s">
        <v>1653</v>
      </c>
      <c r="F185">
        <v>646</v>
      </c>
      <c r="G185" t="s">
        <v>1654</v>
      </c>
    </row>
    <row r="186" spans="1:7">
      <c r="A186" t="s">
        <v>1948</v>
      </c>
      <c r="B186" t="s">
        <v>1949</v>
      </c>
      <c r="C186" t="s">
        <v>1950</v>
      </c>
      <c r="D186" t="s">
        <v>1951</v>
      </c>
      <c r="E186" t="s">
        <v>1694</v>
      </c>
      <c r="F186">
        <v>654</v>
      </c>
      <c r="G186" t="s">
        <v>1695</v>
      </c>
    </row>
    <row r="187" spans="1:7">
      <c r="A187" t="s">
        <v>1952</v>
      </c>
      <c r="B187" t="s">
        <v>1953</v>
      </c>
      <c r="C187" t="s">
        <v>1954</v>
      </c>
      <c r="D187" t="s">
        <v>1955</v>
      </c>
      <c r="E187" t="s">
        <v>729</v>
      </c>
      <c r="F187">
        <v>951</v>
      </c>
      <c r="G187" t="s">
        <v>730</v>
      </c>
    </row>
    <row r="188" spans="1:7">
      <c r="A188" t="s">
        <v>1956</v>
      </c>
      <c r="B188" t="s">
        <v>1957</v>
      </c>
      <c r="C188" t="s">
        <v>1958</v>
      </c>
      <c r="D188" t="s">
        <v>1959</v>
      </c>
      <c r="E188" t="s">
        <v>729</v>
      </c>
      <c r="F188">
        <v>951</v>
      </c>
      <c r="G188" t="s">
        <v>730</v>
      </c>
    </row>
    <row r="189" spans="1:7">
      <c r="A189" t="s">
        <v>1960</v>
      </c>
      <c r="B189" t="s">
        <v>1961</v>
      </c>
      <c r="C189" t="s">
        <v>1962</v>
      </c>
      <c r="D189" t="s">
        <v>1963</v>
      </c>
      <c r="E189" t="s">
        <v>659</v>
      </c>
      <c r="F189">
        <v>978</v>
      </c>
      <c r="G189" t="s">
        <v>660</v>
      </c>
    </row>
    <row r="190" spans="1:7">
      <c r="A190" t="s">
        <v>1964</v>
      </c>
      <c r="B190" t="s">
        <v>1965</v>
      </c>
      <c r="C190" t="s">
        <v>1966</v>
      </c>
      <c r="D190" t="s">
        <v>1967</v>
      </c>
      <c r="E190" t="s">
        <v>729</v>
      </c>
      <c r="F190">
        <v>951</v>
      </c>
      <c r="G190" t="s">
        <v>730</v>
      </c>
    </row>
    <row r="191" spans="1:7">
      <c r="A191" t="s">
        <v>1968</v>
      </c>
      <c r="B191" t="s">
        <v>1969</v>
      </c>
      <c r="C191" t="s">
        <v>1970</v>
      </c>
      <c r="D191" t="s">
        <v>1971</v>
      </c>
      <c r="E191" t="s">
        <v>659</v>
      </c>
      <c r="F191">
        <v>978</v>
      </c>
      <c r="G191" t="s">
        <v>660</v>
      </c>
    </row>
    <row r="192" spans="1:7">
      <c r="A192" t="s">
        <v>1972</v>
      </c>
      <c r="B192" t="s">
        <v>1973</v>
      </c>
      <c r="C192" t="s">
        <v>1974</v>
      </c>
      <c r="D192" t="s">
        <v>1975</v>
      </c>
      <c r="E192" t="s">
        <v>659</v>
      </c>
      <c r="F192">
        <v>978</v>
      </c>
      <c r="G192" t="s">
        <v>660</v>
      </c>
    </row>
    <row r="193" spans="1:7">
      <c r="A193" t="s">
        <v>1976</v>
      </c>
      <c r="B193" t="s">
        <v>1977</v>
      </c>
      <c r="C193" t="s">
        <v>1978</v>
      </c>
      <c r="D193" t="s">
        <v>1979</v>
      </c>
      <c r="E193" t="s">
        <v>1848</v>
      </c>
      <c r="F193">
        <v>882</v>
      </c>
      <c r="G193" t="s">
        <v>1849</v>
      </c>
    </row>
    <row r="194" spans="1:7">
      <c r="A194" t="s">
        <v>1980</v>
      </c>
      <c r="B194" t="s">
        <v>1981</v>
      </c>
      <c r="C194" t="s">
        <v>1982</v>
      </c>
      <c r="D194" t="s">
        <v>1983</v>
      </c>
      <c r="E194" t="s">
        <v>659</v>
      </c>
      <c r="F194">
        <v>978</v>
      </c>
      <c r="G194" t="s">
        <v>660</v>
      </c>
    </row>
    <row r="195" spans="1:7">
      <c r="A195" t="s">
        <v>1984</v>
      </c>
      <c r="B195" t="s">
        <v>1985</v>
      </c>
      <c r="C195" t="s">
        <v>1986</v>
      </c>
      <c r="D195" t="s">
        <v>1987</v>
      </c>
      <c r="E195" t="s">
        <v>1724</v>
      </c>
      <c r="F195">
        <v>678</v>
      </c>
      <c r="G195" t="s">
        <v>1725</v>
      </c>
    </row>
    <row r="196" spans="1:7">
      <c r="A196" t="s">
        <v>1988</v>
      </c>
      <c r="B196" t="s">
        <v>1989</v>
      </c>
      <c r="C196" t="s">
        <v>1990</v>
      </c>
      <c r="D196" t="s">
        <v>1991</v>
      </c>
      <c r="E196" t="s">
        <v>1659</v>
      </c>
      <c r="F196">
        <v>682</v>
      </c>
      <c r="G196" t="s">
        <v>1660</v>
      </c>
    </row>
    <row r="197" spans="1:7">
      <c r="A197" t="s">
        <v>1992</v>
      </c>
      <c r="B197" t="s">
        <v>1993</v>
      </c>
      <c r="C197" t="s">
        <v>1994</v>
      </c>
      <c r="D197" t="s">
        <v>1995</v>
      </c>
      <c r="E197" t="s">
        <v>904</v>
      </c>
      <c r="F197">
        <v>952</v>
      </c>
      <c r="G197" t="s">
        <v>905</v>
      </c>
    </row>
    <row r="198" spans="1:7">
      <c r="A198" t="s">
        <v>1996</v>
      </c>
      <c r="B198" t="s">
        <v>1997</v>
      </c>
      <c r="C198" t="s">
        <v>1998</v>
      </c>
      <c r="D198" t="s">
        <v>1999</v>
      </c>
      <c r="E198" t="s">
        <v>1641</v>
      </c>
      <c r="F198">
        <v>941</v>
      </c>
      <c r="G198" t="s">
        <v>1642</v>
      </c>
    </row>
    <row r="199" spans="1:7">
      <c r="A199" t="s">
        <v>2000</v>
      </c>
      <c r="B199" t="s">
        <v>2001</v>
      </c>
      <c r="C199" t="s">
        <v>2002</v>
      </c>
      <c r="D199" t="s">
        <v>2003</v>
      </c>
      <c r="E199" t="s">
        <v>1670</v>
      </c>
      <c r="F199">
        <v>690</v>
      </c>
      <c r="G199" t="s">
        <v>1671</v>
      </c>
    </row>
    <row r="200" spans="1:7">
      <c r="A200" t="s">
        <v>2004</v>
      </c>
      <c r="B200" t="s">
        <v>2005</v>
      </c>
      <c r="C200" t="s">
        <v>2006</v>
      </c>
      <c r="D200" t="s">
        <v>2007</v>
      </c>
      <c r="E200" t="s">
        <v>1700</v>
      </c>
      <c r="F200">
        <v>694</v>
      </c>
      <c r="G200" t="s">
        <v>1701</v>
      </c>
    </row>
    <row r="201" spans="1:7">
      <c r="A201" t="s">
        <v>2008</v>
      </c>
      <c r="B201" t="s">
        <v>2009</v>
      </c>
      <c r="C201" t="s">
        <v>2010</v>
      </c>
      <c r="D201" t="s">
        <v>2011</v>
      </c>
      <c r="E201" t="s">
        <v>1688</v>
      </c>
      <c r="F201">
        <v>702</v>
      </c>
      <c r="G201" t="s">
        <v>1689</v>
      </c>
    </row>
    <row r="202" spans="1:7">
      <c r="A202" t="s">
        <v>2012</v>
      </c>
      <c r="B202" t="s">
        <v>2013</v>
      </c>
      <c r="C202" t="s">
        <v>2014</v>
      </c>
      <c r="D202" t="s">
        <v>2015</v>
      </c>
      <c r="E202" t="s">
        <v>659</v>
      </c>
      <c r="F202">
        <v>978</v>
      </c>
      <c r="G202" t="s">
        <v>660</v>
      </c>
    </row>
    <row r="203" spans="1:7">
      <c r="A203" t="s">
        <v>2016</v>
      </c>
      <c r="B203" t="s">
        <v>2017</v>
      </c>
      <c r="C203" t="s">
        <v>2018</v>
      </c>
      <c r="D203" t="s">
        <v>2019</v>
      </c>
      <c r="E203" t="s">
        <v>659</v>
      </c>
      <c r="F203">
        <v>978</v>
      </c>
      <c r="G203" t="s">
        <v>660</v>
      </c>
    </row>
    <row r="204" spans="1:7">
      <c r="A204" t="s">
        <v>2020</v>
      </c>
      <c r="B204" t="s">
        <v>2021</v>
      </c>
      <c r="C204" t="s">
        <v>2022</v>
      </c>
      <c r="D204" t="s">
        <v>2023</v>
      </c>
      <c r="E204" t="s">
        <v>1665</v>
      </c>
      <c r="F204">
        <v>90</v>
      </c>
      <c r="G204" t="s">
        <v>1666</v>
      </c>
    </row>
    <row r="205" spans="1:7">
      <c r="A205" t="s">
        <v>2024</v>
      </c>
      <c r="B205" t="s">
        <v>2025</v>
      </c>
      <c r="C205" t="s">
        <v>2026</v>
      </c>
      <c r="D205" t="s">
        <v>2027</v>
      </c>
      <c r="E205" t="s">
        <v>1706</v>
      </c>
      <c r="F205">
        <v>706</v>
      </c>
      <c r="G205" t="s">
        <v>1707</v>
      </c>
    </row>
    <row r="206" spans="1:7">
      <c r="A206" t="s">
        <v>2028</v>
      </c>
      <c r="B206" t="s">
        <v>2029</v>
      </c>
      <c r="C206" t="s">
        <v>2030</v>
      </c>
      <c r="D206" t="s">
        <v>2031</v>
      </c>
      <c r="E206" t="s">
        <v>1872</v>
      </c>
      <c r="F206">
        <v>710</v>
      </c>
      <c r="G206" t="s">
        <v>1873</v>
      </c>
    </row>
    <row r="207" spans="1:7">
      <c r="A207" t="s">
        <v>2032</v>
      </c>
      <c r="B207" t="s">
        <v>2033</v>
      </c>
      <c r="C207" t="s">
        <v>2034</v>
      </c>
      <c r="D207" t="s">
        <v>2035</v>
      </c>
    </row>
    <row r="208" spans="1:7">
      <c r="A208" t="s">
        <v>2036</v>
      </c>
      <c r="B208" t="s">
        <v>2037</v>
      </c>
      <c r="C208" t="s">
        <v>2038</v>
      </c>
      <c r="D208" t="s">
        <v>2039</v>
      </c>
      <c r="E208" t="s">
        <v>1718</v>
      </c>
      <c r="F208">
        <v>728</v>
      </c>
      <c r="G208" t="s">
        <v>1719</v>
      </c>
    </row>
    <row r="209" spans="1:7">
      <c r="A209" t="s">
        <v>2040</v>
      </c>
      <c r="B209" t="s">
        <v>2041</v>
      </c>
      <c r="C209" t="s">
        <v>2042</v>
      </c>
      <c r="D209" t="s">
        <v>2043</v>
      </c>
      <c r="E209" t="s">
        <v>659</v>
      </c>
      <c r="F209">
        <v>978</v>
      </c>
      <c r="G209" t="s">
        <v>660</v>
      </c>
    </row>
    <row r="210" spans="1:7">
      <c r="A210" t="s">
        <v>2044</v>
      </c>
      <c r="B210" t="s">
        <v>2045</v>
      </c>
      <c r="C210" t="s">
        <v>2046</v>
      </c>
      <c r="D210" t="s">
        <v>2047</v>
      </c>
      <c r="E210" t="s">
        <v>1437</v>
      </c>
      <c r="F210">
        <v>144</v>
      </c>
      <c r="G210" t="s">
        <v>1438</v>
      </c>
    </row>
    <row r="211" spans="1:7">
      <c r="A211" t="s">
        <v>2048</v>
      </c>
      <c r="B211" t="s">
        <v>2049</v>
      </c>
      <c r="C211" t="s">
        <v>2050</v>
      </c>
      <c r="D211" t="s">
        <v>2051</v>
      </c>
      <c r="E211" t="s">
        <v>1676</v>
      </c>
      <c r="F211">
        <v>938</v>
      </c>
      <c r="G211" t="s">
        <v>1677</v>
      </c>
    </row>
    <row r="212" spans="1:7">
      <c r="A212" t="s">
        <v>2052</v>
      </c>
      <c r="B212" t="s">
        <v>2053</v>
      </c>
      <c r="C212" t="s">
        <v>2054</v>
      </c>
      <c r="D212" t="s">
        <v>2055</v>
      </c>
      <c r="E212" t="s">
        <v>1712</v>
      </c>
      <c r="F212">
        <v>968</v>
      </c>
      <c r="G212" t="s">
        <v>1713</v>
      </c>
    </row>
    <row r="213" spans="1:7">
      <c r="A213" t="s">
        <v>2056</v>
      </c>
      <c r="B213" t="s">
        <v>2057</v>
      </c>
      <c r="C213" t="s">
        <v>2058</v>
      </c>
      <c r="D213" t="s">
        <v>2059</v>
      </c>
    </row>
    <row r="214" spans="1:7">
      <c r="A214" t="s">
        <v>2060</v>
      </c>
      <c r="B214" t="s">
        <v>2061</v>
      </c>
      <c r="C214" t="s">
        <v>2062</v>
      </c>
      <c r="D214" t="s">
        <v>2063</v>
      </c>
      <c r="E214" t="s">
        <v>1682</v>
      </c>
      <c r="F214">
        <v>752</v>
      </c>
      <c r="G214" t="s">
        <v>1683</v>
      </c>
    </row>
    <row r="215" spans="1:7">
      <c r="A215" t="s">
        <v>2064</v>
      </c>
      <c r="B215" t="s">
        <v>2065</v>
      </c>
      <c r="C215" t="s">
        <v>2066</v>
      </c>
      <c r="D215" t="s">
        <v>2067</v>
      </c>
      <c r="E215" t="s">
        <v>1015</v>
      </c>
      <c r="F215">
        <v>756</v>
      </c>
      <c r="G215" t="s">
        <v>1016</v>
      </c>
    </row>
    <row r="216" spans="1:7">
      <c r="A216" t="s">
        <v>2068</v>
      </c>
      <c r="B216" t="s">
        <v>2069</v>
      </c>
      <c r="C216" t="s">
        <v>2070</v>
      </c>
      <c r="D216" t="s">
        <v>2071</v>
      </c>
      <c r="E216" t="s">
        <v>1730</v>
      </c>
      <c r="F216">
        <v>760</v>
      </c>
      <c r="G216" t="s">
        <v>1731</v>
      </c>
    </row>
    <row r="217" spans="1:7">
      <c r="A217" t="s">
        <v>2072</v>
      </c>
      <c r="B217" t="s">
        <v>2073</v>
      </c>
      <c r="C217" t="s">
        <v>2074</v>
      </c>
      <c r="D217" t="s">
        <v>2075</v>
      </c>
      <c r="E217" t="s">
        <v>1788</v>
      </c>
      <c r="F217">
        <v>901</v>
      </c>
      <c r="G217" t="s">
        <v>1789</v>
      </c>
    </row>
    <row r="218" spans="1:7">
      <c r="A218" t="s">
        <v>2076</v>
      </c>
      <c r="B218" t="s">
        <v>2077</v>
      </c>
      <c r="C218" t="s">
        <v>2078</v>
      </c>
      <c r="D218" t="s">
        <v>2079</v>
      </c>
      <c r="E218" t="s">
        <v>1746</v>
      </c>
      <c r="F218">
        <v>972</v>
      </c>
      <c r="G218" t="s">
        <v>1747</v>
      </c>
    </row>
    <row r="219" spans="1:7">
      <c r="A219" t="s">
        <v>52</v>
      </c>
      <c r="B219" t="s">
        <v>2080</v>
      </c>
      <c r="C219" t="s">
        <v>54</v>
      </c>
      <c r="D219" t="s">
        <v>2081</v>
      </c>
      <c r="E219" t="s">
        <v>58</v>
      </c>
      <c r="F219">
        <v>834</v>
      </c>
      <c r="G219" t="s">
        <v>56</v>
      </c>
    </row>
    <row r="220" spans="1:7">
      <c r="A220" t="s">
        <v>2082</v>
      </c>
      <c r="B220" t="s">
        <v>2083</v>
      </c>
      <c r="C220" t="s">
        <v>2084</v>
      </c>
      <c r="D220" t="s">
        <v>2085</v>
      </c>
      <c r="E220" t="s">
        <v>1740</v>
      </c>
      <c r="F220">
        <v>764</v>
      </c>
      <c r="G220" t="s">
        <v>1741</v>
      </c>
    </row>
    <row r="221" spans="1:7">
      <c r="A221" t="s">
        <v>2086</v>
      </c>
      <c r="B221" t="s">
        <v>2087</v>
      </c>
      <c r="C221" t="s">
        <v>2088</v>
      </c>
      <c r="D221" t="s">
        <v>2089</v>
      </c>
      <c r="E221" t="s">
        <v>286</v>
      </c>
      <c r="F221">
        <v>840</v>
      </c>
      <c r="G221" t="s">
        <v>629</v>
      </c>
    </row>
    <row r="222" spans="1:7">
      <c r="A222" t="s">
        <v>2090</v>
      </c>
      <c r="B222" t="s">
        <v>2091</v>
      </c>
      <c r="C222" t="s">
        <v>2092</v>
      </c>
      <c r="D222" t="s">
        <v>2093</v>
      </c>
      <c r="E222" t="s">
        <v>904</v>
      </c>
      <c r="F222">
        <v>952</v>
      </c>
      <c r="G222" t="s">
        <v>905</v>
      </c>
    </row>
    <row r="223" spans="1:7">
      <c r="A223" t="s">
        <v>2094</v>
      </c>
      <c r="B223" t="s">
        <v>2095</v>
      </c>
      <c r="C223" t="s">
        <v>2096</v>
      </c>
      <c r="D223" t="s">
        <v>2097</v>
      </c>
    </row>
    <row r="224" spans="1:7">
      <c r="A224" t="s">
        <v>2098</v>
      </c>
      <c r="B224" t="s">
        <v>2099</v>
      </c>
      <c r="C224" t="s">
        <v>2100</v>
      </c>
      <c r="D224" t="s">
        <v>2101</v>
      </c>
      <c r="E224" t="s">
        <v>1764</v>
      </c>
      <c r="F224">
        <v>776</v>
      </c>
      <c r="G224" t="s">
        <v>1765</v>
      </c>
    </row>
    <row r="225" spans="1:7">
      <c r="A225" t="s">
        <v>2102</v>
      </c>
      <c r="B225" t="s">
        <v>2103</v>
      </c>
      <c r="C225" t="s">
        <v>2104</v>
      </c>
      <c r="D225" t="s">
        <v>2105</v>
      </c>
      <c r="E225" t="s">
        <v>1776</v>
      </c>
      <c r="F225">
        <v>780</v>
      </c>
      <c r="G225" t="s">
        <v>1777</v>
      </c>
    </row>
    <row r="226" spans="1:7">
      <c r="A226" t="s">
        <v>2106</v>
      </c>
      <c r="B226" t="s">
        <v>2107</v>
      </c>
      <c r="C226" t="s">
        <v>2108</v>
      </c>
      <c r="D226" t="s">
        <v>2109</v>
      </c>
      <c r="E226" t="s">
        <v>1758</v>
      </c>
      <c r="F226">
        <v>788</v>
      </c>
      <c r="G226" t="s">
        <v>1759</v>
      </c>
    </row>
    <row r="227" spans="1:7">
      <c r="A227" t="s">
        <v>2110</v>
      </c>
      <c r="B227" t="s">
        <v>2111</v>
      </c>
      <c r="C227" t="s">
        <v>2112</v>
      </c>
      <c r="D227" t="s">
        <v>2113</v>
      </c>
      <c r="E227" t="s">
        <v>1770</v>
      </c>
      <c r="F227">
        <v>949</v>
      </c>
      <c r="G227" t="s">
        <v>1771</v>
      </c>
    </row>
    <row r="228" spans="1:7">
      <c r="A228" t="s">
        <v>2114</v>
      </c>
      <c r="B228" t="s">
        <v>2115</v>
      </c>
      <c r="C228" t="s">
        <v>2116</v>
      </c>
      <c r="D228" t="s">
        <v>2117</v>
      </c>
      <c r="E228" t="s">
        <v>1752</v>
      </c>
      <c r="F228">
        <v>934</v>
      </c>
      <c r="G228" t="s">
        <v>1753</v>
      </c>
    </row>
    <row r="229" spans="1:7">
      <c r="A229" t="s">
        <v>2118</v>
      </c>
      <c r="B229" t="s">
        <v>2119</v>
      </c>
      <c r="C229" t="s">
        <v>2120</v>
      </c>
      <c r="D229" t="s">
        <v>2121</v>
      </c>
      <c r="E229" t="s">
        <v>286</v>
      </c>
      <c r="F229">
        <v>840</v>
      </c>
      <c r="G229" t="s">
        <v>629</v>
      </c>
    </row>
    <row r="230" spans="1:7">
      <c r="A230" t="s">
        <v>2122</v>
      </c>
      <c r="B230" t="s">
        <v>2123</v>
      </c>
      <c r="C230" t="s">
        <v>2124</v>
      </c>
      <c r="D230" t="s">
        <v>2125</v>
      </c>
      <c r="E230" t="s">
        <v>1782</v>
      </c>
      <c r="F230">
        <v>0</v>
      </c>
      <c r="G230" t="s">
        <v>1783</v>
      </c>
    </row>
    <row r="231" spans="1:7">
      <c r="A231" t="s">
        <v>2126</v>
      </c>
      <c r="B231" t="s">
        <v>2127</v>
      </c>
      <c r="C231" t="s">
        <v>2128</v>
      </c>
      <c r="D231" t="s">
        <v>2129</v>
      </c>
      <c r="E231" t="s">
        <v>1804</v>
      </c>
      <c r="F231">
        <v>800</v>
      </c>
      <c r="G231" t="s">
        <v>1805</v>
      </c>
    </row>
    <row r="232" spans="1:7">
      <c r="A232" t="s">
        <v>2130</v>
      </c>
      <c r="B232" t="s">
        <v>2131</v>
      </c>
      <c r="C232" t="s">
        <v>2132</v>
      </c>
      <c r="D232" t="s">
        <v>2133</v>
      </c>
      <c r="E232" t="s">
        <v>1798</v>
      </c>
      <c r="F232">
        <v>980</v>
      </c>
      <c r="G232" t="s">
        <v>1799</v>
      </c>
    </row>
    <row r="233" spans="1:7">
      <c r="A233" t="s">
        <v>2134</v>
      </c>
      <c r="B233" t="s">
        <v>2135</v>
      </c>
      <c r="C233" t="s">
        <v>2136</v>
      </c>
      <c r="D233" t="s">
        <v>2137</v>
      </c>
      <c r="E233" t="s">
        <v>731</v>
      </c>
      <c r="F233">
        <v>784</v>
      </c>
      <c r="G233" t="s">
        <v>732</v>
      </c>
    </row>
    <row r="234" spans="1:7">
      <c r="A234" t="s">
        <v>2138</v>
      </c>
      <c r="B234" t="s">
        <v>2139</v>
      </c>
      <c r="C234" t="s">
        <v>2140</v>
      </c>
      <c r="D234" t="s">
        <v>2141</v>
      </c>
      <c r="E234" t="s">
        <v>1179</v>
      </c>
      <c r="F234">
        <v>826</v>
      </c>
      <c r="G234" t="s">
        <v>1180</v>
      </c>
    </row>
    <row r="235" spans="1:7">
      <c r="A235" t="s">
        <v>2142</v>
      </c>
      <c r="B235" t="s">
        <v>2143</v>
      </c>
      <c r="C235" t="s">
        <v>2144</v>
      </c>
      <c r="D235" t="s">
        <v>2145</v>
      </c>
      <c r="E235" t="s">
        <v>1818</v>
      </c>
      <c r="F235">
        <v>858</v>
      </c>
      <c r="G235" t="s">
        <v>1819</v>
      </c>
    </row>
    <row r="236" spans="1:7">
      <c r="A236" t="s">
        <v>2146</v>
      </c>
      <c r="B236" t="s">
        <v>2147</v>
      </c>
      <c r="C236" t="s">
        <v>2148</v>
      </c>
      <c r="D236" t="s">
        <v>2149</v>
      </c>
      <c r="E236" t="s">
        <v>1824</v>
      </c>
      <c r="F236">
        <v>860</v>
      </c>
      <c r="G236" t="s">
        <v>1825</v>
      </c>
    </row>
    <row r="237" spans="1:7">
      <c r="A237" t="s">
        <v>2150</v>
      </c>
      <c r="B237" t="s">
        <v>2151</v>
      </c>
      <c r="C237" t="s">
        <v>2152</v>
      </c>
      <c r="D237" t="s">
        <v>2153</v>
      </c>
      <c r="E237" t="s">
        <v>1842</v>
      </c>
      <c r="F237">
        <v>548</v>
      </c>
      <c r="G237" t="s">
        <v>1843</v>
      </c>
    </row>
    <row r="238" spans="1:7">
      <c r="A238" t="s">
        <v>2154</v>
      </c>
      <c r="B238" t="s">
        <v>2155</v>
      </c>
      <c r="C238" t="s">
        <v>2156</v>
      </c>
      <c r="D238" t="s">
        <v>2157</v>
      </c>
      <c r="E238" t="s">
        <v>659</v>
      </c>
      <c r="F238">
        <v>978</v>
      </c>
      <c r="G238" t="s">
        <v>660</v>
      </c>
    </row>
    <row r="239" spans="1:7">
      <c r="A239" t="s">
        <v>2158</v>
      </c>
      <c r="B239" t="s">
        <v>2159</v>
      </c>
      <c r="C239" t="s">
        <v>2160</v>
      </c>
      <c r="D239" t="s">
        <v>2161</v>
      </c>
      <c r="E239" t="s">
        <v>1830</v>
      </c>
      <c r="F239">
        <v>937</v>
      </c>
      <c r="G239" t="s">
        <v>1831</v>
      </c>
    </row>
    <row r="240" spans="1:7">
      <c r="A240" t="s">
        <v>2162</v>
      </c>
      <c r="B240" t="s">
        <v>2163</v>
      </c>
      <c r="C240" t="s">
        <v>2164</v>
      </c>
      <c r="D240" t="s">
        <v>2165</v>
      </c>
      <c r="E240" t="s">
        <v>1836</v>
      </c>
      <c r="F240">
        <v>704</v>
      </c>
      <c r="G240" t="s">
        <v>1837</v>
      </c>
    </row>
    <row r="241" spans="1:7">
      <c r="A241" t="s">
        <v>2166</v>
      </c>
      <c r="B241" t="s">
        <v>2167</v>
      </c>
      <c r="C241" t="s">
        <v>2168</v>
      </c>
      <c r="D241" t="s">
        <v>2169</v>
      </c>
      <c r="E241" t="s">
        <v>286</v>
      </c>
      <c r="F241">
        <v>840</v>
      </c>
      <c r="G241" t="s">
        <v>629</v>
      </c>
    </row>
    <row r="242" spans="1:7">
      <c r="A242" t="s">
        <v>2170</v>
      </c>
      <c r="B242" t="s">
        <v>2171</v>
      </c>
      <c r="C242" t="s">
        <v>2172</v>
      </c>
      <c r="D242" t="s">
        <v>2173</v>
      </c>
    </row>
    <row r="243" spans="1:7">
      <c r="A243" t="s">
        <v>2174</v>
      </c>
      <c r="B243" t="s">
        <v>2175</v>
      </c>
      <c r="C243" t="s">
        <v>2176</v>
      </c>
      <c r="D243" t="s">
        <v>2177</v>
      </c>
    </row>
    <row r="244" spans="1:7">
      <c r="A244" t="s">
        <v>2178</v>
      </c>
      <c r="B244" t="s">
        <v>2179</v>
      </c>
      <c r="C244" t="s">
        <v>2180</v>
      </c>
      <c r="D244" t="s">
        <v>2181</v>
      </c>
      <c r="E244" t="s">
        <v>1866</v>
      </c>
      <c r="F244">
        <v>886</v>
      </c>
      <c r="G244" t="s">
        <v>1867</v>
      </c>
    </row>
    <row r="245" spans="1:7">
      <c r="A245" t="s">
        <v>2182</v>
      </c>
      <c r="B245" t="s">
        <v>2183</v>
      </c>
      <c r="C245" t="s">
        <v>2184</v>
      </c>
      <c r="D245" t="s">
        <v>2185</v>
      </c>
      <c r="E245" t="s">
        <v>1878</v>
      </c>
      <c r="F245">
        <v>967</v>
      </c>
      <c r="G245" t="s">
        <v>1879</v>
      </c>
    </row>
    <row r="246" spans="1:7">
      <c r="A246" t="s">
        <v>2186</v>
      </c>
      <c r="B246" t="s">
        <v>2187</v>
      </c>
      <c r="C246" t="s">
        <v>2188</v>
      </c>
      <c r="D246" t="s">
        <v>2189</v>
      </c>
      <c r="E246" t="s">
        <v>286</v>
      </c>
      <c r="F246">
        <v>840</v>
      </c>
      <c r="G246" t="s">
        <v>629</v>
      </c>
    </row>
  </sheetData>
  <sheetProtection algorithmName="SHA-512" hashValue="HvrrPFXIJ6XvoW4+WeJENGB6E3WayVw38fPku6/vLh768nFoyKhmQUTvMzipKPvv1erk1tmqaJN34JShyEUkUQ==" saltValue="3cbZ9ICVpiM7es92HCbufg==" spinCount="100000" sheet="1" objects="1" scenarios="1"/>
  <sortState xmlns:xlrd2="http://schemas.microsoft.com/office/spreadsheetml/2017/richdata2" ref="H9:J155">
    <sortCondition ref="H9:H155"/>
  </sortState>
  <pageMargins left="0.7" right="0.7" top="0.75" bottom="0.75" header="0.3" footer="0.3"/>
  <pageSetup paperSize="9" orientation="portrait" r:id="rId1"/>
  <drawing r:id="rId2"/>
  <tableParts count="9">
    <tablePart r:id="rId3"/>
    <tablePart r:id="rId4"/>
    <tablePart r:id="rId5"/>
    <tablePart r:id="rId6"/>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c958bcd-fe3d-4310-8463-0016d19558cc">
      <Terms xmlns="http://schemas.microsoft.com/office/infopath/2007/PartnerControls"/>
    </lcf76f155ced4ddcb4097134ff3c332f>
    <TaxCatchAll xmlns="36538d5f-f7e1-46e7-b8e6-8d0f62ce9765" xsi:nil="true"/>
  </documentManagement>
</p:properties>
</file>

<file path=customXml/item2.xml>��< ? x m l   v e r s i o n = " 1 . 0 "   e n c o d i n g = " u t f - 1 6 " ? > < D a t a M a s h u p   x m l n s = " h t t p : / / s c h e m a s . m i c r o s o f t . c o m / D a t a M a s h u p " > A A A A A B M E A A B Q S w M E F A A C A A g A M W Q t T T / M I q 6 o A A A A + Q A A A B I A H A B D b 2 5 m a W c v U G F j a 2 F n Z S 5 4 b W w g o h g A K K A U A A A A A A A A A A A A A A A A A A A A A A A A A A A A h Y 9 N D o I w G E S v Q r q n f w R j y E d Z u B U 1 M T F u K 1 Z o h G J o s d z N h U f y C p I o 6 s 7 l T N 4 k b x 6 3 O 2 R D U w d X 1 V n d m h Q x T F G g T N E e t S l T 1 L t T O E e Z g I 0 s z r J U w Q g b m w x W p 6 h y 7 p I Q 4 r 3 H P s J t V x J O K S P 7 f L k t K t X I U B v r p C k U + q y O / 1 d I w O 4 l I z i O Z z i m P M K M U Q 5 k 6 i H X 5 s v w U R l T I D 8 l L P r a 9 Z 0 S 5 h C u 1 k C m C O R 9 Q z w B U E s D B B Q A A g A I A D F k L U 0 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Z C 1 N s C b m + Q k B A A A K B A A A E w A c A E Z v c m 1 1 b G F z L 1 N l Y 3 R p b 2 4 x L m 0 g o h g A K K A U A A A A A A A A A A A A A A A A A A A A A A A A A A A A 7 Z F B a 8 J A E I X v g f y H Y b 0 k E A R t b 8 V T a L 1 I D 0 2 g B x F Z 0 1 G D m 1 m Z 3 Q R D y H / v p g G R x v g D S v e y M N + 8 x / C e w c z m m i D p / 9 m L 7 / m e O U r G L 1 j q C p k K J L t l r J B K N F s r d w p h A Q q t 7 4 F 7 i S 4 5 6 y a v l w z V N C 6 Z n e B T 8 2 m n 9 S k I m / W 7 L H A h R s 3 E p l 3 H m q w j m 6 j 3 n I j 4 K O n g T k j r M w p n n n a b 0 5 Q l m b 3 m I t a q L K i D J u g P i J p G L N 8 S W D l v B T M R g X U U L F 5 s G 8 E t m z 9 g T w / Y 8 1 0 W K 2 l M v s 8 z 2 c U 3 W O l i 1 T w Y f / Q J g L G M s g B y C Q 3 d r 4 G B P C B l 9 a h L J V V 5 1 U u q f 2 B f x C 9 V G / p e T n d D v i 1 + M t 4 W B P N Q / P f / B / v / B l B L A Q I t A B Q A A g A I A D F k L U 0 / z C K u q A A A A P k A A A A S A A A A A A A A A A A A A A A A A A A A A A B D b 2 5 m a W c v U G F j a 2 F n Z S 5 4 b W x Q S w E C L Q A U A A I A C A A x Z C 1 N D 8 r p q 6 Q A A A D p A A A A E w A A A A A A A A A A A A A A A A D 0 A A A A W 0 N v b n R l b n R f V H l w Z X N d L n h t b F B L A Q I t A B Q A A g A I A D F k L U 2 w J u b 5 C Q E A A A o E A A A T A A A A A A A A A A A A A A A A A O U B A A B G b 3 J t d W x h c y 9 T Z W N 0 a W 9 u M S 5 t U E s F B g A A A A A D A A M A w g A A A D s 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E c A A A A A A A A / x s 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H b 3 Z l c m 5 t Z W 5 0 X 3 J l d m V u d W V z X 3 R h Y m x l 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O Y W 1 l V X B k Y X R l Z E F m d G V y R m l s b C I g V m F s d W U 9 I m w w I i A v P j x F b n R y e S B U e X B l P S J G a W x s Z W R D b 2 1 w b G V 0 Z V J l c 3 V s d F R v V 2 9 y a 3 N o Z W V 0 I i B W Y W x 1 Z T 0 i b D E i I C 8 + P E V u d H J 5 I F R 5 c G U 9 I k F k Z G V k V G 9 E Y X R h T W 9 k Z W w i I F Z h b H V l P S J s M C I g L z 4 8 R W 5 0 c n k g V H l w Z T 0 i R m l s b E N v d W 5 0 I i B W Y W x 1 Z T 0 i b D I 3 I i A v P j x F b n R y e S B U e X B l P S J G a W x s R X J y b 3 J D b 2 R l I i B W Y W x 1 Z T 0 i c 1 V u a 2 5 v d 2 4 i I C 8 + P E V u d H J 5 I F R 5 c G U 9 I k Z p b G x F c n J v c k N v d W 5 0 I i B W Y W x 1 Z T 0 i b D A i I C 8 + P E V u d H J 5 I F R 5 c G U 9 I k Z p b G x M Y X N 0 V X B k Y X R l Z C I g V m F s d W U 9 I m Q y M D E 4 L T A 4 L T I x V D E x O j Q z O j A z L j Q 2 N D U y O D B a I i A v P j x F b n R y e S B U e X B l P S J G a W x s Q 2 9 s d W 1 u V H l w Z X M i I F Z h b H V l P S J z Q m d Z R 0 J n W U d C Z 1 l B Q m c 9 P S I g L z 4 8 R W 5 0 c n k g V H l w Z T 0 i R m l s b E N v b H V t b k 5 h b W V z I i B W Y W x 1 Z T 0 i c 1 s m c X V v d D t H R l M g T G V 2 Z W w g M S Z x d W 9 0 O y w m c X V v d D t H R l M g T G V 2 Z W w g M i Z x d W 9 0 O y w m c X V v d D t H R l M g T G V 2 Z W w g M y Z x d W 9 0 O y w m c X V v d D t H R l M g T G V 2 Z W w g N C Z x d W 9 0 O y w m c X V v d D t H R l M g Q 2 x h c 3 N p Z m l j Y X R p b 2 4 m c X V v d D s s J n F 1 b 3 Q 7 U 2 V j d G 9 y J n F 1 b 3 Q 7 L C Z x d W 9 0 O 1 J l d m V u d W U g c 3 R y Z W F t I G 5 h b W U m c X V v d D s s J n F 1 b 3 Q 7 R 2 9 2 Z X J u b W V u d C B h Z 2 V u Y 3 k m c X V v d D s s J n F 1 b 3 Q 7 U m V 2 Z W 5 1 Z S B 2 Y W x 1 Z S Z x d W 9 0 O y w m c X V v d D t D d X J y Z W 5 j e S 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H b 3 Z l c m 5 t Z W 5 0 X 3 J l d m V u d W V z X 3 R h Y m x l L 0 N o Y W 5 n Z W Q g V H l w Z S 5 7 R 0 Z T I E x l d m V s I D E s M H 0 m c X V v d D s s J n F 1 b 3 Q 7 U 2 V j d G l v b j E v R 2 9 2 Z X J u b W V u d F 9 y Z X Z l b n V l c 1 9 0 Y W J s Z S 9 D a G F u Z 2 V k I F R 5 c G U u e 0 d G U y B M Z X Z l b C A y L D F 9 J n F 1 b 3 Q 7 L C Z x d W 9 0 O 1 N l Y 3 R p b 2 4 x L 0 d v d m V y b m 1 l b n R f c m V 2 Z W 5 1 Z X N f d G F i b G U v Q 2 h h b m d l Z C B U e X B l L n t H R l M g T G V 2 Z W w g M y w y f S Z x d W 9 0 O y w m c X V v d D t T Z W N 0 a W 9 u M S 9 H b 3 Z l c m 5 t Z W 5 0 X 3 J l d m V u d W V z X 3 R h Y m x l L 0 N o Y W 5 n Z W Q g V H l w Z S 5 7 R 0 Z T I E x l d m V s I D Q s M 3 0 m c X V v d D s s J n F 1 b 3 Q 7 U 2 V j d G l v b j E v R 2 9 2 Z X J u b W V u d F 9 y Z X Z l b n V l c 1 9 0 Y W J s Z S 9 D a G F u Z 2 V k I F R 5 c G U u e 0 d G U y B D b G F z c 2 l m a W N h d G l v b i w 0 f S Z x d W 9 0 O y w m c X V v d D t T Z W N 0 a W 9 u M S 9 H b 3 Z l c m 5 t Z W 5 0 X 3 J l d m V u d W V z X 3 R h Y m x l L 0 N o Y W 5 n Z W Q g V H l w Z S 5 7 U 2 V j d G 9 y L D V 9 J n F 1 b 3 Q 7 L C Z x d W 9 0 O 1 N l Y 3 R p b 2 4 x L 0 d v d m V y b m 1 l b n R f c m V 2 Z W 5 1 Z X N f d G F i b G U v Q 2 h h b m d l Z C B U e X B l L n t S Z X Z l b n V l I H N 0 c m V h b S B u Y W 1 l L D Z 9 J n F 1 b 3 Q 7 L C Z x d W 9 0 O 1 N l Y 3 R p b 2 4 x L 0 d v d m V y b m 1 l b n R f c m V 2 Z W 5 1 Z X N f d G F i b G U v Q 2 h h b m d l Z C B U e X B l L n t H b 3 Z l c m 5 t Z W 5 0 I G F n Z W 5 j e S w 3 f S Z x d W 9 0 O y w m c X V v d D t T Z W N 0 a W 9 u M S 9 H b 3 Z l c m 5 t Z W 5 0 X 3 J l d m V u d W V z X 3 R h Y m x l L 0 N o Y W 5 n Z W Q g V H l w Z S 5 7 U m V 2 Z W 5 1 Z S B 2 Y W x 1 Z S w 4 f S Z x d W 9 0 O y w m c X V v d D t T Z W N 0 a W 9 u M S 9 H b 3 Z l c m 5 t Z W 5 0 X 3 J l d m V u d W V z X 3 R h Y m x l L 0 N o Y W 5 n Z W Q g V H l w Z S 5 7 Q 3 V y c m V u Y 3 k s O X 0 m c X V v d D t d L C Z x d W 9 0 O 0 N v b H V t b k N v d W 5 0 J n F 1 b 3 Q 7 O j E w L C Z x d W 9 0 O 0 t l e U N v b H V t b k 5 h b W V z J n F 1 b 3 Q 7 O l t d L C Z x d W 9 0 O 0 N v b H V t b k l k Z W 5 0 a X R p Z X M m c X V v d D s 6 W y Z x d W 9 0 O 1 N l Y 3 R p b 2 4 x L 0 d v d m V y b m 1 l b n R f c m V 2 Z W 5 1 Z X N f d G F i b G U v Q 2 h h b m d l Z C B U e X B l L n t H R l M g T G V 2 Z W w g M S w w f S Z x d W 9 0 O y w m c X V v d D t T Z W N 0 a W 9 u M S 9 H b 3 Z l c m 5 t Z W 5 0 X 3 J l d m V u d W V z X 3 R h Y m x l L 0 N o Y W 5 n Z W Q g V H l w Z S 5 7 R 0 Z T I E x l d m V s I D I s M X 0 m c X V v d D s s J n F 1 b 3 Q 7 U 2 V j d G l v b j E v R 2 9 2 Z X J u b W V u d F 9 y Z X Z l b n V l c 1 9 0 Y W J s Z S 9 D a G F u Z 2 V k I F R 5 c G U u e 0 d G U y B M Z X Z l b C A z L D J 9 J n F 1 b 3 Q 7 L C Z x d W 9 0 O 1 N l Y 3 R p b 2 4 x L 0 d v d m V y b m 1 l b n R f c m V 2 Z W 5 1 Z X N f d G F i b G U v Q 2 h h b m d l Z C B U e X B l L n t H R l M g T G V 2 Z W w g N C w z f S Z x d W 9 0 O y w m c X V v d D t T Z W N 0 a W 9 u M S 9 H b 3 Z l c m 5 t Z W 5 0 X 3 J l d m V u d W V z X 3 R h Y m x l L 0 N o Y W 5 n Z W Q g V H l w Z S 5 7 R 0 Z T I E N s Y X N z a W Z p Y 2 F 0 a W 9 u L D R 9 J n F 1 b 3 Q 7 L C Z x d W 9 0 O 1 N l Y 3 R p b 2 4 x L 0 d v d m V y b m 1 l b n R f c m V 2 Z W 5 1 Z X N f d G F i b G U v Q 2 h h b m d l Z C B U e X B l L n t T Z W N 0 b 3 I s N X 0 m c X V v d D s s J n F 1 b 3 Q 7 U 2 V j d G l v b j E v R 2 9 2 Z X J u b W V u d F 9 y Z X Z l b n V l c 1 9 0 Y W J s Z S 9 D a G F u Z 2 V k I F R 5 c G U u e 1 J l d m V u d W U g c 3 R y Z W F t I G 5 h b W U s N n 0 m c X V v d D s s J n F 1 b 3 Q 7 U 2 V j d G l v b j E v R 2 9 2 Z X J u b W V u d F 9 y Z X Z l b n V l c 1 9 0 Y W J s Z S 9 D a G F u Z 2 V k I F R 5 c G U u e 0 d v d m V y b m 1 l b n Q g Y W d l b m N 5 L D d 9 J n F 1 b 3 Q 7 L C Z x d W 9 0 O 1 N l Y 3 R p b 2 4 x L 0 d v d m V y b m 1 l b n R f c m V 2 Z W 5 1 Z X N f d G F i b G U v Q 2 h h b m d l Z C B U e X B l L n t S Z X Z l b n V l I H Z h b H V l L D h 9 J n F 1 b 3 Q 7 L C Z x d W 9 0 O 1 N l Y 3 R p b 2 4 x L 0 d v d m V y b m 1 l b n R f c m V 2 Z W 5 1 Z X N f d G F i b G U v Q 2 h h b m d l Z C B U e X B l L n t D d X J y Z W 5 j e S w 5 f S Z x d W 9 0 O 1 0 s J n F 1 b 3 Q 7 U m V s Y X R p b 2 5 z a G l w S W 5 m b y Z x d W 9 0 O z p b X X 0 i I C 8 + P C 9 T d G F i b G V F b n R y a W V z P j w v S X R l b T 4 8 S X R l b T 4 8 S X R l b U x v Y 2 F 0 a W 9 u P j x J d G V t V H l w Z T 5 G b 3 J t d W x h P C 9 J d G V t V H l w Z T 4 8 S X R l b V B h d G g + U 2 V j d G l v b j E v R 2 9 2 Z X J u b W V u d F 9 y Z X Z l b n V l c 1 9 0 Y W J s Z S 9 T b 3 V y Y 2 U 8 L 0 l 0 Z W 1 Q Y X R o P j w v S X R l b U x v Y 2 F 0 a W 9 u P j x T d G F i b G V F b n R y a W V z I C 8 + P C 9 J d G V t P j x J d G V t P j x J d G V t T G 9 j Y X R p b 2 4 + P E l 0 Z W 1 U e X B l P k Z v c m 1 1 b G E 8 L 0 l 0 Z W 1 U e X B l P j x J d G V t U G F 0 a D 5 T Z W N 0 a W 9 u M S 9 H b 3 Z l c m 5 t Z W 5 0 X 3 J l d m V u d W V z X 3 R h Y m x l L 0 N o Y W 5 n Z W Q l M j B U e X B l P C 9 J d G V t U G F 0 a D 4 8 L 0 l 0 Z W 1 M b 2 N h d G l v b j 4 8 U 3 R h Y m x l R W 5 0 c m l l c y A v P j w v S X R l b T 4 8 S X R l b T 4 8 S X R l b U x v Y 2 F 0 a W 9 u P j x J d G V t V H l w Z T 5 G b 3 J t d W x h P C 9 J d G V t V H l w Z T 4 8 S X R l b V B h d G g + U 2 V j d G l v b j E v R 2 9 2 Z X J u b W V u d F 9 y Z X Z l b n V l c 1 9 0 Y W J s Z S U y M C g 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T m F t Z V V w Z G F 0 Z W R B Z n R l c k Z p b G w i I F Z h b H V l P S J s M C I g L z 4 8 R W 5 0 c n k g V H l w Z T 0 i R m l s b G V k Q 2 9 t c G x l d G V S Z X N 1 b H R U b 1 d v c m t z a G V l d C I g V m F s d W U 9 I m w x I i A v P j x F b n R y e S B U e X B l P S J B Z G R l Z F R v R G F 0 Y U 1 v Z G V s I i B W Y W x 1 Z T 0 i b D A i I C 8 + P E V u d H J 5 I F R 5 c G U 9 I k Z p b G x D b 3 V u d C I g V m F s d W U 9 I m w y N y I g L z 4 8 R W 5 0 c n k g V H l w Z T 0 i R m l s b E V y c m 9 y Q 2 9 k Z S I g V m F s d W U 9 I n N V b m t u b 3 d u I i A v P j x F b n R y e S B U e X B l P S J G a W x s R X J y b 3 J D b 3 V u d C I g V m F s d W U 9 I m w w I i A v P j x F b n R y e S B U e X B l P S J G a W x s T G F z d F V w Z G F 0 Z W Q i I F Z h b H V l P S J k M j A x O C 0 w O S 0 x M 1 Q x M D o z M z o y M i 4 1 O T I x N j c 5 W i I g L z 4 8 R W 5 0 c n k g V H l w Z T 0 i R m l s b E N v b H V t b l R 5 c G V z I i B W Y W x 1 Z T 0 i c 0 J n W U d C Z 1 l H Q m d Z Q U J n P T 0 i I C 8 + P E V u d H J 5 I F R 5 c G U 9 I k Z p b G x D b 2 x 1 b W 5 O Y W 1 l c y I g V m F s d W U 9 I n N b J n F 1 b 3 Q 7 R 0 Z T I E x l d m V s I D E m c X V v d D s s J n F 1 b 3 Q 7 R 0 Z T I E x l d m V s I D I m c X V v d D s s J n F 1 b 3 Q 7 R 0 Z T I E x l d m V s I D M m c X V v d D s s J n F 1 b 3 Q 7 R 0 Z T I E x l d m V s I D Q m c X V v d D s s J n F 1 b 3 Q 7 R 0 Z T I E N s Y X N z a W Z p Y 2 F 0 a W 9 u J n F 1 b 3 Q 7 L C Z x d W 9 0 O 1 N l Y 3 R v c i Z x d W 9 0 O y w m c X V v d D t S Z X Z l b n V l I H N 0 c m V h b S B u Y W 1 l J n F 1 b 3 Q 7 L C Z x d W 9 0 O 0 d v d m V y b m 1 l b n Q g Y W d l b m N 5 J n F 1 b 3 Q 7 L C Z x d W 9 0 O 1 J l d m V u d W U g d m F s d W U m c X V v d D s s J n F 1 b 3 Q 7 Q 3 V y c m V u Y 3 k 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Q 2 9 s d W 1 u Q 2 9 1 b n Q m c X V v d D s 6 M T A s J n F 1 b 3 Q 7 S 2 V 5 Q 2 9 s d W 1 u T m F t Z X M m c X V v d D s 6 W 1 0 s J n F 1 b 3 Q 7 Q 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U m V s Y X R p b 2 5 z a G l w S W 5 m b y Z x d W 9 0 O z p b X X 0 i I C 8 + P C 9 T d G F i b G V F b n R y a W V z P j w v S X R l b T 4 8 S X R l b T 4 8 S X R l b U x v Y 2 F 0 a W 9 u P j x J d G V t V H l w Z T 5 G b 3 J t d W x h P C 9 J d G V t V H l w Z T 4 8 S X R l b V B h d G g + U 2 V j d G l v b j E v R 2 9 2 Z X J u b W V u d F 9 y Z X Z l b n V l c 1 9 0 Y W J s Z S U y M C g y K S 9 T b 3 V y Y 2 U 8 L 0 l 0 Z W 1 Q Y X R o P j w v S X R l b U x v Y 2 F 0 a W 9 u P j x T d G F i b G V F b n R y a W V z I C 8 + P C 9 J d G V t P j x J d G V t P j x J d G V t T G 9 j Y X R p b 2 4 + P E l 0 Z W 1 U e X B l P k Z v c m 1 1 b G E 8 L 0 l 0 Z W 1 U e X B l P j x J d G V t U G F 0 a D 5 T Z W N 0 a W 9 u M S 9 H b 3 Z l c m 5 t Z W 5 0 X 3 J l d m V u d W V z X 3 R h Y m x l J T I w K D I p L 0 N o Y W 5 n Z W Q l M j B U e X B l P C 9 J d G V t U G F 0 a D 4 8 L 0 l 0 Z W 1 M b 2 N h d G l v b j 4 8 U 3 R h Y m x l R W 5 0 c m l l c y A v P j w v S X R l b T 4 8 L 0 l 0 Z W 1 z P j w v T G 9 j Y W x Q Y W N r Y W d l T W V 0 Y W R h d G F G a W x l P h Y A A A B Q S w U G A A A A A A A A A A A A A A A A A A A A A A A A 2 g A A A A E A A A D Q j J 3 f A R X R E Y x 6 A M B P w p f r A Q A A A L 1 1 N m I i f u 5 P v o q V P M l o j m A A A A A A A g A A A A A A A 2 Y A A M A A A A A Q A A A A N V 0 d X L O y 5 E s y E 8 5 a m 9 / q 5 A A A A A A E g A A A o A A A A B A A A A A C e S W o M j 2 F f i a j s o I Z I Q J B U A A A A O X K 1 6 3 9 z z 3 u E Y f I V 0 R M u o E y J P C E r m G s c t L K I 9 2 Z 2 0 z 9 f m G a G p P w E f z W Y U Q N g d W K 3 V Q x P z K N R B I Y V B J D K Q B 2 f L z K w r m 0 q d b y 1 F u u f 7 R l z n X g F A A A A A m 5 g M Q q e H N f v O k M v O V P x i h B / i L D < / 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8" ma:contentTypeDescription="Create a new document." ma:contentTypeScope="" ma:versionID="23cef727ba65d2ecc24e2a1fbd298925">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2978534243de8d7d19195d005391593c"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b58f297-623d-4bc9-82bf-53ab639f8509"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e301e53-ab4a-4184-9aa6-99509ffdd4e5}" ma:internalName="TaxCatchAll" ma:showField="CatchAllData" ma:web="36538d5f-f7e1-46e7-b8e6-8d0f62ce97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B73A9A-A04F-41FF-96F9-A7BAA5B16ED1}"/>
</file>

<file path=customXml/itemProps2.xml><?xml version="1.0" encoding="utf-8"?>
<ds:datastoreItem xmlns:ds="http://schemas.openxmlformats.org/officeDocument/2006/customXml" ds:itemID="{7BDA85FB-57D5-4A9F-A904-DAE491709832}"/>
</file>

<file path=customXml/itemProps3.xml><?xml version="1.0" encoding="utf-8"?>
<ds:datastoreItem xmlns:ds="http://schemas.openxmlformats.org/officeDocument/2006/customXml" ds:itemID="{D54F90D9-6E1E-43EA-AB01-9921EA13ECBF}"/>
</file>

<file path=customXml/itemProps4.xml><?xml version="1.0" encoding="utf-8"?>
<ds:datastoreItem xmlns:ds="http://schemas.openxmlformats.org/officeDocument/2006/customXml" ds:itemID="{D2D56ED0-39BE-40A0-BCC1-6470C78CC08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EITI International Secretariat</dc:creator>
  <cp:keywords/>
  <dc:description/>
  <cp:lastModifiedBy>Skye Zheng</cp:lastModifiedBy>
  <cp:revision/>
  <dcterms:created xsi:type="dcterms:W3CDTF">2018-04-20T09:16:43Z</dcterms:created>
  <dcterms:modified xsi:type="dcterms:W3CDTF">2025-03-27T11:52:29Z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y fmtid="{D5CDD505-2E9C-101B-9397-08002B2CF9AE}" pid="3" name="MediaServiceImageTags">
    <vt:lpwstr/>
  </property>
</Properties>
</file>