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Tables/pivotTable3.xml" ContentType="application/vnd.openxmlformats-officedocument.spreadsheetml.pivotTable+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xl/metadata" ContentType="application/binary"/>
  <Override PartName="/xl/commentsmeta0" ContentType="application/binary"/>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Philipphines - in review/"/>
    </mc:Choice>
  </mc:AlternateContent>
  <xr:revisionPtr revIDLastSave="6491" documentId="8_{12B5A9BD-4991-4190-8C56-A9119D9D4A60}" xr6:coauthVersionLast="47" xr6:coauthVersionMax="47" xr10:uidLastSave="{972264DE-FC16-418C-B1E9-F5F30150F27C}"/>
  <bookViews>
    <workbookView xWindow="-108" yWindow="-108" windowWidth="23256" windowHeight="13896" activeTab="3" xr2:uid="{00000000-000D-0000-FFFF-FFFF00000000}"/>
  </bookViews>
  <sheets>
    <sheet name="Introduction" sheetId="1" r:id="rId1"/>
    <sheet name="Part 1 - About" sheetId="2" r:id="rId2"/>
    <sheet name="Part 2 - Disclosure checklist" sheetId="3" r:id="rId3"/>
    <sheet name="Part 3 - Reporting entities" sheetId="4" r:id="rId4"/>
    <sheet name="Part 4 - Government revenues" sheetId="5" r:id="rId5"/>
    <sheet name="Part 5 - Company data" sheetId="14" r:id="rId6"/>
    <sheet name="Government Payments" sheetId="6" state="hidden" r:id="rId7"/>
    <sheet name="Revenue Value" sheetId="8" state="hidden" r:id="rId8"/>
    <sheet name="Pivot Table of P5" sheetId="9" state="hidden" r:id="rId9"/>
    <sheet name="Lists" sheetId="10" state="hidden" r:id="rId10"/>
  </sheets>
  <externalReferences>
    <externalReference r:id="rId11"/>
  </externalReferences>
  <definedNames>
    <definedName name="_xlnm._FilterDatabase" localSheetId="7" hidden="1">'Revenue Value'!$C$5:$E$1946</definedName>
    <definedName name="Agency_type" localSheetId="5">#REF!</definedName>
    <definedName name="Agency_type">#REF!</definedName>
    <definedName name="Commodities_list" localSheetId="5">#REF!</definedName>
    <definedName name="Commodities_list">#REF!</definedName>
    <definedName name="Commodity_names" localSheetId="5">#REF!</definedName>
    <definedName name="Commodity_names">#REF!</definedName>
    <definedName name="Companies_list" localSheetId="5">#REF!</definedName>
    <definedName name="Companies_list">#REF!</definedName>
    <definedName name="Countries_list" localSheetId="5">#REF!</definedName>
    <definedName name="Countries_list">#REF!</definedName>
    <definedName name="Currency_code_list" localSheetId="5">#REF!</definedName>
    <definedName name="Currency_code_list">#REF!</definedName>
    <definedName name="GFS_list" localSheetId="5">#REF!</definedName>
    <definedName name="GFS_list">#REF!</definedName>
    <definedName name="Government_entities_list" localSheetId="5">#REF!</definedName>
    <definedName name="Government_entities_list">#REF!</definedName>
    <definedName name="Project_phases_list" localSheetId="5">#REF!</definedName>
    <definedName name="Project_phases_list">#REF!</definedName>
    <definedName name="Projectname" localSheetId="5">#REF!</definedName>
    <definedName name="Projectname">#REF!</definedName>
    <definedName name="Reporting_options_list" localSheetId="5">#REF!</definedName>
    <definedName name="Reporting_options_list">#REF!</definedName>
    <definedName name="Revenue_stream_list" localSheetId="5">#REF!</definedName>
    <definedName name="Revenue_stream_list">#REF!</definedName>
    <definedName name="Sector_list" localSheetId="5">#REF!</definedName>
    <definedName name="Sector_list">#REF!</definedName>
    <definedName name="Simple_options_list" localSheetId="5">#REF!</definedName>
    <definedName name="Simple_options_list">#REF!</definedName>
    <definedName name="Total_reconciled" localSheetId="5">#REF!</definedName>
    <definedName name="Total_reconciled">#REF!</definedName>
    <definedName name="Total_revenues" localSheetId="5">#REF!</definedName>
    <definedName name="Total_revenues">#REF!</definedName>
  </definedNames>
  <calcPr calcId="191029"/>
  <pivotCaches>
    <pivotCache cacheId="6" r:id="rId12"/>
    <pivotCache cacheId="12"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02/FUs3zxTJyMYXiE1rihQi+pN4+tFMoS0uIbhppbWg="/>
    </ext>
  </extLst>
</workbook>
</file>

<file path=xl/calcChain.xml><?xml version="1.0" encoding="utf-8"?>
<calcChain xmlns="http://schemas.openxmlformats.org/spreadsheetml/2006/main">
  <c r="B131" i="3" l="1"/>
  <c r="J78" i="5"/>
  <c r="J76" i="5" s="1"/>
  <c r="E15" i="4"/>
  <c r="E16" i="4"/>
  <c r="E17" i="4"/>
  <c r="E18" i="4"/>
  <c r="E19" i="4"/>
  <c r="E20" i="4"/>
  <c r="E21" i="4"/>
  <c r="E22" i="4"/>
  <c r="H803" i="14"/>
  <c r="J774" i="14"/>
  <c r="J773" i="14"/>
  <c r="J772" i="14"/>
  <c r="J771" i="14"/>
  <c r="J769" i="14"/>
  <c r="J768" i="14"/>
  <c r="J759" i="14"/>
  <c r="J758" i="14"/>
  <c r="J757" i="14"/>
  <c r="J756" i="14"/>
  <c r="J755" i="14"/>
  <c r="J754" i="14"/>
  <c r="J717" i="14"/>
  <c r="J668" i="14"/>
  <c r="J579" i="14"/>
  <c r="J578" i="14"/>
  <c r="J577" i="14"/>
  <c r="J576" i="14"/>
  <c r="J575" i="14"/>
  <c r="J574" i="14"/>
  <c r="J573" i="14"/>
  <c r="J566" i="14"/>
  <c r="J565" i="14"/>
  <c r="J564" i="14"/>
  <c r="J563" i="14"/>
  <c r="J562" i="14"/>
  <c r="J561" i="14"/>
  <c r="J560" i="14"/>
  <c r="J559" i="14"/>
  <c r="J552" i="14"/>
  <c r="J494" i="14"/>
  <c r="J464" i="14"/>
  <c r="J463" i="14"/>
  <c r="J462" i="14"/>
  <c r="J461" i="14"/>
  <c r="J460" i="14"/>
  <c r="J459" i="14"/>
  <c r="J455" i="14"/>
  <c r="J454" i="14"/>
  <c r="J453" i="14"/>
  <c r="J452" i="14"/>
  <c r="J451" i="14"/>
  <c r="J450" i="14"/>
  <c r="J446" i="14"/>
  <c r="J445" i="14"/>
  <c r="J444" i="14"/>
  <c r="J443" i="14"/>
  <c r="J442" i="14"/>
  <c r="J441" i="14"/>
  <c r="J440" i="14"/>
  <c r="J439" i="14"/>
  <c r="J438" i="14"/>
  <c r="J437" i="14"/>
  <c r="J436" i="14"/>
  <c r="J435" i="14"/>
  <c r="J434" i="14"/>
  <c r="J430" i="14"/>
  <c r="J429" i="14"/>
  <c r="J428" i="14"/>
  <c r="J427" i="14"/>
  <c r="J426" i="14"/>
  <c r="J425" i="14"/>
  <c r="J424" i="14"/>
  <c r="J423" i="14"/>
  <c r="J422" i="14"/>
  <c r="J421" i="14"/>
  <c r="J420" i="14"/>
  <c r="J419" i="14"/>
  <c r="J418" i="14"/>
  <c r="J417" i="14"/>
  <c r="J413" i="14"/>
  <c r="J412" i="14"/>
  <c r="J411" i="14"/>
  <c r="J410" i="14"/>
  <c r="J409" i="14"/>
  <c r="J408" i="14"/>
  <c r="J407" i="14"/>
  <c r="J406" i="14"/>
  <c r="J405" i="14"/>
  <c r="J404" i="14"/>
  <c r="J403" i="14"/>
  <c r="J402" i="14"/>
  <c r="J401" i="14"/>
  <c r="J400" i="14"/>
  <c r="J399" i="14"/>
  <c r="J398" i="14"/>
  <c r="J397" i="14"/>
  <c r="J393" i="14"/>
  <c r="J392" i="14"/>
  <c r="J391" i="14"/>
  <c r="J390" i="14"/>
  <c r="J389" i="14"/>
  <c r="J388" i="14"/>
  <c r="J387" i="14"/>
  <c r="J386" i="14"/>
  <c r="J385" i="14"/>
  <c r="J384" i="14"/>
  <c r="J380" i="14"/>
  <c r="J379" i="14"/>
  <c r="J378" i="14"/>
  <c r="J377" i="14"/>
  <c r="J376" i="14"/>
  <c r="J375" i="14"/>
  <c r="J374" i="14"/>
  <c r="J373" i="14"/>
  <c r="J369" i="14"/>
  <c r="J368" i="14"/>
  <c r="J367" i="14"/>
  <c r="J366" i="14"/>
  <c r="J365" i="14"/>
  <c r="J364" i="14"/>
  <c r="J363" i="14"/>
  <c r="J362" i="14"/>
  <c r="J361" i="14"/>
  <c r="J360" i="14"/>
  <c r="J359" i="14"/>
  <c r="J355" i="14"/>
  <c r="J354" i="14"/>
  <c r="J353" i="14"/>
  <c r="J352" i="14"/>
  <c r="J351" i="14"/>
  <c r="J350" i="14"/>
  <c r="J349" i="14"/>
  <c r="J348" i="14"/>
  <c r="J347" i="14"/>
  <c r="J346" i="14"/>
  <c r="J342" i="14"/>
  <c r="J341" i="14"/>
  <c r="J340" i="14"/>
  <c r="J339" i="14"/>
  <c r="J338" i="14"/>
  <c r="J337" i="14"/>
  <c r="J336" i="14"/>
  <c r="J335" i="14"/>
  <c r="J334" i="14"/>
  <c r="J330" i="14"/>
  <c r="J329" i="14"/>
  <c r="J328" i="14"/>
  <c r="J327" i="14"/>
  <c r="J326" i="14"/>
  <c r="J325" i="14"/>
  <c r="J324" i="14"/>
  <c r="J323" i="14"/>
  <c r="J322" i="14"/>
  <c r="J321" i="14"/>
  <c r="J320" i="14"/>
  <c r="J319" i="14"/>
  <c r="J318" i="14"/>
  <c r="J317" i="14"/>
  <c r="J313" i="14"/>
  <c r="J312" i="14"/>
  <c r="J311" i="14"/>
  <c r="J310" i="14"/>
  <c r="J309" i="14"/>
  <c r="J308" i="14"/>
  <c r="J307" i="14"/>
  <c r="J306" i="14"/>
  <c r="J305" i="14"/>
  <c r="J304" i="14"/>
  <c r="J303" i="14"/>
  <c r="J302" i="14"/>
  <c r="J298" i="14"/>
  <c r="J297" i="14"/>
  <c r="J296" i="14"/>
  <c r="J295" i="14"/>
  <c r="J294" i="14"/>
  <c r="J293" i="14"/>
  <c r="J292" i="14"/>
  <c r="J291" i="14"/>
  <c r="J287" i="14"/>
  <c r="J286" i="14"/>
  <c r="J285" i="14"/>
  <c r="J284" i="14"/>
  <c r="J283" i="14"/>
  <c r="J282" i="14"/>
  <c r="J281" i="14"/>
  <c r="J278" i="14"/>
  <c r="J277" i="14"/>
  <c r="J276" i="14"/>
  <c r="J275" i="14"/>
  <c r="J274" i="14"/>
  <c r="J270" i="14"/>
  <c r="J269" i="14"/>
  <c r="J268" i="14"/>
  <c r="J267" i="14"/>
  <c r="J266" i="14"/>
  <c r="J265" i="14"/>
  <c r="J264" i="14"/>
  <c r="J263" i="14"/>
  <c r="J262" i="14"/>
  <c r="J261" i="14"/>
  <c r="J260" i="14"/>
  <c r="J259" i="14"/>
  <c r="J255" i="14"/>
  <c r="J254" i="14"/>
  <c r="J253" i="14"/>
  <c r="J249" i="14"/>
  <c r="J248" i="14"/>
  <c r="J247" i="14"/>
  <c r="J246" i="14"/>
  <c r="J245" i="14"/>
  <c r="J244" i="14"/>
  <c r="J243" i="14"/>
  <c r="J242" i="14"/>
  <c r="J235" i="14"/>
  <c r="J234" i="14"/>
  <c r="J233" i="14"/>
  <c r="J232" i="14"/>
  <c r="J231" i="14"/>
  <c r="J230" i="14"/>
  <c r="J229" i="14"/>
  <c r="J228" i="14"/>
  <c r="J227" i="14"/>
  <c r="J226" i="14"/>
  <c r="J225" i="14"/>
  <c r="J224" i="14"/>
  <c r="J220" i="14"/>
  <c r="J219" i="14"/>
  <c r="J218" i="14"/>
  <c r="J217" i="14"/>
  <c r="J216" i="14"/>
  <c r="J215" i="14"/>
  <c r="J214" i="14"/>
  <c r="J213" i="14"/>
  <c r="J212" i="14"/>
  <c r="J211" i="14"/>
  <c r="J207" i="14"/>
  <c r="J206" i="14"/>
  <c r="J205" i="14"/>
  <c r="J204" i="14"/>
  <c r="J203" i="14"/>
  <c r="J202" i="14"/>
  <c r="J201" i="14"/>
  <c r="J200" i="14"/>
  <c r="J199" i="14"/>
  <c r="J195" i="14"/>
  <c r="J194" i="14"/>
  <c r="J193" i="14"/>
  <c r="J192" i="14"/>
  <c r="J191" i="14"/>
  <c r="J190" i="14"/>
  <c r="J189" i="14"/>
  <c r="J188" i="14"/>
  <c r="J187" i="14"/>
  <c r="J183" i="14"/>
  <c r="J182" i="14"/>
  <c r="J181" i="14"/>
  <c r="J180" i="14"/>
  <c r="J179" i="14"/>
  <c r="J178" i="14"/>
  <c r="J177" i="14"/>
  <c r="J176" i="14"/>
  <c r="J175" i="14"/>
  <c r="J174" i="14"/>
  <c r="J173" i="14"/>
  <c r="J172" i="14"/>
  <c r="J168" i="14"/>
  <c r="J167" i="14"/>
  <c r="J166" i="14"/>
  <c r="J165" i="14"/>
  <c r="J164" i="14"/>
  <c r="J163" i="14"/>
  <c r="J162" i="14"/>
  <c r="J161" i="14"/>
  <c r="J160" i="14"/>
  <c r="J159" i="14"/>
  <c r="J158" i="14"/>
  <c r="J154" i="14"/>
  <c r="J153" i="14"/>
  <c r="J152" i="14"/>
  <c r="J151" i="14"/>
  <c r="J150" i="14"/>
  <c r="J149" i="14"/>
  <c r="J148" i="14"/>
  <c r="J147" i="14"/>
  <c r="J145" i="14"/>
  <c r="J144" i="14"/>
  <c r="J140" i="14"/>
  <c r="J139" i="14"/>
  <c r="J138" i="14"/>
  <c r="J137" i="14"/>
  <c r="J136" i="14"/>
  <c r="J135" i="14"/>
  <c r="J134" i="14"/>
  <c r="J133" i="14"/>
  <c r="J132" i="14"/>
  <c r="J131" i="14"/>
  <c r="J130" i="14"/>
  <c r="J129" i="14"/>
  <c r="J128" i="14"/>
  <c r="J124" i="14"/>
  <c r="J123" i="14"/>
  <c r="J122" i="14"/>
  <c r="J121" i="14"/>
  <c r="J120" i="14"/>
  <c r="J119" i="14"/>
  <c r="J118" i="14"/>
  <c r="J117" i="14"/>
  <c r="J116" i="14"/>
  <c r="J115" i="14"/>
  <c r="J114" i="14"/>
  <c r="J113" i="14"/>
  <c r="J112" i="14"/>
  <c r="J111" i="14"/>
  <c r="J110" i="14"/>
  <c r="J109" i="14"/>
  <c r="J108" i="14"/>
  <c r="J107" i="14"/>
  <c r="J106" i="14"/>
  <c r="J102" i="14"/>
  <c r="J101" i="14"/>
  <c r="J100" i="14"/>
  <c r="J99" i="14"/>
  <c r="J98" i="14"/>
  <c r="J97" i="14"/>
  <c r="J96" i="14"/>
  <c r="J95" i="14"/>
  <c r="J94" i="14"/>
  <c r="J90" i="14"/>
  <c r="J89" i="14"/>
  <c r="J88" i="14"/>
  <c r="J87" i="14"/>
  <c r="J86" i="14"/>
  <c r="J85" i="14"/>
  <c r="J84" i="14"/>
  <c r="J83" i="14"/>
  <c r="J79" i="14"/>
  <c r="J78" i="14"/>
  <c r="J77" i="14"/>
  <c r="J76" i="14"/>
  <c r="J75" i="14"/>
  <c r="J74" i="14"/>
  <c r="J73" i="14"/>
  <c r="J72" i="14"/>
  <c r="J71" i="14"/>
  <c r="J70" i="14"/>
  <c r="J69" i="14"/>
  <c r="J68" i="14"/>
  <c r="J67" i="14"/>
  <c r="J66" i="14"/>
  <c r="J65" i="14"/>
  <c r="J61" i="14"/>
  <c r="J60" i="14"/>
  <c r="J59" i="14"/>
  <c r="J58" i="14"/>
  <c r="J57" i="14"/>
  <c r="J56" i="14"/>
  <c r="J55" i="14"/>
  <c r="J54" i="14"/>
  <c r="J53" i="14"/>
  <c r="J49" i="14"/>
  <c r="J48" i="14"/>
  <c r="J47" i="14"/>
  <c r="J46" i="14"/>
  <c r="J45" i="14"/>
  <c r="J41" i="14"/>
  <c r="J40" i="14"/>
  <c r="J39" i="14"/>
  <c r="J38" i="14"/>
  <c r="J37" i="14"/>
  <c r="J36" i="14"/>
  <c r="J35" i="14"/>
  <c r="J31" i="14"/>
  <c r="J30" i="14"/>
  <c r="J29" i="14"/>
  <c r="J28" i="14"/>
  <c r="J27" i="14"/>
  <c r="J26" i="14"/>
  <c r="J25" i="14"/>
  <c r="J24" i="14"/>
  <c r="J23" i="14"/>
  <c r="J22" i="14"/>
  <c r="J21" i="14"/>
  <c r="J17" i="14"/>
  <c r="J16" i="14"/>
  <c r="J15" i="14"/>
  <c r="D222" i="3"/>
  <c r="D215" i="3"/>
  <c r="D174" i="3"/>
  <c r="I1947" i="8"/>
  <c r="I78" i="5"/>
  <c r="E73" i="5"/>
  <c r="D73" i="5"/>
  <c r="C73" i="5"/>
  <c r="B73" i="5"/>
  <c r="E72" i="5"/>
  <c r="D72" i="5"/>
  <c r="C72" i="5"/>
  <c r="B72" i="5"/>
  <c r="E71" i="5"/>
  <c r="D71" i="5"/>
  <c r="C71" i="5"/>
  <c r="B71" i="5"/>
  <c r="E70" i="5"/>
  <c r="D70" i="5"/>
  <c r="C70" i="5"/>
  <c r="B70" i="5"/>
  <c r="E69" i="5"/>
  <c r="D69" i="5"/>
  <c r="C69" i="5"/>
  <c r="B69" i="5"/>
  <c r="E68" i="5"/>
  <c r="D68" i="5"/>
  <c r="C68" i="5"/>
  <c r="B68" i="5"/>
  <c r="E67" i="5"/>
  <c r="D67" i="5"/>
  <c r="C67" i="5"/>
  <c r="B67" i="5"/>
  <c r="E66" i="5"/>
  <c r="D66" i="5"/>
  <c r="C66" i="5"/>
  <c r="B66" i="5"/>
  <c r="E65" i="5"/>
  <c r="D65" i="5"/>
  <c r="C65" i="5"/>
  <c r="B65" i="5"/>
  <c r="E64" i="5"/>
  <c r="D64" i="5"/>
  <c r="C64" i="5"/>
  <c r="B64" i="5"/>
  <c r="E63" i="5"/>
  <c r="D63" i="5"/>
  <c r="C63" i="5"/>
  <c r="B63" i="5"/>
  <c r="E62" i="5"/>
  <c r="D62" i="5"/>
  <c r="C62" i="5"/>
  <c r="B62" i="5"/>
  <c r="E61" i="5"/>
  <c r="D61" i="5"/>
  <c r="C61" i="5"/>
  <c r="B61" i="5"/>
  <c r="E57" i="5"/>
  <c r="D57" i="5"/>
  <c r="C57" i="5"/>
  <c r="B57" i="5"/>
  <c r="E56" i="5"/>
  <c r="D56" i="5"/>
  <c r="C56" i="5"/>
  <c r="B56" i="5"/>
  <c r="E55" i="5"/>
  <c r="D55" i="5"/>
  <c r="C55" i="5"/>
  <c r="B55" i="5"/>
  <c r="E54" i="5"/>
  <c r="D54" i="5"/>
  <c r="C54" i="5"/>
  <c r="B54" i="5"/>
  <c r="E53" i="5"/>
  <c r="D53" i="5"/>
  <c r="C53" i="5"/>
  <c r="B53" i="5"/>
  <c r="E52" i="5"/>
  <c r="D52" i="5"/>
  <c r="C52" i="5"/>
  <c r="B52" i="5"/>
  <c r="E51" i="5"/>
  <c r="D51" i="5"/>
  <c r="C51" i="5"/>
  <c r="B51" i="5"/>
  <c r="E50" i="5"/>
  <c r="D50" i="5"/>
  <c r="C50" i="5"/>
  <c r="B50" i="5"/>
  <c r="E49" i="5"/>
  <c r="D49" i="5"/>
  <c r="C49" i="5"/>
  <c r="B49" i="5"/>
  <c r="E48" i="5"/>
  <c r="D48" i="5"/>
  <c r="C48" i="5"/>
  <c r="B48" i="5"/>
  <c r="E47" i="5"/>
  <c r="D47" i="5"/>
  <c r="C47" i="5"/>
  <c r="B47" i="5"/>
  <c r="E46" i="5"/>
  <c r="D46" i="5"/>
  <c r="C46" i="5"/>
  <c r="B46" i="5"/>
  <c r="E45" i="5"/>
  <c r="D45" i="5"/>
  <c r="C45" i="5"/>
  <c r="B45" i="5"/>
  <c r="E44" i="5"/>
  <c r="D44" i="5"/>
  <c r="C44" i="5"/>
  <c r="B44" i="5"/>
  <c r="E43" i="5"/>
  <c r="D43" i="5"/>
  <c r="C43" i="5"/>
  <c r="B43" i="5"/>
  <c r="E42" i="5"/>
  <c r="D42" i="5"/>
  <c r="C42" i="5"/>
  <c r="B42" i="5"/>
  <c r="E41" i="5"/>
  <c r="D41" i="5"/>
  <c r="C41" i="5"/>
  <c r="B41" i="5"/>
  <c r="E40" i="5"/>
  <c r="D40" i="5"/>
  <c r="C40" i="5"/>
  <c r="B40" i="5"/>
  <c r="E39" i="5"/>
  <c r="D39" i="5"/>
  <c r="C39" i="5"/>
  <c r="B39" i="5"/>
  <c r="E38" i="5"/>
  <c r="D38" i="5"/>
  <c r="C38" i="5"/>
  <c r="B38" i="5"/>
  <c r="E37" i="5"/>
  <c r="D37" i="5"/>
  <c r="C37" i="5"/>
  <c r="B37" i="5"/>
  <c r="E36" i="5"/>
  <c r="D36" i="5"/>
  <c r="C36" i="5"/>
  <c r="B36" i="5"/>
  <c r="E35" i="5"/>
  <c r="D35" i="5"/>
  <c r="C35" i="5"/>
  <c r="B35" i="5"/>
  <c r="E34" i="5"/>
  <c r="D34" i="5"/>
  <c r="C34" i="5"/>
  <c r="B34" i="5"/>
  <c r="E33" i="5"/>
  <c r="D33" i="5"/>
  <c r="C33" i="5"/>
  <c r="B33" i="5"/>
  <c r="E29" i="5"/>
  <c r="D29" i="5"/>
  <c r="C29" i="5"/>
  <c r="B29" i="5"/>
  <c r="E28" i="5"/>
  <c r="D28" i="5"/>
  <c r="C28" i="5"/>
  <c r="B28" i="5"/>
  <c r="E27" i="5"/>
  <c r="D27" i="5"/>
  <c r="C27" i="5"/>
  <c r="B27" i="5"/>
  <c r="E26" i="5"/>
  <c r="D26" i="5"/>
  <c r="C26" i="5"/>
  <c r="B26" i="5"/>
  <c r="E25" i="5"/>
  <c r="D25" i="5"/>
  <c r="C25" i="5"/>
  <c r="B25" i="5"/>
  <c r="E24" i="5"/>
  <c r="D24" i="5"/>
  <c r="C24" i="5"/>
  <c r="B24" i="5"/>
  <c r="E23" i="5"/>
  <c r="D23" i="5"/>
  <c r="C23" i="5"/>
  <c r="B23" i="5"/>
  <c r="E22" i="5"/>
  <c r="D22" i="5"/>
  <c r="C22" i="5"/>
  <c r="B22" i="5"/>
  <c r="N4" i="5"/>
  <c r="I162" i="4"/>
  <c r="G162" i="4"/>
  <c r="I137" i="4"/>
  <c r="G137" i="4"/>
  <c r="I129" i="4"/>
  <c r="I128" i="4"/>
  <c r="D223" i="3"/>
  <c r="F210" i="3"/>
  <c r="B170" i="3"/>
  <c r="B154" i="3"/>
  <c r="B152" i="3"/>
  <c r="B150" i="3"/>
  <c r="B129" i="3"/>
  <c r="B127" i="3"/>
  <c r="B125" i="3"/>
  <c r="B123" i="3"/>
  <c r="B121" i="3"/>
  <c r="B119" i="3"/>
  <c r="B117" i="3"/>
  <c r="B115" i="3"/>
  <c r="B113" i="3"/>
  <c r="B111" i="3"/>
  <c r="B109" i="3"/>
  <c r="B103" i="3"/>
  <c r="B101" i="3"/>
  <c r="B99" i="3"/>
  <c r="B97" i="3"/>
  <c r="B87" i="3"/>
  <c r="B95" i="3"/>
  <c r="B93" i="3"/>
  <c r="B91" i="3"/>
  <c r="B89" i="3"/>
  <c r="B83" i="3"/>
  <c r="B81" i="3"/>
  <c r="B79" i="3"/>
  <c r="B77" i="3"/>
  <c r="B75" i="3"/>
  <c r="B73" i="3"/>
  <c r="B71" i="3"/>
  <c r="B69" i="3"/>
  <c r="B67" i="3"/>
  <c r="B65" i="3"/>
  <c r="B63" i="3"/>
  <c r="F48" i="3"/>
  <c r="J803" i="14" l="1"/>
  <c r="J801" i="14" l="1"/>
  <c r="D140" i="3"/>
  <c r="E56" i="2"/>
  <c r="E55" i="2"/>
  <c r="E54" i="2"/>
  <c r="E53" i="2"/>
  <c r="E5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tc={CB0C9CFB-2211-4078-B5C7-B79FF2A15E9E}</author>
  </authors>
  <commentList>
    <comment ref="C26" authorId="0" shapeId="0" xr:uid="{CB0C9CFB-2211-4078-B5C7-B79FF2A15E9E}">
      <text>
        <t>[Threaded comment]
Your version of Excel allows you to read this threaded comment; however, any edits to it will get removed if the file is opened in a newer version of Excel. Learn more: https://go.microsoft.com/fwlink/?linkid=870924
Comment:
    ======
ID#AAABZyoZYd8
Microsoft Office User    (2024-12-13 08:38:19)
Which EITI data? Does this include data from the previous reports or only for the 6th Report?</t>
      </text>
    </comment>
  </commentList>
  <extLst>
    <ext xmlns:r="http://schemas.openxmlformats.org/officeDocument/2006/relationships" uri="GoogleSheetsCustomDataVersion2">
      <go:sheetsCustomData xmlns:go="http://customooxmlschemas.google.com/" r:id="rId1" roundtripDataSignature="AMtx7mgQZBFac+o8tTMW7WmUGuUZavPwaA=="/>
    </ext>
  </extLst>
</comments>
</file>

<file path=xl/sharedStrings.xml><?xml version="1.0" encoding="utf-8"?>
<sst xmlns="http://schemas.openxmlformats.org/spreadsheetml/2006/main" count="20919" uniqueCount="2626">
  <si>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</si>
  <si>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</si>
  <si>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</si>
  <si>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</si>
  <si>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</si>
  <si>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</si>
  <si>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</si>
  <si>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</si>
  <si>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rPr>
        <sz val="11"/>
        <color theme="1"/>
        <rFont val="Libre Franklin"/>
      </rPr>
      <t xml:space="preserve">3. This Data sheet should be submitted alongside the EITI Report. Send it to the International Secretariat: </t>
    </r>
    <r>
      <rPr>
        <u/>
        <sz val="11"/>
        <color rgb="FF0070C0"/>
        <rFont val="Franklin Gothic Book"/>
      </rPr>
      <t xml:space="preserve">data@eiti.org </t>
    </r>
  </si>
  <si>
    <r>
      <rPr>
        <u/>
        <sz val="11"/>
        <color theme="10"/>
        <rFont val="Franklin Gothic Book"/>
      </rPr>
      <t xml:space="preserve">4. The data will be used to populate the global EITI data repository, available on the international EITI website: </t>
    </r>
    <r>
      <rPr>
        <u/>
        <sz val="11"/>
        <color theme="10"/>
        <rFont val="Franklin Gothic Book"/>
      </rPr>
      <t xml:space="preserve">https://eiti.org/data. </t>
    </r>
    <r>
      <rPr>
        <u/>
        <sz val="11"/>
        <color theme="10"/>
        <rFont val="Franklin Gothic Book"/>
      </rPr>
      <t xml:space="preserve">You will receive the file back which will be fit for publication via the channels of your choice. </t>
    </r>
  </si>
  <si>
    <r>
      <rPr>
        <b/>
        <sz val="11"/>
        <color theme="1"/>
        <rFont val="Libre Franklin"/>
      </rPr>
      <t xml:space="preserve">This template should be </t>
    </r>
    <r>
      <rPr>
        <b/>
        <u/>
        <sz val="11"/>
        <color theme="1"/>
        <rFont val="Franklin Gothic Book"/>
      </rPr>
      <t xml:space="preserve">completed in full and submitted </t>
    </r>
    <r>
      <rPr>
        <b/>
        <sz val="11"/>
        <color theme="1"/>
        <rFont val="Franklin Gothic Book"/>
      </rPr>
      <t>to the EITI International Secretariat for each fiscal year covered under EITI Reporting.</t>
    </r>
  </si>
  <si>
    <t>This workbook has five parts. Insert the data starting with part 1 and work your way through to part 5</t>
  </si>
  <si>
    <r>
      <rPr>
        <b/>
        <sz val="11"/>
        <color theme="1"/>
        <rFont val="Franklin Gothic Book"/>
      </rPr>
      <t xml:space="preserve">Part 1 (About): </t>
    </r>
    <r>
      <rPr>
        <sz val="11"/>
        <color theme="1"/>
        <rFont val="Franklin Gothic Book"/>
      </rPr>
      <t>Insert</t>
    </r>
    <r>
      <rPr>
        <b/>
        <sz val="11"/>
        <color theme="1"/>
        <rFont val="Franklin Gothic Book"/>
      </rPr>
      <t xml:space="preserve"> </t>
    </r>
    <r>
      <rPr>
        <sz val="11"/>
        <color theme="1"/>
        <rFont val="Franklin Gothic Book"/>
      </rPr>
      <t>country and data characteristics.</t>
    </r>
  </si>
  <si>
    <r>
      <rPr>
        <b/>
        <sz val="11"/>
        <color theme="1"/>
        <rFont val="Franklin Gothic Book"/>
      </rPr>
      <t xml:space="preserve">Part 2 (Disclosure checklist): </t>
    </r>
    <r>
      <rPr>
        <sz val="11"/>
        <color theme="1"/>
        <rFont val="Franklin Gothic Book"/>
      </rPr>
      <t>Fill in contextual and aggregate financial data for EITI Requirements 2, 3, 4, 5, and 6.</t>
    </r>
  </si>
  <si>
    <r>
      <rPr>
        <b/>
        <sz val="11"/>
        <color theme="1"/>
        <rFont val="Franklin Gothic Book"/>
      </rPr>
      <t xml:space="preserve">Part 3 (Reporting entities): </t>
    </r>
    <r>
      <rPr>
        <sz val="11"/>
        <color theme="1"/>
        <rFont val="Franklin Gothic Book"/>
      </rPr>
      <t>Enter</t>
    </r>
    <r>
      <rPr>
        <b/>
        <sz val="11"/>
        <color theme="1"/>
        <rFont val="Franklin Gothic Book"/>
      </rPr>
      <t xml:space="preserve"> </t>
    </r>
    <r>
      <rPr>
        <sz val="11"/>
        <color theme="1"/>
        <rFont val="Franklin Gothic Book"/>
      </rPr>
      <t xml:space="preserve">reporting entities (Government agencies, companies and projects) and related information. </t>
    </r>
  </si>
  <si>
    <r>
      <rPr>
        <b/>
        <sz val="11"/>
        <color theme="1"/>
        <rFont val="Franklin Gothic Book"/>
      </rPr>
      <t xml:space="preserve">Part 4 (Government revenues): </t>
    </r>
    <r>
      <rPr>
        <sz val="11"/>
        <color theme="1"/>
        <rFont val="Franklin Gothic Book"/>
      </rPr>
      <t>Enter</t>
    </r>
    <r>
      <rPr>
        <b/>
        <sz val="11"/>
        <color theme="1"/>
        <rFont val="Franklin Gothic Book"/>
      </rPr>
      <t xml:space="preserve"> </t>
    </r>
    <r>
      <rPr>
        <sz val="11"/>
        <color theme="1"/>
        <rFont val="Franklin Gothic Book"/>
      </rPr>
      <t>data on government revenues per revenue stream, according to GFS classification.</t>
    </r>
  </si>
  <si>
    <r>
      <rPr>
        <b/>
        <sz val="11"/>
        <color theme="1"/>
        <rFont val="Franklin Gothic Book"/>
      </rPr>
      <t xml:space="preserve">Part 5 (Company data): </t>
    </r>
    <r>
      <rPr>
        <sz val="11"/>
        <color theme="1"/>
        <rFont val="Franklin Gothic Book"/>
      </rPr>
      <t>Enter</t>
    </r>
    <r>
      <rPr>
        <b/>
        <sz val="11"/>
        <color theme="1"/>
        <rFont val="Franklin Gothic Book"/>
      </rPr>
      <t xml:space="preserve"> </t>
    </r>
    <r>
      <rPr>
        <sz val="11"/>
        <color theme="1"/>
        <rFont val="Franklin Gothic Book"/>
      </rPr>
      <t>company- and project-level data per revenue stream.</t>
    </r>
  </si>
  <si>
    <r>
      <rPr>
        <i/>
        <u/>
        <sz val="10"/>
        <color theme="10"/>
        <rFont val="Calibri"/>
      </rPr>
      <t xml:space="preserve">The International Secretariat can provide advice and support on request. Please contact </t>
    </r>
    <r>
      <rPr>
        <i/>
        <u/>
        <sz val="10"/>
        <color theme="10"/>
        <rFont val="Calibri"/>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</si>
  <si>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</si>
  <si>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</si>
  <si>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</si>
  <si>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</si>
  <si>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rPr>
      <t>Terminology:</t>
    </r>
    <r>
      <rPr>
        <b/>
        <i/>
        <sz val="11"/>
        <color theme="1"/>
        <rFont val="Franklin Gothic Book"/>
      </rPr>
      <t xml:space="preserve"> Disclosure</t>
    </r>
  </si>
  <si>
    <r>
      <rPr>
        <b/>
        <i/>
        <u/>
        <sz val="11"/>
        <color theme="1"/>
        <rFont val="Franklin Gothic Book"/>
      </rPr>
      <t>Terminology:</t>
    </r>
    <r>
      <rPr>
        <b/>
        <i/>
        <sz val="11"/>
        <color theme="1"/>
        <rFont val="Franklin Gothic Book"/>
      </rPr>
      <t xml:space="preserve"> Simple options</t>
    </r>
  </si>
  <si>
    <r>
      <rPr>
        <i/>
        <u/>
        <sz val="11"/>
        <color theme="1"/>
        <rFont val="Franklin Gothic Book"/>
      </rPr>
      <t>Yes, systematically disclosed</t>
    </r>
    <r>
      <rPr>
        <i/>
        <sz val="11"/>
        <color theme="1"/>
        <rFont val="Franklin Gothic Book"/>
      </rPr>
      <t>: If data is regularly and publicly disclosed by government agencies or companies, and the data is reliable, please select Yes, systematically disclosed</t>
    </r>
  </si>
  <si>
    <r>
      <rPr>
        <i/>
        <u/>
        <sz val="11"/>
        <color theme="1"/>
        <rFont val="Franklin Gothic Book"/>
      </rPr>
      <t>Yes</t>
    </r>
    <r>
      <rPr>
        <i/>
        <sz val="11"/>
        <color theme="1"/>
        <rFont val="Franklin Gothic Book"/>
      </rPr>
      <t>: All the aspects of the question are answered/covered.</t>
    </r>
  </si>
  <si>
    <r>
      <rPr>
        <i/>
        <u/>
        <sz val="11"/>
        <color theme="1"/>
        <rFont val="Franklin Gothic Book"/>
      </rPr>
      <t>Yes, through EITI reporting</t>
    </r>
    <r>
      <rPr>
        <i/>
        <sz val="11"/>
        <color theme="1"/>
        <rFont val="Franklin Gothic Book"/>
      </rPr>
      <t>: If the EITI Report covers certain data gaps in government or corporate disclosures, please select "Yes, in EITI Report".</t>
    </r>
  </si>
  <si>
    <r>
      <rPr>
        <i/>
        <u/>
        <sz val="11"/>
        <color theme="1"/>
        <rFont val="Libre Franklin"/>
      </rPr>
      <t>Partially:</t>
    </r>
    <r>
      <rPr>
        <i/>
        <u/>
        <sz val="11"/>
        <color theme="1"/>
        <rFont val="Franklin Gothic Book"/>
      </rPr>
      <t>Aspects of the question have been answered/covered.</t>
    </r>
  </si>
  <si>
    <r>
      <rPr>
        <i/>
        <u/>
        <sz val="11"/>
        <color theme="1"/>
        <rFont val="Franklin Gothic Book"/>
      </rPr>
      <t>Not available</t>
    </r>
    <r>
      <rPr>
        <i/>
        <sz val="11"/>
        <color theme="1"/>
        <rFont val="Franklin Gothic Book"/>
      </rPr>
      <t>: The data is applicable in the country, but no data or information is available.</t>
    </r>
  </si>
  <si>
    <r>
      <rPr>
        <i/>
        <u/>
        <sz val="11"/>
        <color theme="1"/>
        <rFont val="Franklin Gothic Book"/>
      </rPr>
      <t>No</t>
    </r>
    <r>
      <rPr>
        <i/>
        <sz val="11"/>
        <color theme="1"/>
        <rFont val="Franklin Gothic Book"/>
      </rPr>
      <t>: No information is covered.</t>
    </r>
  </si>
  <si>
    <r>
      <rPr>
        <i/>
        <u/>
        <sz val="11"/>
        <color theme="1"/>
        <rFont val="Libre Franklin"/>
      </rPr>
      <t xml:space="preserve">Not applicable: </t>
    </r>
    <r>
      <rPr>
        <i/>
        <u/>
        <sz val="11"/>
        <color theme="1"/>
        <rFont val="Franklin Gothic Book"/>
      </rPr>
      <t xml:space="preserve">If a requirement is not relevant, please select "Not applicable". Refer to any evidence documented as part of the EITI Report, or through minutes of a multi-stakeholder meeting. </t>
    </r>
  </si>
  <si>
    <r>
      <rPr>
        <i/>
        <u/>
        <sz val="11"/>
        <color theme="1"/>
        <rFont val="Libre Franklin"/>
      </rPr>
      <t>Not applicable</t>
    </r>
    <r>
      <rPr>
        <i/>
        <u/>
        <sz val="11"/>
        <color theme="1"/>
        <rFont val="Franklin Gothic Book"/>
      </rPr>
      <t>: The question is not relevant for the case, When it is required, please refer to evidence of non-applicability.</t>
    </r>
  </si>
  <si>
    <r>
      <rPr>
        <b/>
        <u/>
        <sz val="11"/>
        <color theme="10"/>
        <rFont val="Franklin Gothic Book"/>
      </rPr>
      <t xml:space="preserve">For the latest version of Summary data templates, see </t>
    </r>
    <r>
      <rPr>
        <b/>
        <u/>
        <sz val="11"/>
        <color rgb="FF188FBB"/>
        <rFont val="Franklin Gothic Book"/>
      </rPr>
      <t>https://eiti.org/summary-data-template</t>
    </r>
  </si>
  <si>
    <r>
      <rPr>
        <b/>
        <u/>
        <sz val="11"/>
        <color theme="10"/>
        <rFont val="Franklin Gothic Book"/>
      </rPr>
      <t xml:space="preserve">Give us your feedback or report a conflict in the data! Write to us at  </t>
    </r>
    <r>
      <rPr>
        <b/>
        <u/>
        <sz val="11"/>
        <color rgb="FF188FBB"/>
        <rFont val="Franklin Gothic Book"/>
      </rPr>
      <t>data@eiti.org</t>
    </r>
  </si>
  <si>
    <t>EITI International Secretariat</t>
  </si>
  <si>
    <r>
      <rPr>
        <b/>
        <sz val="11"/>
        <color rgb="FF000000"/>
        <rFont val="Libre Franklin"/>
      </rPr>
      <t xml:space="preserve">Phone: </t>
    </r>
    <r>
      <rPr>
        <b/>
        <sz val="11"/>
        <color rgb="FF165B89"/>
        <rFont val="Franklin Gothic Book"/>
      </rPr>
      <t>+47 222 00 800</t>
    </r>
    <r>
      <rPr>
        <b/>
        <sz val="11"/>
        <color rgb="FF000000"/>
        <rFont val="Franklin Gothic Book"/>
      </rPr>
      <t xml:space="preserve">   </t>
    </r>
    <r>
      <rPr>
        <b/>
        <sz val="11"/>
        <color rgb="FF000000"/>
        <rFont val="Wingdings"/>
      </rPr>
      <t></t>
    </r>
    <r>
      <rPr>
        <b/>
        <sz val="11"/>
        <color rgb="FF000000"/>
        <rFont val="Franklin Gothic Book"/>
      </rPr>
      <t xml:space="preserve">   E-mail: </t>
    </r>
    <r>
      <rPr>
        <b/>
        <u/>
        <sz val="11"/>
        <color rgb="FF165B89"/>
        <rFont val="Franklin Gothic Book"/>
      </rPr>
      <t>secretariat@eiti.org</t>
    </r>
    <r>
      <rPr>
        <b/>
        <sz val="11"/>
        <color rgb="FF000000"/>
        <rFont val="Franklin Gothic Book"/>
      </rPr>
      <t xml:space="preserve">   </t>
    </r>
    <r>
      <rPr>
        <b/>
        <sz val="11"/>
        <color rgb="FF000000"/>
        <rFont val="Wingdings"/>
      </rPr>
      <t></t>
    </r>
    <r>
      <rPr>
        <b/>
        <sz val="11"/>
        <color rgb="FF000000"/>
        <rFont val="Franklin Gothic Book"/>
      </rPr>
      <t xml:space="preserve">   Twitter: </t>
    </r>
    <r>
      <rPr>
        <b/>
        <sz val="11"/>
        <color rgb="FF165B89"/>
        <rFont val="Franklin Gothic Book"/>
      </rPr>
      <t>@EITIorg</t>
    </r>
    <r>
      <rPr>
        <b/>
        <sz val="11"/>
        <color rgb="FF000000"/>
        <rFont val="Franklin Gothic Book"/>
      </rPr>
      <t xml:space="preserve">  </t>
    </r>
    <r>
      <rPr>
        <b/>
        <sz val="11"/>
        <color rgb="FF000000"/>
        <rFont val="Wingdings"/>
      </rPr>
      <t xml:space="preserve"> </t>
    </r>
    <r>
      <rPr>
        <b/>
        <sz val="11"/>
        <color rgb="FF000000"/>
        <rFont val="Franklin Gothic Book"/>
      </rPr>
      <t xml:space="preserve">   </t>
    </r>
    <r>
      <rPr>
        <b/>
        <u/>
        <sz val="11"/>
        <color rgb="FF165B89"/>
        <rFont val="Franklin Gothic Book"/>
      </rPr>
      <t>www.eiti.org</t>
    </r>
  </si>
  <si>
    <t>Country or area</t>
  </si>
  <si>
    <r>
      <rPr>
        <b/>
        <sz val="11"/>
        <color rgb="FF000000"/>
        <rFont val="Libre Franklin"/>
      </rPr>
      <t xml:space="preserve">Address: </t>
    </r>
    <r>
      <rPr>
        <b/>
        <sz val="11"/>
        <color rgb="FF165B89"/>
        <rFont val="Franklin Gothic Book"/>
      </rPr>
      <t>Rådhusgata 26, 0151 Oslo, Norway</t>
    </r>
    <r>
      <rPr>
        <b/>
        <sz val="11"/>
        <color rgb="FF000000"/>
        <rFont val="Franklin Gothic Book"/>
      </rPr>
      <t xml:space="preserve">   </t>
    </r>
    <r>
      <rPr>
        <b/>
        <sz val="11"/>
        <color rgb="FF000000"/>
        <rFont val="Wingdings"/>
      </rPr>
      <t></t>
    </r>
    <r>
      <rPr>
        <b/>
        <sz val="11"/>
        <color rgb="FF000000"/>
        <rFont val="Franklin Gothic Book"/>
      </rPr>
      <t xml:space="preserve">   P.O. Box: </t>
    </r>
    <r>
      <rPr>
        <b/>
        <sz val="11"/>
        <color rgb="FF165B89"/>
        <rFont val="Franklin Gothic Book"/>
      </rPr>
      <t>Postboks 340 Sentrum, 0101 Oslo, Norway</t>
    </r>
  </si>
  <si>
    <r>
      <rPr>
        <b/>
        <sz val="11"/>
        <color rgb="FF000000"/>
        <rFont val="Franklin Gothic Book"/>
      </rPr>
      <t xml:space="preserve">Part 1 (About) </t>
    </r>
    <r>
      <rPr>
        <sz val="11"/>
        <color rgb="FF000000"/>
        <rFont val="Franklin Gothic Book"/>
      </rPr>
      <t>covers country and data characteristics.</t>
    </r>
  </si>
  <si>
    <t>How to complete this sheet:</t>
  </si>
  <si>
    <r>
      <rPr>
        <i/>
        <sz val="11"/>
        <color theme="1"/>
        <rFont val="Libre Franklin"/>
      </rPr>
      <t xml:space="preserve">1. Starting from the top, </t>
    </r>
    <r>
      <rPr>
        <b/>
        <i/>
        <sz val="11"/>
        <color theme="1"/>
        <rFont val="Franklin Gothic Book"/>
      </rPr>
      <t xml:space="preserve">select your responses in the grey column. </t>
    </r>
    <r>
      <rPr>
        <i/>
        <sz val="11"/>
        <color theme="1"/>
        <rFont val="Franklin Gothic Book"/>
      </rPr>
      <t xml:space="preserve">Guidance is provided in yellow boxes once the cell is selected. </t>
    </r>
  </si>
  <si>
    <t xml:space="preserve">2. Once certain questions are answered, further guidance and questions may appear. Please respond to each of these, until completed. </t>
  </si>
  <si>
    <r>
      <rPr>
        <i/>
        <sz val="11"/>
        <color theme="1"/>
        <rFont val="Libre Franklin"/>
      </rPr>
      <t xml:space="preserve">3. Include any additional information or comments as needed in the </t>
    </r>
    <r>
      <rPr>
        <b/>
        <i/>
        <sz val="11"/>
        <color theme="1"/>
        <rFont val="Franklin Gothic Book"/>
      </rPr>
      <t xml:space="preserve">Source/Comments" </t>
    </r>
    <r>
      <rPr>
        <i/>
        <sz val="11"/>
        <color theme="1"/>
        <rFont val="Franklin Gothic Book"/>
      </rPr>
      <t>column.</t>
    </r>
  </si>
  <si>
    <r>
      <rPr>
        <i/>
        <sz val="11"/>
        <color theme="10"/>
        <rFont val="Franklin Gothic Book"/>
      </rPr>
      <t>If you have any questions, please contact</t>
    </r>
    <r>
      <rPr>
        <u/>
        <sz val="11"/>
        <color theme="10"/>
        <rFont val="Franklin Gothic Book"/>
      </rPr>
      <t xml:space="preserve"> </t>
    </r>
    <r>
      <rPr>
        <b/>
        <u/>
        <sz val="11"/>
        <color theme="10"/>
        <rFont val="Franklin Gothic Book"/>
      </rPr>
      <t>data@eiti.org</t>
    </r>
  </si>
  <si>
    <t>Cells in orange must be completed</t>
  </si>
  <si>
    <t>Cells in light blue are for voluntary input</t>
  </si>
  <si>
    <t xml:space="preserve">Part 1 - About </t>
  </si>
  <si>
    <t>Description</t>
  </si>
  <si>
    <t>Enter data in this column</t>
  </si>
  <si>
    <t>Source / Comments</t>
  </si>
  <si>
    <t>Country or area name</t>
  </si>
  <si>
    <t>Philippines</t>
  </si>
  <si>
    <t>ISO Alpha-3 Code</t>
  </si>
  <si>
    <t>PHL</t>
  </si>
  <si>
    <t>National currency name</t>
  </si>
  <si>
    <t>Philippine Peso</t>
  </si>
  <si>
    <t>National currency ISO-4217</t>
  </si>
  <si>
    <t>PHP</t>
  </si>
  <si>
    <t>Fiscal year covered by this data file</t>
  </si>
  <si>
    <t>Start Date</t>
  </si>
  <si>
    <t>End Date</t>
  </si>
  <si>
    <t>Data source</t>
  </si>
  <si>
    <t>Has an EITI Report been prepared by an Independent Administrator?</t>
  </si>
  <si>
    <t>Yes</t>
  </si>
  <si>
    <t>What is the name of the company?</t>
  </si>
  <si>
    <t>PH-EITI Secretariat, Contextual Information Chapter
Ms. Vilma L. Aldea, CPA - Independent Administrator</t>
  </si>
  <si>
    <t>Date that the EITI Report was made public</t>
  </si>
  <si>
    <t>URL, EITI Report</t>
  </si>
  <si>
    <t>pheiti.dof.gov.ph/download/country-report-2021_chap-2_part-1/?wpdmdl=4884&amp;refresh=658f19fdee61a1703877117</t>
  </si>
  <si>
    <t xml:space="preserve">Main source: https://pheiti.dof.gov.ph/country-reports/ </t>
  </si>
  <si>
    <t>Does the government systematically disclose EITI data at a single location?</t>
  </si>
  <si>
    <t>Partially</t>
  </si>
  <si>
    <t xml:space="preserve">Feasibility Study: MAINSTREAMING EITI DATA IN THE PHILIPPINES
https://pheiti.dof.gov.ph/download/feasibility-study-on-mainstreaming-eiti-data-in-the-philippines/?wpdmdl=1380&amp;refresh=6051c5f71fdfb1615971831 </t>
  </si>
  <si>
    <t>Publication date of the EITI data</t>
  </si>
  <si>
    <t>Some EITI data are disclosed in different locations (i.e. government agency and company websites), but there are current mainstreaming plans and initiatives.</t>
  </si>
  <si>
    <t>Website link (URL) to EITI data</t>
  </si>
  <si>
    <t xml:space="preserve">EDGE: http://ph-eiti.dof.gov.ph/edge.html https://pheiti.dof.gov.ph/extractive-data-generator/
Country Reports: https://pheiti.dof.gov.ph/country-reports/ </t>
  </si>
  <si>
    <t>PH-EITI Website: https://pheiti.dof.gov.ph/</t>
  </si>
  <si>
    <t>Are there other files of relevance?</t>
  </si>
  <si>
    <t>Contracts Portal</t>
  </si>
  <si>
    <t>Date that other file was made public</t>
  </si>
  <si>
    <t>URL</t>
  </si>
  <si>
    <r>
      <rPr>
        <b/>
        <sz val="11"/>
        <color theme="10"/>
        <rFont val="Libre Franklin"/>
      </rPr>
      <t>EITI Requirement 7.2</t>
    </r>
    <r>
      <rPr>
        <b/>
        <sz val="11"/>
        <color theme="10"/>
        <rFont val="Franklin Gothic Book"/>
      </rPr>
      <t>: Data accessibility and open data</t>
    </r>
  </si>
  <si>
    <t>Does the government have an open data policy?</t>
  </si>
  <si>
    <t>Yes, systematically disclosed</t>
  </si>
  <si>
    <r>
      <rPr>
        <i/>
        <u/>
        <sz val="11"/>
        <color rgb="FF0076AF"/>
        <rFont val="Franklin Gothic Book"/>
      </rPr>
      <t>Philippines - Open Data Policy:</t>
    </r>
    <r>
      <rPr>
        <i/>
        <u/>
        <sz val="11"/>
        <color rgb="FF0076AF"/>
        <rFont val="Franklin Gothic Book"/>
      </rPr>
      <t xml:space="preserve"> https://eiti.org/document/philippines-open-data-policy
</t>
    </r>
    <r>
      <rPr>
        <i/>
        <u/>
        <sz val="11"/>
        <color rgb="FF0076AF"/>
        <rFont val="Franklin Gothic Book"/>
      </rPr>
      <t>Open Data Philippines (ODP), JMC No. 2014-01:</t>
    </r>
    <r>
      <rPr>
        <i/>
        <u/>
        <sz val="11"/>
        <color rgb="FF0076AF"/>
        <rFont val="Franklin Gothic Book"/>
      </rPr>
      <t xml:space="preserve"> https://data.gov.ph/about/joint-memorandum-circular-2014-01-open-data-philippines
</t>
    </r>
    <r>
      <rPr>
        <i/>
        <u/>
        <sz val="11"/>
        <color rgb="FF0076AF"/>
        <rFont val="Franklin Gothic Book"/>
      </rPr>
      <t>Guidelines for the Implementation of the Open Government Data General Provision in the 2015 General Appropriations Act, JMC No. 2015-01:</t>
    </r>
    <r>
      <rPr>
        <i/>
        <u/>
        <sz val="11"/>
        <color rgb="FF0076AF"/>
        <rFont val="Franklin Gothic Book"/>
      </rPr>
      <t xml:space="preserve"> https://data.gov.ph/about/joint-memorandum-circular-2015-01-open-data-philippines
</t>
    </r>
    <r>
      <rPr>
        <i/>
        <u/>
        <sz val="11"/>
        <color rgb="FF0076AF"/>
        <rFont val="Franklin Gothic Book"/>
      </rPr>
      <t>Open Data Philippines Action Plan 2014-2016:</t>
    </r>
    <r>
      <rPr>
        <i/>
        <u/>
        <sz val="11"/>
        <color rgb="FF0076AF"/>
        <rFont val="Franklin Gothic Book"/>
      </rPr>
      <t xml:space="preserve"> https://data.gov.ph/sites/default/files/Open%20Data%20Philippines%20Action%20Plan%202014-2016.pdf
</t>
    </r>
    <r>
      <rPr>
        <i/>
        <u/>
        <sz val="11"/>
        <color rgb="FF0076AF"/>
        <rFont val="Franklin Gothic Book"/>
      </rPr>
      <t>EO No. 2, s. 2016 Freedom of Information Program:</t>
    </r>
    <r>
      <rPr>
        <i/>
        <u/>
        <sz val="11"/>
        <color rgb="FF0076AF"/>
        <rFont val="Franklin Gothic Book"/>
      </rPr>
      <t xml:space="preserve"> https://www.officialgazette.gov.ph/2016/07/23/executive-order-no-02-s-2016/ h
</t>
    </r>
    <r>
      <rPr>
        <i/>
        <u/>
        <sz val="11"/>
        <color rgb="FF0076AF"/>
        <rFont val="Franklin Gothic Book"/>
      </rPr>
      <t>EO No. 43 s. 2011 (Sections 2 &amp; 6):</t>
    </r>
    <r>
      <rPr>
        <i/>
        <u/>
        <sz val="11"/>
        <color rgb="FF0076AF"/>
        <rFont val="Franklin Gothic Book"/>
      </rPr>
      <t xml:space="preserve"> ttps://www.officialgazette.gov.ph/2011/05/13/executive-order-no-43-s-2011/
</t>
    </r>
    <r>
      <rPr>
        <i/>
        <u/>
        <sz val="11"/>
        <color rgb="FF0076AF"/>
        <rFont val="Franklin Gothic Book"/>
      </rPr>
      <t>Data Privacy Act of 2012 (Section 2):</t>
    </r>
    <r>
      <rPr>
        <i/>
        <u/>
        <sz val="11"/>
        <color rgb="FF0076AF"/>
        <rFont val="Franklin Gothic Book"/>
      </rPr>
      <t xml:space="preserve"> https://www.privacy.gov.ph/data-privacy-act/
</t>
    </r>
    <r>
      <rPr>
        <i/>
        <u/>
        <sz val="11"/>
        <color rgb="FF0076AF"/>
        <rFont val="Franklin Gothic Book"/>
      </rPr>
      <t>Open Data Portal Trends and Imperatives:</t>
    </r>
    <r>
      <rPr>
        <i/>
        <u/>
        <sz val="11"/>
        <color rgb="FF0076AF"/>
        <rFont val="Franklin Gothic Book"/>
      </rPr>
      <t xml:space="preserve"> https://psa.gov.ph/sites/default/files/4.8.6%20Open%20Data%20Portal%20Trends%20and%20Imperatives%20.pdf </t>
    </r>
  </si>
  <si>
    <t>Data coverage / scope</t>
  </si>
  <si>
    <t>Open data portal / files</t>
  </si>
  <si>
    <t>https://data.gov.ph/
https://www.foi.gov.ph/</t>
  </si>
  <si>
    <t>Sector coverage</t>
  </si>
  <si>
    <t>Oil</t>
  </si>
  <si>
    <t>Gas</t>
  </si>
  <si>
    <t>Mining (incl. Quarrying)</t>
  </si>
  <si>
    <t>Other, non-upstream sectors</t>
  </si>
  <si>
    <t>If yes, please specify name (insert new rows if multiple)</t>
  </si>
  <si>
    <t>Not Applicable</t>
  </si>
  <si>
    <t>Number of reporting government entities (incl SOEs if recipient)</t>
  </si>
  <si>
    <t>Number of reporting companies (incl SOEs if payer)</t>
  </si>
  <si>
    <r>
      <rPr>
        <i/>
        <sz val="11"/>
        <color theme="10"/>
        <rFont val="Franklin Gothic Book"/>
      </rPr>
      <t>Reporting currency (</t>
    </r>
    <r>
      <rPr>
        <i/>
        <sz val="11"/>
        <color theme="10"/>
        <rFont val="Franklin Gothic Book"/>
      </rPr>
      <t>ISO-4217 currency codes</t>
    </r>
    <r>
      <rPr>
        <i/>
        <sz val="11"/>
        <color theme="10"/>
        <rFont val="Franklin Gothic Book"/>
      </rPr>
      <t>)</t>
    </r>
  </si>
  <si>
    <t xml:space="preserve">Exchange rate used: 1 USD = </t>
  </si>
  <si>
    <t>Average</t>
  </si>
  <si>
    <t>Exchange rate source (URL,…)</t>
  </si>
  <si>
    <t>https://www.bsp.gov.ph/statistics/external/Table%2012.pdf</t>
  </si>
  <si>
    <r>
      <rPr>
        <b/>
        <sz val="11"/>
        <color theme="10"/>
        <rFont val="Libre Franklin"/>
      </rPr>
      <t>EITI Requirement 4.7</t>
    </r>
    <r>
      <rPr>
        <b/>
        <sz val="11"/>
        <color theme="10"/>
        <rFont val="Franklin Gothic Book"/>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</si>
  <si>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</si>
  <si>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</si>
  <si>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</si>
  <si>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</si>
  <si>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</si>
  <si>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</si>
  <si>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</si>
  <si>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</si>
  <si>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</si>
  <si>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</si>
  <si>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</si>
  <si>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</si>
  <si>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</si>
  <si>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Mary Ann D. Rodolfo</t>
  </si>
  <si>
    <t>Organisation</t>
  </si>
  <si>
    <t>Department of Finance / Philippine EITI</t>
  </si>
  <si>
    <t>Email address</t>
  </si>
  <si>
    <r>
      <rPr>
        <u/>
        <sz val="10"/>
        <color rgb="FF1155CC"/>
        <rFont val="Calibri, sans-serif"/>
      </rPr>
      <t>pheiti@dof.gov.ph</t>
    </r>
  </si>
  <si>
    <r>
      <rPr>
        <b/>
        <u/>
        <sz val="11"/>
        <color theme="10"/>
        <rFont val="Franklin Gothic Book"/>
      </rPr>
      <t xml:space="preserve">For the latest version of Summary data templates, see </t>
    </r>
    <r>
      <rPr>
        <b/>
        <u/>
        <sz val="11"/>
        <color rgb="FF188FBB"/>
        <rFont val="Franklin Gothic Book"/>
      </rPr>
      <t>https://eiti.org/summary-data-template</t>
    </r>
  </si>
  <si>
    <r>
      <rPr>
        <b/>
        <u/>
        <sz val="11"/>
        <color theme="10"/>
        <rFont val="Franklin Gothic Book"/>
      </rPr>
      <t xml:space="preserve">Give us your feedback or report a conflict in the data! Write to us at  </t>
    </r>
    <r>
      <rPr>
        <b/>
        <u/>
        <sz val="11"/>
        <color rgb="FF188FBB"/>
        <rFont val="Franklin Gothic Book"/>
      </rPr>
      <t>data@eiti.org</t>
    </r>
  </si>
  <si>
    <r>
      <rPr>
        <b/>
        <sz val="11"/>
        <color rgb="FF000000"/>
        <rFont val="Libre Franklin"/>
      </rPr>
      <t xml:space="preserve">Phone: </t>
    </r>
    <r>
      <rPr>
        <b/>
        <sz val="11"/>
        <color rgb="FF165B89"/>
        <rFont val="Franklin Gothic Book"/>
      </rPr>
      <t>+47 222 00 800</t>
    </r>
    <r>
      <rPr>
        <b/>
        <sz val="11"/>
        <color rgb="FF000000"/>
        <rFont val="Franklin Gothic Book"/>
      </rPr>
      <t xml:space="preserve">   </t>
    </r>
    <r>
      <rPr>
        <b/>
        <sz val="11"/>
        <color rgb="FF000000"/>
        <rFont val="Wingdings"/>
      </rPr>
      <t></t>
    </r>
    <r>
      <rPr>
        <b/>
        <sz val="11"/>
        <color rgb="FF000000"/>
        <rFont val="Franklin Gothic Book"/>
      </rPr>
      <t xml:space="preserve">   E-mail: </t>
    </r>
    <r>
      <rPr>
        <b/>
        <u/>
        <sz val="11"/>
        <color rgb="FF165B89"/>
        <rFont val="Franklin Gothic Book"/>
      </rPr>
      <t>secretariat@eiti.org</t>
    </r>
    <r>
      <rPr>
        <b/>
        <sz val="11"/>
        <color rgb="FF000000"/>
        <rFont val="Franklin Gothic Book"/>
      </rPr>
      <t xml:space="preserve">   </t>
    </r>
    <r>
      <rPr>
        <b/>
        <sz val="11"/>
        <color rgb="FF000000"/>
        <rFont val="Wingdings"/>
      </rPr>
      <t></t>
    </r>
    <r>
      <rPr>
        <b/>
        <sz val="11"/>
        <color rgb="FF000000"/>
        <rFont val="Franklin Gothic Book"/>
      </rPr>
      <t xml:space="preserve">   Twitter: </t>
    </r>
    <r>
      <rPr>
        <b/>
        <sz val="11"/>
        <color rgb="FF165B89"/>
        <rFont val="Franklin Gothic Book"/>
      </rPr>
      <t>@EITIorg</t>
    </r>
    <r>
      <rPr>
        <b/>
        <sz val="11"/>
        <color rgb="FF000000"/>
        <rFont val="Franklin Gothic Book"/>
      </rPr>
      <t xml:space="preserve">  </t>
    </r>
    <r>
      <rPr>
        <b/>
        <sz val="11"/>
        <color rgb="FF000000"/>
        <rFont val="Wingdings"/>
      </rPr>
      <t xml:space="preserve"> </t>
    </r>
    <r>
      <rPr>
        <b/>
        <sz val="11"/>
        <color rgb="FF000000"/>
        <rFont val="Franklin Gothic Book"/>
      </rPr>
      <t xml:space="preserve">   </t>
    </r>
    <r>
      <rPr>
        <b/>
        <u/>
        <sz val="11"/>
        <color rgb="FF165B89"/>
        <rFont val="Franklin Gothic Book"/>
      </rPr>
      <t>www.eiti.org</t>
    </r>
  </si>
  <si>
    <r>
      <rPr>
        <b/>
        <sz val="11"/>
        <color rgb="FF000000"/>
        <rFont val="Libre Franklin"/>
      </rPr>
      <t xml:space="preserve">Address: </t>
    </r>
    <r>
      <rPr>
        <b/>
        <sz val="11"/>
        <color rgb="FF165B89"/>
        <rFont val="Franklin Gothic Book"/>
      </rPr>
      <t>Rådhusgata 26, 0151 Oslo, Norway</t>
    </r>
    <r>
      <rPr>
        <b/>
        <sz val="11"/>
        <color rgb="FF000000"/>
        <rFont val="Franklin Gothic Book"/>
      </rPr>
      <t xml:space="preserve">   </t>
    </r>
    <r>
      <rPr>
        <b/>
        <sz val="11"/>
        <color rgb="FF000000"/>
        <rFont val="Wingdings"/>
      </rPr>
      <t></t>
    </r>
    <r>
      <rPr>
        <b/>
        <sz val="11"/>
        <color rgb="FF000000"/>
        <rFont val="Franklin Gothic Book"/>
      </rPr>
      <t xml:space="preserve">   P.O. Box: </t>
    </r>
    <r>
      <rPr>
        <b/>
        <sz val="11"/>
        <color rgb="FF165B89"/>
        <rFont val="Franklin Gothic Book"/>
      </rPr>
      <t>Postboks 340 Sentrum, 0101 Oslo, Norway</t>
    </r>
  </si>
  <si>
    <r>
      <rPr>
        <b/>
        <sz val="11"/>
        <color rgb="FF000000"/>
        <rFont val="Franklin Gothic Book"/>
      </rPr>
      <t xml:space="preserve">Part 2 (Disclosure checklist) </t>
    </r>
    <r>
      <rPr>
        <sz val="11"/>
        <color rgb="FF000000"/>
        <rFont val="Franklin Gothic Book"/>
      </rPr>
      <t>covers contextual and aggregate financial data for EITI Requirements 2, 3, 4, 5, and 6.</t>
    </r>
  </si>
  <si>
    <t>For each row, please complete the following steps</t>
  </si>
  <si>
    <r>
      <rPr>
        <i/>
        <sz val="11"/>
        <color theme="1"/>
        <rFont val="Libre Franklin"/>
      </rPr>
      <t>1.Starting from the top, begin by responding to questions in the first column (</t>
    </r>
    <r>
      <rPr>
        <b/>
        <i/>
        <sz val="11"/>
        <color theme="1"/>
        <rFont val="Franklin Gothic Book"/>
      </rPr>
      <t>Inclusion</t>
    </r>
    <r>
      <rPr>
        <i/>
        <sz val="11"/>
        <color theme="1"/>
        <rFont val="Franklin Gothic Book"/>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</si>
  <si>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</si>
  <si>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rPr>
        <i/>
        <sz val="11"/>
        <color theme="1"/>
        <rFont val="Libre Franklin"/>
      </rPr>
      <t xml:space="preserve">For example, when choosing "Yes, in the EITI Report" "please include the section in the EITI Report" appears in the </t>
    </r>
    <r>
      <rPr>
        <b/>
        <i/>
        <sz val="11"/>
        <color theme="1"/>
        <rFont val="Franklin Gothic Book"/>
      </rPr>
      <t>Source / units</t>
    </r>
    <r>
      <rPr>
        <i/>
        <sz val="11"/>
        <color theme="1"/>
        <rFont val="Franklin Gothic Book"/>
      </rPr>
      <t xml:space="preserve"> box.</t>
    </r>
  </si>
  <si>
    <r>
      <rPr>
        <i/>
        <sz val="11"/>
        <color theme="1"/>
        <rFont val="Libre Franklin"/>
      </rPr>
      <t xml:space="preserve">3. Include any additional information or comments as needed in the </t>
    </r>
    <r>
      <rPr>
        <b/>
        <i/>
        <sz val="11"/>
        <color theme="1"/>
        <rFont val="Franklin Gothic Book"/>
      </rPr>
      <t xml:space="preserve">Comments / Notes" </t>
    </r>
    <r>
      <rPr>
        <i/>
        <sz val="11"/>
        <color theme="1"/>
        <rFont val="Franklin Gothic Book"/>
      </rPr>
      <t>column.</t>
    </r>
  </si>
  <si>
    <r>
      <rPr>
        <i/>
        <u/>
        <sz val="11"/>
        <color theme="10"/>
        <rFont val="Franklin Gothic Book"/>
      </rPr>
      <t>If you have any questions, please contact</t>
    </r>
    <r>
      <rPr>
        <i/>
        <u/>
        <sz val="11"/>
        <color theme="10"/>
        <rFont val="Franklin Gothic Book"/>
      </rPr>
      <t xml:space="preserve"> </t>
    </r>
    <r>
      <rPr>
        <b/>
        <u/>
        <sz val="11"/>
        <color theme="10"/>
        <rFont val="Franklin Gothic Book"/>
      </rPr>
      <t>data@eiti.org</t>
    </r>
  </si>
  <si>
    <t>Part 2 - Disclosure checklist</t>
  </si>
  <si>
    <r>
      <rPr>
        <i/>
        <sz val="11"/>
        <color rgb="FF000000"/>
        <rFont val="Libre Franklin"/>
      </rPr>
      <t xml:space="preserve">Please fill in answers to </t>
    </r>
    <r>
      <rPr>
        <i/>
        <u/>
        <sz val="11"/>
        <color rgb="FF000000"/>
        <rFont val="Franklin Gothic Book"/>
      </rPr>
      <t>all the questions posed below</t>
    </r>
    <r>
      <rPr>
        <i/>
        <sz val="11"/>
        <color rgb="FF000000"/>
        <rFont val="Franklin Gothic Book"/>
      </rPr>
      <t xml:space="preserve">. </t>
    </r>
  </si>
  <si>
    <t>Requirement</t>
  </si>
  <si>
    <t>Inclusion</t>
  </si>
  <si>
    <t>Source / units</t>
  </si>
  <si>
    <t>Comments / Notes</t>
  </si>
  <si>
    <r>
      <rPr>
        <b/>
        <sz val="11"/>
        <color theme="10"/>
        <rFont val="Libre Franklin"/>
      </rPr>
      <t>EITI Requirement 2.1</t>
    </r>
    <r>
      <rPr>
        <b/>
        <sz val="11"/>
        <color theme="10"/>
        <rFont val="Franklin Gothic Book"/>
      </rPr>
      <t>: Legal framework and fiscal regime</t>
    </r>
  </si>
  <si>
    <t>Does the government publish information about</t>
  </si>
  <si>
    <t>Laws and regulations?</t>
  </si>
  <si>
    <t>https://www.officialgazette.gov.ph/constitutions/1987-constitution/
https://www.officialgazette.gov.ph/downloads/1991/10oct/19911010-RA-7160-CCA.pdf
http://www.bantaykita.ph/uploads/2/9/9/2/29922649/ra_7942.pdf
https://mgb.gov.ph/images/stories/CDAO-Final.pdf
http://www.mgb2.com/images/ra7076.pdf
https://www.officialgazette.gov.ph/2012/07/06/executive-order-no-79-s-2012/
https://www.officialgazette.gov.ph/1972/12/31/presidential-decree-no-87-s-1972/
https://www.officialgazette.gov.ph/1976/03/22/presidential-decree-no-910/
https://www.doe.gov.ph/sites/default/files/pdf/energy_resources/coal-bed-circular-no-87-03-001.pdf
https://www.officialgazette.gov.ph/1976/07/28/presidential-decree-no-972-s-1976/
https://www.doe.gov.ph/presidential-decree-no-1174
https://www.officialgazette.gov.ph/1997/10/29/republic-act-no-8371/
https://www.officialgazette.gov.ph/1992/12/09/republic-act-no-7638/</t>
  </si>
  <si>
    <t>Overview of government agencies' roles?</t>
  </si>
  <si>
    <t>PH-EITI: https://www.officialgazette.gov.ph/2013/11/26/executive-order-no-147-s-2013/
DENR: https://www.officialgazette.gov.ph/1987/06/10/executive-order-no-192-s-1987/
MGB: https://mgb.gov.ph/images/stories/DAO_1997-11.pdf; https://mgb.gov.ph/about-us/mandate-and-functions
DOE: https://www.doe.gov.ph/transparency/bureaus-and-services-functions; https://www.officialgazette.gov.ph/1992/12/09/republic-act-no-7638/
BIR: https://www.bir.gov.ph/index.php/philippine-transparency-seal/bir-mandate.html
BOC: https://customs.gov.ph/offices/
DBM: https://www.dbm.gov.ph/index.php/about-us/general-functions; https://www.dbm.gov.ph/wp-content/uploads/DBM%20Publications/AnnexD.pdf
PPA: https://www.ppa.com.ph/sites/default/files/transparency_docs/PD_857.pdf; https://www.ppa.com.ph/sites/default/files/transparency_docs/OrganizationalFunctions%5B1%5D.pdf
BOI: https://boi.gov.ph/about-boi/
NCIP: http://ncip.gov.ph/?page_id=133
COA: https://www.coa.gov.ph/index.php/2013-06-19-13-06-03/constitutional-mandate; https://www.coa.gov.ph/index.php/2013-06-19-13-06-03/principal-duties
LGU: https://www.officialgazette.gov.ph/downloads/1991/10oct/19911010-RA-7160-CCA.pdf; https://www.officialgazette.gov.ph/1992/02/21/administrative-order-no-270-s-1992/
https://www.dbm.gov.ph/wp-content/uploads/Issuances/2009/Joint%20Circular/Joint%20Circular%20No.%202009%20-%201%20(DOF,%20DBM,%20DILG,%20DENR%20)%20March%2031,%202009%20(1).pdf; https://www.dilg.gov.ph/PDF_File/issuances/memo_circulars/DILG-Memo_Circular-2010913-09c75d457d.pdf</t>
  </si>
  <si>
    <t>Mineral and petroleum rights' regime?</t>
  </si>
  <si>
    <t xml:space="preserve">http://www.bantaykita.ph/uploads/2/9/9/2/29922649/ra_7942.pdf 
http://www.mgb2.com/images/ra7076.pdf 
https://mgb.gov.ph/images/stories/DAO2015-03.pdf 
https://www.officialgazette.gov.ph/2012/07/06/executive-order-no-79-s-2012/
https://www.officialgazette.gov.ph/1972/12/31/presidential-decree-no-87-s-1972/
https://www.officialgazette.gov.ph/1976/03/22/presidential-decree-no-910/
https://www.officialgazette.gov.ph/1976/07/28/presidential-decree-no-972-s-1976/
https://www.doe.gov.ph/sites/default/files/pdf/energy_resources/coal-bed-circular-no-87-03-001.pdf
https://www.officialgazette.gov.ph/1997/10/29/republic-act-no-8371/
https://www.doe.gov.ph/laws-and-issuances/department-circular-no-dc2018-07-0020 </t>
  </si>
  <si>
    <t>Revised IRR of RA 7942: https://mgb.gov.ph/images/stories/CDAO-Final.pdf
IRR of RA 7076: https://mgb.gov.ph/images/stories/DAO2015-03.pdf
Implementing rules of EO 79, s. 2012: https://www.denr.gov.ph/section-policies/viewrec.php?id=4644&amp;main=1 and  https://mgb.gov.ph/images/stories/DAO_2012-7-A.pdf</t>
  </si>
  <si>
    <t>Fiscal regime?</t>
  </si>
  <si>
    <t>https://www.officialgazette.gov.ph/downloads/2017/12dec/20171219-RA-10963-RRD.pdf
https://www.officialgazette.gov.ph/2015/12/09/republic-act-no-10708/
https://www.bir.gov.ph/index.php/tax-code.html
https://www.dof.gov.ph/issuances/cmta_irr/
https://www.officialgazette.gov.ph/1939/06/15/commonwealth-act-no-466/
https://www.officialgazette.gov.ph/1997/12/11/republic-act-no-8424/
https://www.officialgazette.gov.ph/downloads/1991/10oct/19911010-RA-7160-CCA.pdf 
https://boi.gov.ph/wp-content/uploads/2018/02/EO-226-omnibus-investments-code.pdf 
Mining: https://mgb.gov.ph/images/stories/CDAO-Final.pdf
https://mgb.gov.ph/images/stories/DAO_1999-56.pdf 
https://mgb.gov.ph/images/stories/DAO_2007-12.pdf 
http://www.mgb2.com/images/ra7076.pdf
https://www.congress.gov.ph/legisdocs/first_17/CR00891.pdf
https://taxreform.dof.gov.ph/tax-reform-packages/package-2plus-mining-taxes/
Oil &amp; gas: https://www.officialgazette.gov.ph/1972/12/31/presidential-decree-no-87-s-1972/
https://www.officialgazette.gov.ph/1976/03/22/presidential-decree-no-910/
https://www.doe.gov.ph/laws-and-issuances/department-circular-no-dc2018-03-0006 
Coal: https://www.doe.gov.ph/presidential-decree-no-1174</t>
  </si>
  <si>
    <t>For taxes and fees of the mining sector, see Chapter XXII of the IRR of RA 7942
For tax provisions of the oil &amp; gas sector, see Sections 19-25 of PD 87, s. 1972 and Sec. 8 of PD 910
For tax provisions of the coal sector, see Sections 16-17 of PD 972, s. 1976 and Sections 2-5 of PD 1174</t>
  </si>
  <si>
    <r>
      <rPr>
        <b/>
        <sz val="11"/>
        <color theme="10"/>
        <rFont val="Libre Franklin"/>
      </rPr>
      <t>EITI Requirement 2.2</t>
    </r>
    <r>
      <rPr>
        <b/>
        <sz val="11"/>
        <color theme="10"/>
        <rFont val="Franklin Gothic Book"/>
      </rPr>
      <t>: Contract and license allocations</t>
    </r>
  </si>
  <si>
    <t>the award process(es)?</t>
  </si>
  <si>
    <t>The award processes are provided as 
(1)  flowcharts of procedures in acceptance of mining tenement applications and renewal of approval mining tenements  and 
(2)  primers of mining tenements applications</t>
  </si>
  <si>
    <t>and the technical and financial criteria used?</t>
  </si>
  <si>
    <t xml:space="preserve">Mining:
https://mgb.gov.ph/attachments/article/123/primerep.pdf
https://mgb.gov.ph/attachments/article/123/primermpp.pdf
https://mgb.gov.ph/attachments/article/123/primerma.pdf
https://mgb.gov.ph/attachments/article/123/primerftaa.pdf
http://www.bantaykita.ph/uploads/2/9/9/2/29922649/ra_7942.pdf
https://mgb.gov.ph/images/stories/CDAO-Final.pdf
https://mgb.gov.ph/2015-05-04-07-00-12/2015-06-05-05-48-55
https://mgb.gov.ph/attachments/article/53/PFMPSA.pdf
Oil &amp; Gas: 
https://www.officialgazette.gov.ph/1972/12/31/presidential-decree-no-87-s-1972/ 
https://www.doe.gov.ph/laws-and-issuances/department-circular-no-dc2017-12-0017?ckattempt=1&amp;fbclid=IwAR0RXv4FJQ9EIQ0uLP371YCSZV1P8p_MakDIVuc2ropAKTUHN874a7Eyao4 
Coal:
https://www.doe.gov.ph/energy-statistics?q=energy-resources/philippine-coal-contract-system
</t>
  </si>
  <si>
    <t>Technical and financial criteria or mandatory requirements for the award/processing of applications for mining tenements are provided as primers of application for mining tenements</t>
  </si>
  <si>
    <t>the transfer process(es)?</t>
  </si>
  <si>
    <t>http://databaseportal.mgb.gov.ph/#/public/documents/463
https://www.officialgazette.gov.ph/1972/12/31/presidential-decree-no-87-s-1972/  
https://www.doe.gov.ph/sites/default/files/pdf/energy_resources/pcecp_dc2007-04-0003_procedure_for_transfer_of_participating_interest.pdf 
https://www.doe.gov.ph/department-circular-no-2007-04-0003
https://www.doe.gov.ph/energy-statistics?q=energy-resources/philippine-coal-contract-system</t>
  </si>
  <si>
    <t>It involves transfer or assignment of rights and obligations under an Exploration Permit, application for mineral agreement and mineral agreement. 
DAO No. 2010-21, Sections 19-A, 25, 40, 46, 66, 99, 157, 159</t>
  </si>
  <si>
    <t>same as above</t>
  </si>
  <si>
    <t>bidding rounds/process(es)?</t>
  </si>
  <si>
    <t>Mining: https://mgb.gov.ph/images/stories/MIN_DAO_1996-40.pdf 
Oil &amp; Gas and Coal: https://www.doe.gov.ph/department-circular-no-dc2014-02-0005-1</t>
  </si>
  <si>
    <t>No. of license awards and transfers for the covered year</t>
  </si>
  <si>
    <t>https://mgb.gov.ph/attachments/article/162/mining%20facts%20and%20figures%20updated%20March%202019.pdf
https://mgb.gov.ph/attachments/article/50/MRMS_DECEMBER_2020_Catalog.pdf 
http://databaseportal.mgb.gov.ph/#/public/approved-mining-project-feasibility 
http://databaseportal.mgb.gov.ph/#/public/mining-tenements?type=EP&amp;status=Approved 
http://databaseportal.mgb.gov.ph/#/public/mining-tenements-mpp?type=MPP&amp;status=Approved
http://databaseportal.mgb.gov.ph/#/public/mining-tenements?type=MPSA&amp;status=Approved
http://databaseportal.mgb.gov.ph/#/public/mining-tenements?type=FTAA&amp;status=Approved
https://www.doe.gov.ph/energy-resources/coal-statistics?q=energy-resources/sc-operators
https://www.doe.gov.ph/sites/default/files/pdf/transparency/esar_2018_06282019.pdf</t>
  </si>
  <si>
    <r>
      <rPr>
        <b/>
        <sz val="11"/>
        <color theme="10"/>
        <rFont val="Libre Franklin"/>
      </rPr>
      <t xml:space="preserve">EITI Requirement 2.3: </t>
    </r>
    <r>
      <rPr>
        <b/>
        <sz val="11"/>
        <color theme="10"/>
        <rFont val="Franklin Gothic Book"/>
      </rPr>
      <t>Register of licenses</t>
    </r>
  </si>
  <si>
    <t>License register for mining sector</t>
  </si>
  <si>
    <t>https://mgb.gov.ph/2015-05-13-01-44-56/2015-05-13-01-46-18/2015-06-03-03-42-49
https://mgb.gov.ph/2015-05-13-01-44-56/2015-05-13-01-46-18/2015-05-13-02-16-13</t>
  </si>
  <si>
    <t>Go to https://mgb.gov.ph/ and click Mineral Industry &gt; Mining Tenements &gt; Approved Mining Permits and Contracts</t>
  </si>
  <si>
    <t>License register for petroleum sector</t>
  </si>
  <si>
    <t>https://www.doe.gov.ph/energy-statistics?q=energy-resources/sc-operators</t>
  </si>
  <si>
    <t>License register for other sector(s) - add rows if several</t>
  </si>
  <si>
    <r>
      <rPr>
        <u/>
        <sz val="10"/>
        <color rgb="FF0563C1"/>
        <rFont val="Calibri"/>
      </rPr>
      <t>https://www.doe.gov.ph/energy-statistics?q=energy-resources/coc</t>
    </r>
    <r>
      <rPr>
        <sz val="10"/>
        <color theme="10"/>
        <rFont val="Calibri"/>
      </rPr>
      <t xml:space="preserve"> 
https://www.doe.gov.ph/energy-statistics?q=energy-resources/sc-operators
</t>
    </r>
  </si>
  <si>
    <r>
      <rPr>
        <b/>
        <sz val="11"/>
        <color theme="10"/>
        <rFont val="Libre Franklin"/>
      </rPr>
      <t>EITI Requirement 2.4</t>
    </r>
    <r>
      <rPr>
        <b/>
        <sz val="11"/>
        <color theme="10"/>
        <rFont val="Franklin Gothic Book"/>
      </rPr>
      <t>: Contract disclosure</t>
    </r>
  </si>
  <si>
    <t>Government policy on contract disclosure</t>
  </si>
  <si>
    <t>https://www.officialgazette.gov.ph/constitutions/1987-constitution/
https://www.officialgazette.gov.ph/2016/07/23/executive-order-no-02-s-2016/
https://www.foi.gov.ph/downloads/inventory-of-exceptions-to-eo-2.pdf
https://www.doe.gov.ph/transparency/doe-peoples-freedom-information-manual
https://www.doe.gov.ph/sites/default/files/pdf/transparency/foi_manual.PDF
https://www.denr.gov.ph/index.php/transparency/freedom-of-information-manual
http://online.anyflip.com/cmlpd/dtbp/mobile/index.html
https://www.doe.gov.ph/model-petroleum-service-contract-0?ckattempt=1
https://www.doe.gov.ph/model-coal-operating-contract?ckattempt=1
https://contracts-eiti.dof.gov.ph/about</t>
  </si>
  <si>
    <t>Are contracts or full license texts disclosed?</t>
  </si>
  <si>
    <t xml:space="preserve">https://contracts-eiti.dof.gov.ph/ </t>
  </si>
  <si>
    <t>Contract register for mining sector</t>
  </si>
  <si>
    <t xml:space="preserve">https://mgb.gov.ph/2015-05-13-01-44-56/2015-05-13-01-46-18/2015-06-03-03-42-49  
https://mgb.gov.ph/2015-05-13-01-44-56/2015-05-13-01-46-18/2015-05-13-02-16-13  
https://contracts-eiti.dof.gov.ph/ </t>
  </si>
  <si>
    <t>Contract register for petroleum sector</t>
  </si>
  <si>
    <t>https://www.doe.gov.ph/energy-resources/coal-statistics?q=energy-resources/sc-operators</t>
  </si>
  <si>
    <t>Contract register for other sector(s) - add rows if several</t>
  </si>
  <si>
    <t>https://www.doe.gov.ph/energy-statistics?q=energy-resources/coc</t>
  </si>
  <si>
    <r>
      <rPr>
        <b/>
        <sz val="11"/>
        <color theme="10"/>
        <rFont val="Libre Franklin"/>
      </rPr>
      <t>EITI Requirement 2.5</t>
    </r>
    <r>
      <rPr>
        <b/>
        <sz val="11"/>
        <color theme="10"/>
        <rFont val="Franklin Gothic Book"/>
      </rPr>
      <t>: Beneficial ownership</t>
    </r>
  </si>
  <si>
    <t>Government policy on beneficial ownership</t>
  </si>
  <si>
    <t xml:space="preserve">https://www.sec.gov.ph/mc-2019/mc-no-15-s-2019-amendment-of-sec-memorandum-circular-no-17-series-of-2018-on-the-revision-of-the-general-information-sheet-gis-to-include-beneficial-ownership-information-2019-revisio/
https://www.sec.gov.ph/wp-content/uploads/2020/11/2020MCNo30_.pdf
https://www.bsp.gov.ph/Regulations/Banking%20Laws/RA9194_IRR.pdf 
</t>
  </si>
  <si>
    <t>Is beneficial ownership data disclosed?</t>
  </si>
  <si>
    <t>https://pheiti.dof.gov.ph/boregistry/</t>
  </si>
  <si>
    <t>Beneficial ownership registry</t>
  </si>
  <si>
    <r>
      <rPr>
        <b/>
        <sz val="11"/>
        <color theme="10"/>
        <rFont val="Libre Franklin"/>
      </rPr>
      <t>EITI Requirement 2.6</t>
    </r>
    <r>
      <rPr>
        <b/>
        <sz val="11"/>
        <color theme="10"/>
        <rFont val="Franklin Gothic Book"/>
      </rPr>
      <t>: State participation</t>
    </r>
  </si>
  <si>
    <t>Does the government report how it participates in the extractive sector?</t>
  </si>
  <si>
    <t xml:space="preserve">https://pmdc.com.ph/site/about-us/
http://www.pnoc.com.ph/images/PD334.pdf
</t>
  </si>
  <si>
    <t>References to state-owned enterprises portals or company website(s), for example as stated in the Report (Add rows if several SOEs)</t>
  </si>
  <si>
    <t>Mining industry: https://pmdc.com.ph/site/
Oil &amp; Gas and Coal industries: https://pnoc-ec.com.ph/</t>
  </si>
  <si>
    <t>References to state-owned enterprises or company Audited Financial Statement (Add rows if several SOEs)</t>
  </si>
  <si>
    <t>PMDC: https://pmdc.gov.ph/site/transparency-seal/#1499843524437-51fcae4a-4623
https://pmdc.gov.ph/site/wp-content/uploads/2019/06/audit-12-2018-2.pdf
PNOC-EC: http://www.pnoc.com.ph/aboutpnoc.php?sectionid=ac587724-1514-11df-a7de-92d1637a39b1&amp;menuid=8d4e9c72-154e-11df-93b0-42bae035655c
http://www.pnoc.com.ph/images/2018AuditReport-rev.pdf</t>
  </si>
  <si>
    <r>
      <rPr>
        <b/>
        <sz val="11"/>
        <color theme="10"/>
        <rFont val="Libre Franklin"/>
      </rPr>
      <t>EITI Requirement 3.1</t>
    </r>
    <r>
      <rPr>
        <b/>
        <sz val="11"/>
        <color theme="10"/>
        <rFont val="Franklin Gothic Book"/>
      </rPr>
      <t>: Exploration</t>
    </r>
  </si>
  <si>
    <t>Overview of the extractive industries, including any significant exploration activities</t>
  </si>
  <si>
    <t>Mining:
http://databaseportal.mgb.gov.ph/#/public/mining-tenements?type=EP
Oil and Gas:
https://www.doe.gov.ph/oil-and-gas-overview?q=oil-and-gas-overview
https://www.doe.gov.ph/energy-resources?q=energy-resources/sc-operators 
Coal:
https://www.doe.gov.ph/oil-and-gas-overview?q=coal-overview</t>
  </si>
  <si>
    <r>
      <rPr>
        <b/>
        <sz val="11"/>
        <color theme="10"/>
        <rFont val="Libre Franklin"/>
      </rPr>
      <t>EITI Requirement 3.2</t>
    </r>
    <r>
      <rPr>
        <b/>
        <sz val="11"/>
        <color theme="10"/>
        <rFont val="Franklin Gothic Book"/>
      </rPr>
      <t>: Production by commodity</t>
    </r>
  </si>
  <si>
    <t>(Harmonised System Codes)</t>
  </si>
  <si>
    <t>Disclosure of production volumes</t>
  </si>
  <si>
    <r>
      <rPr>
        <i/>
        <sz val="11"/>
        <color rgb="FF000000"/>
        <rFont val="Libre Franklin"/>
      </rPr>
      <t xml:space="preserve">Mining: 
http://databaseportal.mgb.gov.ph/mgb-public/api/attachments/download?key=RaDJoxR9dagakZ6WNPev9FBLbNyILgi5G55VMbem9xjjYWpR0IT6gdoUES4JRAzt
http://databaseportal.mgb.gov.ph/#/public/documents/801
http://databaseportal.mgb.gov.ph/#/public/documents/MEIPD/Philippines%20Metallic%20Production
Oil and Gas:
https://www.doe.gov.ph/energy-statistics/2019-key-energy-statistic
https://www.doe.gov.ph/sites/default/files/pdf/energy_statistics/2018_key_energy_statistics.pdf
Coal:
</t>
    </r>
    <r>
      <rPr>
        <i/>
        <u/>
        <sz val="11"/>
        <color rgb="FF1155CC"/>
        <rFont val="Libre Franklin"/>
      </rPr>
      <t>https://www.doe.gov.ph/energy-resources/coal-statistics?ckattempt=1&amp;fbclid=IwAR0RrQamZVZTPjxDfGKmj96Ap1ezqj5z_ExHgWgLwaGGQ0JZWe0wqahGu40&amp;page=2</t>
    </r>
  </si>
  <si>
    <t>Disclosure of production values</t>
  </si>
  <si>
    <t>Mining: 
http://databaseportal.mgb.gov.ph/mgb-public/api/attachments/download?key=RaDJoxR9dagakZ6WNPev9FBLbNyILgi5G55VMbem9xjjYWpR0IT6gdoUES4JRAzt
http://databaseportal.mgb.gov.ph/#/public/documents/801
http://databaseportal.mgb.gov.ph/#/public/documents/MEIPD/Philippines%20Metallic%20Production
Oil and Gas:
https://www.doe.gov.ph/energy-statistics/2019-key-energy-statistic
https://www.doe.gov.ph/sites/default/files/pdf/energy_statistics/2018_key_energy_statistics.pdf
Coal:
https://www.doe.gov.ph/energy-resources/coal-statistics?ckattempt=1&amp;fbclid=IwAR0RrQamZVZTPjxDfGKmj96Ap1ezqj5z_ExHgWgLwaGGQ0JZWe0wqahGu40&amp;page=3</t>
  </si>
  <si>
    <t>Petroleum oils excluding crude (2710), volume</t>
  </si>
  <si>
    <t>USD</t>
  </si>
  <si>
    <t>Natural gas (2711), volume</t>
  </si>
  <si>
    <t>https://www.doe.gov.ph/oil-and-gas-overview?q=coal-overview</t>
  </si>
  <si>
    <t>Coal (2701), volume</t>
  </si>
  <si>
    <t>Tonnes</t>
  </si>
  <si>
    <t>https://doe.gov.ph/energy-resources/coal-statistics?q=energy-resources/coal-statistics</t>
  </si>
  <si>
    <t>Gold (7108), volume</t>
  </si>
  <si>
    <t>KGS</t>
  </si>
  <si>
    <t>https://mgb.gov.ph/2015-05-13-01-44-56/2015-05-13-01-47-51/23-industry-statistics/1306-msc-philippine-metallic-mineral-production</t>
  </si>
  <si>
    <t>Silver (7106), volume</t>
  </si>
  <si>
    <t>Data provided by MGB</t>
  </si>
  <si>
    <t>Limestone (2521), volume</t>
  </si>
  <si>
    <t>https://docs.google.com/spreadsheets/d/1mxKSg04heFsYPbyaLy6fU4YvBoruOXXU/edit?usp=sharing&amp;ouid=107783726254245963548&amp;rtpof=true&amp;sd=true</t>
  </si>
  <si>
    <t>Copper (2603), volume</t>
  </si>
  <si>
    <t>Chromium (2610), volume</t>
  </si>
  <si>
    <t>Dolomite (2518), volume</t>
  </si>
  <si>
    <t>Nickel (2604), volume</t>
  </si>
  <si>
    <t>Other clays (2508), volume</t>
  </si>
  <si>
    <t>Other (2617), volume</t>
  </si>
  <si>
    <t>-</t>
  </si>
  <si>
    <r>
      <rPr>
        <b/>
        <sz val="11"/>
        <color theme="10"/>
        <rFont val="Libre Franklin"/>
      </rPr>
      <t>EITI Requirement 3.3</t>
    </r>
    <r>
      <rPr>
        <b/>
        <sz val="11"/>
        <color theme="10"/>
        <rFont val="Franklin Gothic Book"/>
      </rPr>
      <t>: Exports</t>
    </r>
  </si>
  <si>
    <t>Disclosure of export volumes</t>
  </si>
  <si>
    <t>https://mgb.gov.ph/attachments/article/162/MIS%20as%20of%20Sep%206-2024.pdf</t>
  </si>
  <si>
    <t>Disclosure of export values</t>
  </si>
  <si>
    <t>MSC: The Philippine Mineral Industry at A Glance</t>
  </si>
  <si>
    <t>https://docs.google.com/spreadsheets/d/1sJrJefixNRtTZ66LIBo4c5yaOzponCMp/edit?usp=sharing&amp;ouid=107783726254245963548&amp;rtpof=true&amp;sd=true</t>
  </si>
  <si>
    <t>kg</t>
  </si>
  <si>
    <t>Crude oil (2709), volume</t>
  </si>
  <si>
    <t>Salt and pure sodium chloride (2501), volume</t>
  </si>
  <si>
    <t>Precious metals (2616), volume</t>
  </si>
  <si>
    <t>Tungsten (2611), volume</t>
  </si>
  <si>
    <t>Niobium (2615), volume</t>
  </si>
  <si>
    <t>Sulphur of all kinds (2503), volume</t>
  </si>
  <si>
    <t>Natural sands (2505), volume</t>
  </si>
  <si>
    <t>Kaolin (2507), volume</t>
  </si>
  <si>
    <t>Natural calcium phosphates (2510), volume</t>
  </si>
  <si>
    <t>Pumice stone (2513), volume</t>
  </si>
  <si>
    <t>Slate (2514), volume</t>
  </si>
  <si>
    <t>Marble (2515), volume</t>
  </si>
  <si>
    <t>Pebbles (2517), volume</t>
  </si>
  <si>
    <t>Natural magnesium carbonate (2519), volume</t>
  </si>
  <si>
    <t>Quicklime (2522), volume</t>
  </si>
  <si>
    <t>Portland cement (2523), volume</t>
  </si>
  <si>
    <t>Mica (2525), volume</t>
  </si>
  <si>
    <t>Mineral substances not elsewhere specified (2530), volume</t>
  </si>
  <si>
    <t>&lt;method of value calculation, if available&gt;</t>
  </si>
  <si>
    <r>
      <rPr>
        <b/>
        <sz val="11"/>
        <color theme="10"/>
        <rFont val="Libre Franklin"/>
      </rPr>
      <t>EITI Requirement 4.1</t>
    </r>
    <r>
      <rPr>
        <b/>
        <sz val="11"/>
        <color theme="10"/>
        <rFont val="Franklin Gothic Book"/>
      </rPr>
      <t>: Comprehensiveness</t>
    </r>
  </si>
  <si>
    <t>Does the government fully disclose extractive sector revenues by revenue stream?</t>
  </si>
  <si>
    <t>Yes, through EITI reporting</t>
  </si>
  <si>
    <t>9th  PH-EITI Report, pp 76 Determination of material revenue streams; Scope of the report, pp 79 Tables II-18 pp. 95</t>
  </si>
  <si>
    <t>Are MSG decisions on materiality thresholds publicly available?</t>
  </si>
  <si>
    <t>Reconciliation coverage</t>
  </si>
  <si>
    <r>
      <rPr>
        <b/>
        <sz val="11"/>
        <color theme="10"/>
        <rFont val="Libre Franklin"/>
      </rPr>
      <t>EITI Requirement 4.2</t>
    </r>
    <r>
      <rPr>
        <b/>
        <sz val="11"/>
        <color theme="10"/>
        <rFont val="Franklin Gothic Book"/>
      </rPr>
      <t>: In-kind revenues</t>
    </r>
  </si>
  <si>
    <t>Does the government disclose data on in-kind revenues and sales of state share of production?</t>
  </si>
  <si>
    <t>If yes, what was the volume received?</t>
  </si>
  <si>
    <t>Sm3</t>
  </si>
  <si>
    <t>Sm3 o.e.</t>
  </si>
  <si>
    <t>Add commodities here, volume</t>
  </si>
  <si>
    <t>If yes, what was sold?</t>
  </si>
  <si>
    <t>If yes, what was the total revenue transferred to the state from the proceeds of oil, gas and minerals sold?</t>
  </si>
  <si>
    <r>
      <rPr>
        <b/>
        <sz val="11"/>
        <color theme="10"/>
        <rFont val="Libre Franklin"/>
      </rPr>
      <t>EITI Requirement 4.3</t>
    </r>
    <r>
      <rPr>
        <b/>
        <sz val="11"/>
        <color theme="10"/>
        <rFont val="Franklin Gothic Book"/>
      </rPr>
      <t>: Barter agreements</t>
    </r>
  </si>
  <si>
    <t>Does the government disclose information on barter and infrastructure agreements?</t>
  </si>
  <si>
    <t>If yes, what was the total revenues received from barter and infrastructure agreements?</t>
  </si>
  <si>
    <r>
      <rPr>
        <b/>
        <sz val="11"/>
        <color theme="10"/>
        <rFont val="Libre Franklin"/>
      </rPr>
      <t>EITI Requirement 4.4</t>
    </r>
    <r>
      <rPr>
        <b/>
        <sz val="11"/>
        <color theme="10"/>
        <rFont val="Franklin Gothic Book"/>
      </rPr>
      <t>: Transportation revenues</t>
    </r>
  </si>
  <si>
    <t>Does the government disclose information on transportation revenues?</t>
  </si>
  <si>
    <t>If yes, what was the total revenues received from transportation of commodities?</t>
  </si>
  <si>
    <r>
      <rPr>
        <b/>
        <sz val="11"/>
        <color theme="10"/>
        <rFont val="Libre Franklin"/>
      </rPr>
      <t>EITI Requirement 4.5</t>
    </r>
    <r>
      <rPr>
        <b/>
        <sz val="11"/>
        <color theme="10"/>
        <rFont val="Franklin Gothic Book"/>
      </rPr>
      <t>: SOE transactions</t>
    </r>
  </si>
  <si>
    <t>Does the government disclose information on SOE transactions?</t>
  </si>
  <si>
    <t xml:space="preserve">Annual Audited Financial Statements/Financial Reports
Mining: 
https://pmdc.com.ph/site/transparency-seal/#1499843524437-51fcae4a-4623 
Oil &amp; Gas: 
http://www.pnoc.com.ph/aboutpnoc.php?sectionid=ac587724-1514-11df-a7de-92d1637a39b1
https://www.coa.gov.ph/index.php/gov-t-owned-and-or-controlled-corp-goccs/2018/category/7330-philippine-national-oil-company 
https://www.coa.gov.ph/government-owned-and-or-controlled-corporation-goccs/category/7852-2018 
</t>
  </si>
  <si>
    <t>PNOC-EC operates from its internally generated funds from Malampaya natural gas and coal trading activities. PNOC EC regularly submits accomplishment reports to PNOC and this is monitored and audited.</t>
  </si>
  <si>
    <t>If yes, what was the total revenues received by SOEs?</t>
  </si>
  <si>
    <r>
      <rPr>
        <b/>
        <sz val="11"/>
        <color theme="10"/>
        <rFont val="Libre Franklin"/>
      </rPr>
      <t>EITI Requirement 4.6</t>
    </r>
    <r>
      <rPr>
        <b/>
        <sz val="11"/>
        <color theme="10"/>
        <rFont val="Franklin Gothic Book"/>
      </rPr>
      <t>: Direct subnational payments</t>
    </r>
  </si>
  <si>
    <t>9th Report - Direct payments to LGUs pp. 197</t>
  </si>
  <si>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</si>
  <si>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what was the total sub-national revenues received?</t>
  </si>
  <si>
    <r>
      <rPr>
        <b/>
        <sz val="11"/>
        <color theme="10"/>
        <rFont val="Libre Franklin"/>
      </rPr>
      <t>EITI Requirement 4.8</t>
    </r>
    <r>
      <rPr>
        <b/>
        <sz val="11"/>
        <color theme="10"/>
        <rFont val="Franklin Gothic Book"/>
      </rPr>
      <t>: Data timeliness</t>
    </r>
  </si>
  <si>
    <t>Data timeliness (no. of years from fiscal year end to publication)</t>
  </si>
  <si>
    <r>
      <rPr>
        <b/>
        <sz val="11"/>
        <color theme="10"/>
        <rFont val="Libre Franklin"/>
      </rPr>
      <t>EITI Requirement 4.9</t>
    </r>
    <r>
      <rPr>
        <b/>
        <sz val="11"/>
        <color theme="10"/>
        <rFont val="Franklin Gothic Book"/>
      </rPr>
      <t>: Data quality</t>
    </r>
  </si>
  <si>
    <t>Does government routinely disclose financial data from requirement 4.1 (full disclosure of revenue streams for both government and companies) of the the EITI Standard?</t>
  </si>
  <si>
    <t>COA: https://www.coa.gov.ph/index.php/reports/annual-financial-report
MGB: http://databaseportal.mgb.gov.ph/#/public/documents/MEIPD/Mining%20Industry%20Statistics
MGB is in the process of upgrading their database portal to include the disaggregated data on royalty payment. 
PPA:
https://www.ppa.com.ph/content/transparency-seal 
Financial data disclosed in PPA-PMOs’ Daily Abstract of Collections
DOE: 
https://www.doe.gov.ph/transparency/doe-annual-reports?page=1 
Included in the FAR 5 – Quarterly report of Revenue and other receipts under share from National Wealth (Part of Transparency Seal)
DBM: 
dbm.gov.ph/index.php/dbm-publications/national-expenditure-program</t>
  </si>
  <si>
    <t>Is the data subject to credible, independent audits, applying international standards?</t>
  </si>
  <si>
    <t>COA conducts its audit in accordance with International Standards of Supreme Audit Institutions (ISSAIs), which is based on ISSAIs developed by the International Organization of Supreme Audit Institutions (INTOSAI) with the International Standards on Auditing (ISAs) issued by the International Auditing and Assurance Standards Board (IAASB) of the International Federation of Accountants (IFAC).
COA Resolution No. 2013-006 dated January 29, 2013 (Adoption of Philippine Public Sector Standards on Auditing) which was renamed to ISSAIs under COA Resolution No. 2018-011 dated February 1, 2018.
Auditor's Report
https://www.coa.gov.ph/index.php/national-government-agencies/2018</t>
  </si>
  <si>
    <t>Are government agencies subject to credible, independent audits?</t>
  </si>
  <si>
    <t>Article IX-D, Section
2 Par. (1) of the 1987
Constitution of the
Republic of the
Philippines
https://www.officialgazette.gov.ph/constitutions/1987-constitution/
PRESIDENTIAL DECREE No. 1445, Sec. 43
ORDAINING AND INSTITUTING A GOVERNMENT AUDITING CODE OF THE PHILIPPINES 
https://www.gppb.gov.ph/laws/laws/PD_1445.pdf 
COA Circular No. 2015-007
Prescribing the Government Accounting Manual for Use of All National Government Agencies
coa.gov.ph/phocadownloadpap/userupload/Issuances/Circulars/circ2015/COA_C2015-007.pdf</t>
  </si>
  <si>
    <t>COA is an independent and a constitutional body with the power, authority, and duty to examine, audit, and settle all accounts pertaining to the revenue and receipts of, and expenditures or uses of funds and property, owned or held in trust by, pertaining to, the government or any of its subdivisions, agencies, or
instrumentalities, xxx xxx.</t>
  </si>
  <si>
    <t>Government audits database</t>
  </si>
  <si>
    <t>The Annual Audit Reports are being uploaded in the COA website.
https://www.coa.gov.ph/index.php/reports/annual-audit-report
BIR, BOC, BLGF
https://www.coa.gov.ph/reports/annual-audit-reports/aar-ngs/#49-5273-department-of-finance-1654142152
MGB
https://www.coa.gov.ph/reports/annual-audit-reports/aar-ngs/#49-5371-department-of-environment-and-natural-resources-1656314949
DOE
https://www.coa.gov.ph/reports/annual-audit-reports/aar-ngs/#49-5351-department-of-energy-1655692681
NCIP
https://www.coa.gov.ph/reports/annual-audit-reports/aar-ngs/#49-5269-office-of-the-president-1654134819 
PPA
https://www.coa.gov.ph/index.php/gov-t-owned-and-or-controlled-corp-goccs/2018/category/7693-philippine-ports-authority
DBM
https://www.coa.gov.ph/reports/annual-audit-reports/aar-ngs/#49-5272-department-of-budget-and-management-1654142125
PNOC
https://www.coa.gov.ph/index.php/gov-t-owned-and-or-controlled-corp-goccs/2018/category/7330-philippine-national-oil-company</t>
  </si>
  <si>
    <t>Are companies subject to credible, independent audits?</t>
  </si>
  <si>
    <t xml:space="preserve">https://www.sec.gov.ph/
6th PH-EITI Report, p. 223, VII. Audit procedures, Participating projects </t>
  </si>
  <si>
    <t>Company audits database</t>
  </si>
  <si>
    <t xml:space="preserve">AUDITED FINANCIAL STATEMENT (AFS), GENERAL INFORMATION SHEET (GIS) AND/OR OTHER COMPANY FILINGS
https://www.sec.gov.ph/other-services/request-for-a-copy-afs-gis-and-other-company-filings/ </t>
  </si>
  <si>
    <r>
      <rPr>
        <b/>
        <sz val="11"/>
        <color theme="10"/>
        <rFont val="Libre Franklin"/>
      </rPr>
      <t>EITI Requirement 5.1</t>
    </r>
    <r>
      <rPr>
        <b/>
        <sz val="11"/>
        <color theme="10"/>
        <rFont val="Franklin Gothic Book"/>
      </rPr>
      <t>: Distribution of extractive industry revenues</t>
    </r>
  </si>
  <si>
    <t>Does the government clarify whether all extractive sector revenues are recorded in the national budget (i.e. enter the government's consolidated / single-treasury account)?</t>
  </si>
  <si>
    <t>https://www.dbm.gov.ph/index.php/programs-projects/shares-in-the-utilization-and-development-of-national-wealth
https://www.dbm.gov.ph/index.php/dbm-publications/national-expenditure-program 
https://www.dbm.gov.ph/index.php/dbm-publications/budget-of-expenditures-and-sources-of-financing-besf
https://www.dbm.gov.ph/index.php/dbm-publications/general-appropriations-act-gaa</t>
  </si>
  <si>
    <t>Does the government disclose what value of revenues are not recorded in the budget?</t>
  </si>
  <si>
    <t>https://www.dbm.gov.ph/wp-content/uploads/2012/03/PGB-B1.pdf
https://www.gppb.gov.ph/laws/laws/PD_1177.pdf</t>
  </si>
  <si>
    <r>
      <rPr>
        <b/>
        <sz val="11"/>
        <color theme="10"/>
        <rFont val="Libre Franklin"/>
      </rPr>
      <t>EITI Requirement 5.2</t>
    </r>
    <r>
      <rPr>
        <b/>
        <sz val="11"/>
        <color theme="10"/>
        <rFont val="Franklin Gothic Book"/>
      </rPr>
      <t>: Subnational transfers</t>
    </r>
  </si>
  <si>
    <t>Does the government disclose information on Subnational transfers?</t>
  </si>
  <si>
    <t xml:space="preserve">https://www.dbm.gov.ph/index.php/programs-projects/internal-revenue-allotment-ira
Pages 168-173; Sixth PH-EITI Report
http://pheiti.dof.gov.ph/download/sixth-ph-eiti-report-fy-2018/?wpdmdl=898 </t>
  </si>
  <si>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</si>
  <si>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how much should the government have transferred according to the revenue sharing formula?</t>
  </si>
  <si>
    <t>9Th PH-EITI Report, pp. 204-210, Expected LGU shares in mining taxes and royalty on mineral reservation; Tables ii-28-29</t>
  </si>
  <si>
    <t>If yes, what amount of transfers could the government account for?</t>
  </si>
  <si>
    <r>
      <rPr>
        <b/>
        <sz val="11"/>
        <color theme="10"/>
        <rFont val="Libre Franklin"/>
      </rPr>
      <t>EITI Requirement 5.3</t>
    </r>
    <r>
      <rPr>
        <b/>
        <sz val="11"/>
        <color theme="10"/>
        <rFont val="Franklin Gothic Book"/>
      </rPr>
      <t>: Revenue management and expenditures</t>
    </r>
  </si>
  <si>
    <t>Does the government disclose whether any extractive sector revenues are earmarked (i.e. pinned to specific uses, programmes, geographical zones)?</t>
  </si>
  <si>
    <t xml:space="preserve">https://www.dbm.gov.ph/index.php/dbm-publications/national-expenditure-program 
https://www.dbm.gov.ph/index.php/dbm-publications/budget-of-expenditures-and-sources-of-financing-besf
https://www.dbm.gov.ph/index.php/dbm-publications/general-appropriations-act-gaa
RA 7942, Sec. 5, par. 2
https://mgb.gov.ph/images/stories/RA_7942.pdf
MGB: For the royalty on mineral reservation, 90% goes to the national government for distribution to various communities directly impacted by the Mining Operations.
10% goes to MGB for the development of Mineral Reservation.
Sections 289-294 of the Local Government Code of 1991
https://www.officialgazette.gov.ph/1991/10/10/republic-act-no-7160/  </t>
  </si>
  <si>
    <t>Does the government disclose a description of the country’s budget and audit processes?</t>
  </si>
  <si>
    <t xml:space="preserve">https://www.dbm.gov.ph/index.php/budget-documents/2018
COA conducts the audit in accordance with International Standards of Supreme Audit Institutions (ISSAI) 
Auditor's Report
https://www.coa.gov.ph/reports/annual-audit-reports/aar-ngs/#49-5086-2021-1710308773
Annual Audit Reports
https://www.coa.gov.ph/reports/annual-audit-reports/aar-ngs/#49-5148-other-ngas-1650268677 </t>
  </si>
  <si>
    <t>Through the issuance of National Budget Memoranda and National Budget Circulars.</t>
  </si>
  <si>
    <t>Does the government disclose publicly available information about budgets and 
expenditures? - add rows if several</t>
  </si>
  <si>
    <t xml:space="preserve">Yes, through the annual General Appropriations Act (GAA) and Budget Expenditures and Sources of Financing (BESF) which are accessible at DBM Website; and
General Appropriations Act (2021)
https://www.dbm.gov.ph/index.php/2021/general-appropriations-act-gaa-fy-2021
BESF FY 2021 
https://www.dbm.gov.ph/index.php/budget-documents/2021/budget-of-expenditures-and-sources-of-financing-fy-2021 
Annual Audit Report
https://www.coa.gov.ph/index.php/reports/annual-audit-report 
Sections 289-294 of the Local Government Code of 1991
https://www.officialgazette.gov.ph/1991/10/10/republic-act-no-7160/ </t>
  </si>
  <si>
    <r>
      <rPr>
        <b/>
        <sz val="11"/>
        <color theme="10"/>
        <rFont val="Libre Franklin"/>
      </rPr>
      <t>EITI Requirement 6.1</t>
    </r>
    <r>
      <rPr>
        <b/>
        <sz val="11"/>
        <color theme="10"/>
        <rFont val="Franklin Gothic Book"/>
      </rPr>
      <t>: Social expenditures</t>
    </r>
  </si>
  <si>
    <t>Does the government disclose information on Social expenditures?</t>
  </si>
  <si>
    <t>Social Development And Management Program
http://databaseportal.mgb.gov.ph/#/public/sdmp 
Annual Safety and Health Program 
http://databaseportal.mgb.gov.ph/#/public/annual-safety-health-program 
Community Development Program 
http://databaseportal.mgb.gov.ph/#/public/cdp
Pages 72-74
9th Country Report - Reconciliation Chapter</t>
  </si>
  <si>
    <t xml:space="preserve">
Mining companies report the mandatory SDMP and environmental expenditures obligations in compliance to the provisions of CDAO No. 2010-21, the Implementing Rules and Regulations of the Mining Act 0f 1995. The companies are not required to report If there are expenditures outside of what is mandated. Not all companies have CSR funding.</t>
  </si>
  <si>
    <t>If yes, what was the total mandatory social expenditures received?</t>
  </si>
  <si>
    <t>If yes, what was the total voluntary social expenditures received?</t>
  </si>
  <si>
    <t>Do companies disclose information on Social expenditures?</t>
  </si>
  <si>
    <t>Pages 72-74
9th Country Report - Reconciliation Chapter</t>
  </si>
  <si>
    <t>If yes, what was the total mandatory social expenditures paid?</t>
  </si>
  <si>
    <t>If yes, what was the total voluntary social expenditures paid?</t>
  </si>
  <si>
    <t>https://pheiti.dof.gov.ph/download/country-report-2021_chap-2_part-1/?wpdmdl=4884&amp;refresh=66b81d33181601723342131</t>
  </si>
  <si>
    <t>Does the government disclose information on environmental payments?</t>
  </si>
  <si>
    <t xml:space="preserve">Environment Protection Enhancement Program
http://databaseportal.mgb.gov.ph/#/public/envi-protection-enhancement-program
Mine Rehabilitation Fund
http://databaseportal.mgb.gov.ph/#/public/mine-rehabilitation-fund 
Environment Work Program
http://databaseportal.mgb.gov.ph/#/public/envi-work-program 
Mining Forest Program
http://databaseportal.mgb.gov.ph/#/public/mining-forest-program 
Management of Mine Waste and Tailings Fee
http://databaseportal.mgb.gov.ph/#/public/mgmt-mine-waste-tailings 
</t>
  </si>
  <si>
    <t>If yes, what was the total mandatory environmental payments?</t>
  </si>
  <si>
    <t>If yes, what was the total voluntary environmental payments?</t>
  </si>
  <si>
    <r>
      <rPr>
        <b/>
        <sz val="11"/>
        <color theme="10"/>
        <rFont val="Libre Franklin"/>
      </rPr>
      <t>EITI Requirement 6.2</t>
    </r>
    <r>
      <rPr>
        <b/>
        <sz val="11"/>
        <color theme="10"/>
        <rFont val="Franklin Gothic Book"/>
      </rPr>
      <t>: Quasi-fiscal expenditures</t>
    </r>
  </si>
  <si>
    <t>Does the government or SOEs disclose information on Quasi-fiscal expenditures?</t>
  </si>
  <si>
    <t xml:space="preserve">PNOC EC and PMDC undertake CSR and social expenditures, but have no quasi-fiscal expenditures or activities as of 2018.
Social expenditures are funded by PNOC EC as long as it is part of its approved Work program and Budget.  </t>
  </si>
  <si>
    <t>If yes, what was the total quasi-fiscal expenditures performed by SOEs?</t>
  </si>
  <si>
    <t>&lt; number &gt;</t>
  </si>
  <si>
    <r>
      <rPr>
        <b/>
        <sz val="11"/>
        <color theme="10"/>
        <rFont val="Libre Franklin"/>
      </rPr>
      <t>EITI Requirement 6.3</t>
    </r>
    <r>
      <rPr>
        <b/>
        <sz val="11"/>
        <color theme="10"/>
        <rFont val="Franklin Gothic Book"/>
      </rPr>
      <t>: Economic contribution</t>
    </r>
  </si>
  <si>
    <t>Does the government disclose information on economic contribution?</t>
  </si>
  <si>
    <t>Page 35-39
9th country Report - Contextual Chapter</t>
  </si>
  <si>
    <r>
      <rPr>
        <i/>
        <sz val="11"/>
        <rFont val="Libre Franklin"/>
      </rPr>
      <t>Gross Domestic Product -</t>
    </r>
    <r>
      <rPr>
        <i/>
        <u/>
        <sz val="11"/>
        <color rgb="FF00B0F0"/>
        <rFont val="Franklin Gothic Book"/>
      </rPr>
      <t xml:space="preserve"> </t>
    </r>
    <r>
      <rPr>
        <i/>
        <u/>
        <sz val="11"/>
        <color rgb="FF0070C0"/>
        <rFont val="Franklin Gothic Book"/>
      </rPr>
      <t>SNA 2008</t>
    </r>
    <r>
      <rPr>
        <i/>
        <sz val="11"/>
        <color rgb="FF0070C0"/>
        <rFont val="Franklin Gothic Book"/>
      </rPr>
      <t xml:space="preserve"> C</t>
    </r>
    <r>
      <rPr>
        <i/>
        <sz val="11"/>
        <rFont val="Franklin Gothic Book"/>
      </rPr>
      <t>. Mining and quarrying, including oil and gas</t>
    </r>
  </si>
  <si>
    <r>
      <rPr>
        <sz val="11"/>
        <color theme="1"/>
        <rFont val="Libre Franklin"/>
      </rPr>
      <t xml:space="preserve">
The Mining Industry in 2021
</t>
    </r>
    <r>
      <rPr>
        <u/>
        <sz val="11"/>
        <color rgb="FF1155CC"/>
        <rFont val="Libre Franklin"/>
      </rPr>
      <t>https://mgb.gov.ph/2015-05-13-01-44-56/2015-05-13-01-47-51/23-industry-statistics/1336-msc-the-philippine-mineral-industry-at-a-glance</t>
    </r>
  </si>
  <si>
    <t>Gross Domestic Product ASM and informal sector</t>
  </si>
  <si>
    <t>Gross Domestic Product - all sectors</t>
  </si>
  <si>
    <t>Government revenue - extractive industries</t>
  </si>
  <si>
    <t>Government revenue - all sectors</t>
  </si>
  <si>
    <t>Exports - extractive industries</t>
  </si>
  <si>
    <r>
      <rPr>
        <u/>
        <sz val="10"/>
        <color rgb="FF1155CC"/>
        <rFont val="Calibri"/>
      </rPr>
      <t>MIS-Qtrly-2021-to-Q1-2024-as-of-6June2024.pdf</t>
    </r>
  </si>
  <si>
    <t>Exports - all sectors</t>
  </si>
  <si>
    <t>Employment - extractive sector - male</t>
  </si>
  <si>
    <t>people</t>
  </si>
  <si>
    <t>MIS-Qtrly-2021-to-Q1-2024-as-of-6June2024.pdf</t>
  </si>
  <si>
    <t>Employment - extractive sector - female</t>
  </si>
  <si>
    <t>Employment - extractive sector</t>
  </si>
  <si>
    <t>https://mgb.gov.ph/attachments/article/162/MIS-Qtrly-2021-to-Q1-2024-as-of-6June2024.pdf</t>
  </si>
  <si>
    <t>Employment - all sectors</t>
  </si>
  <si>
    <t>https://psa.gov.ph/content/2018-annual-labor-and-employment-status</t>
  </si>
  <si>
    <t>Investment - extractive sector</t>
  </si>
  <si>
    <t>Investment - all sectors</t>
  </si>
  <si>
    <r>
      <rPr>
        <b/>
        <sz val="11"/>
        <color theme="10"/>
        <rFont val="Libre Franklin"/>
      </rPr>
      <t>EITI Requirement 6.4</t>
    </r>
    <r>
      <rPr>
        <b/>
        <sz val="11"/>
        <color theme="10"/>
        <rFont val="Franklin Gothic Book"/>
      </rPr>
      <t>: Environmental impact</t>
    </r>
  </si>
  <si>
    <t>the relevant legal and administrative rules for environmental management?</t>
  </si>
  <si>
    <t>Executive Order No. 192, s. 1987
https://www.officialgazette.gov.ph/1987/06/10/executive-order-no-192-s-1987/ 
Major Environmental Laws
http://ecac.emb.gov.ph/?page_id=43 
Philippine EIS System Basic Laws/Policies
http://eia.emb.gov.ph/?page_id=322  
Rules and Regulations
http://databaseportal.mgb.gov.ph/#/public/documents/AD/Rules%20and%20Regulations 
DENR Administrative Order No. 2017-15
http://eia.emb.gov.ph/wp-content/uploads/2017/06/2-May-2017-DAO-2017-15.pdf 
Policies
Page 30;Sixth PH-EITI Report
http://pheiti.dof.gov.ph/download/sixth-ph-eiti-report-fy-2018/?wpdmdl=898</t>
  </si>
  <si>
    <t>databases containing environmental impact assessments, certification schemes or similar documentation of environmental management?</t>
  </si>
  <si>
    <t xml:space="preserve">Updated List of ECPs with Environmental Compliance Certificate
http://eia.emb.gov.ph/?page_id=3981 
PH-EITI Contracts Portal
https://contracts-eiti.dof.gov.ph/contracts/eis </t>
  </si>
  <si>
    <t>other relevant information on environmental monitoring procedures and administration?</t>
  </si>
  <si>
    <t xml:space="preserve">Environment Protection and Enhancement Program
http://databaseportal.mgb.gov.ph/#/public/envi-protection-enhancement-program </t>
  </si>
  <si>
    <r>
      <rPr>
        <b/>
        <u/>
        <sz val="11"/>
        <color theme="10"/>
        <rFont val="Franklin Gothic Book"/>
      </rPr>
      <t xml:space="preserve">For the latest version of Summary data templates, see </t>
    </r>
    <r>
      <rPr>
        <b/>
        <u/>
        <sz val="11"/>
        <color rgb="FF188FBB"/>
        <rFont val="Franklin Gothic Book"/>
      </rPr>
      <t>https://eiti.org/summary-data-template</t>
    </r>
  </si>
  <si>
    <r>
      <rPr>
        <b/>
        <u/>
        <sz val="11"/>
        <color theme="10"/>
        <rFont val="Franklin Gothic Book"/>
      </rPr>
      <t xml:space="preserve">Give us your feedback or report a conflict in the data! Write to us at  </t>
    </r>
    <r>
      <rPr>
        <b/>
        <u/>
        <sz val="11"/>
        <color rgb="FF188FBB"/>
        <rFont val="Franklin Gothic Book"/>
      </rPr>
      <t>data@eiti.org</t>
    </r>
  </si>
  <si>
    <r>
      <rPr>
        <b/>
        <sz val="11"/>
        <color rgb="FF000000"/>
        <rFont val="Libre Franklin"/>
      </rPr>
      <t xml:space="preserve">Phone: </t>
    </r>
    <r>
      <rPr>
        <b/>
        <sz val="11"/>
        <color rgb="FF165B89"/>
        <rFont val="Franklin Gothic Book"/>
      </rPr>
      <t>+47 222 00 800</t>
    </r>
    <r>
      <rPr>
        <b/>
        <sz val="11"/>
        <color rgb="FF000000"/>
        <rFont val="Franklin Gothic Book"/>
      </rPr>
      <t xml:space="preserve">   </t>
    </r>
    <r>
      <rPr>
        <b/>
        <sz val="11"/>
        <color rgb="FF000000"/>
        <rFont val="Wingdings"/>
      </rPr>
      <t></t>
    </r>
    <r>
      <rPr>
        <b/>
        <sz val="11"/>
        <color rgb="FF000000"/>
        <rFont val="Franklin Gothic Book"/>
      </rPr>
      <t xml:space="preserve">   E-mail: </t>
    </r>
    <r>
      <rPr>
        <b/>
        <u/>
        <sz val="11"/>
        <color rgb="FF165B89"/>
        <rFont val="Franklin Gothic Book"/>
      </rPr>
      <t>secretariat@eiti.org</t>
    </r>
    <r>
      <rPr>
        <b/>
        <sz val="11"/>
        <color rgb="FF000000"/>
        <rFont val="Franklin Gothic Book"/>
      </rPr>
      <t xml:space="preserve">   </t>
    </r>
    <r>
      <rPr>
        <b/>
        <sz val="11"/>
        <color rgb="FF000000"/>
        <rFont val="Wingdings"/>
      </rPr>
      <t></t>
    </r>
    <r>
      <rPr>
        <b/>
        <sz val="11"/>
        <color rgb="FF000000"/>
        <rFont val="Franklin Gothic Book"/>
      </rPr>
      <t xml:space="preserve">   Twitter: </t>
    </r>
    <r>
      <rPr>
        <b/>
        <sz val="11"/>
        <color rgb="FF165B89"/>
        <rFont val="Franklin Gothic Book"/>
      </rPr>
      <t>@EITIorg</t>
    </r>
    <r>
      <rPr>
        <b/>
        <sz val="11"/>
        <color rgb="FF000000"/>
        <rFont val="Franklin Gothic Book"/>
      </rPr>
      <t xml:space="preserve">  </t>
    </r>
    <r>
      <rPr>
        <b/>
        <sz val="11"/>
        <color rgb="FF000000"/>
        <rFont val="Wingdings"/>
      </rPr>
      <t xml:space="preserve"> </t>
    </r>
    <r>
      <rPr>
        <b/>
        <sz val="11"/>
        <color rgb="FF000000"/>
        <rFont val="Franklin Gothic Book"/>
      </rPr>
      <t xml:space="preserve">   </t>
    </r>
    <r>
      <rPr>
        <b/>
        <u/>
        <sz val="11"/>
        <color rgb="FF165B89"/>
        <rFont val="Franklin Gothic Book"/>
      </rPr>
      <t>www.eiti.org</t>
    </r>
  </si>
  <si>
    <r>
      <rPr>
        <b/>
        <sz val="11"/>
        <color rgb="FF000000"/>
        <rFont val="Libre Franklin"/>
      </rPr>
      <t xml:space="preserve">Address: </t>
    </r>
    <r>
      <rPr>
        <b/>
        <sz val="11"/>
        <color rgb="FF165B89"/>
        <rFont val="Franklin Gothic Book"/>
      </rPr>
      <t>Rådhusgata 26, 0151 Oslo, Norway</t>
    </r>
    <r>
      <rPr>
        <b/>
        <sz val="11"/>
        <color rgb="FF000000"/>
        <rFont val="Franklin Gothic Book"/>
      </rPr>
      <t xml:space="preserve">   </t>
    </r>
    <r>
      <rPr>
        <b/>
        <sz val="11"/>
        <color rgb="FF000000"/>
        <rFont val="Wingdings"/>
      </rPr>
      <t></t>
    </r>
    <r>
      <rPr>
        <b/>
        <sz val="11"/>
        <color rgb="FF000000"/>
        <rFont val="Franklin Gothic Book"/>
      </rPr>
      <t xml:space="preserve">   P.O. Box: </t>
    </r>
    <r>
      <rPr>
        <b/>
        <sz val="11"/>
        <color rgb="FF165B89"/>
        <rFont val="Franklin Gothic Book"/>
      </rPr>
      <t>Postboks 340 Sentrum, 0101 Oslo, Norway</t>
    </r>
  </si>
  <si>
    <r>
      <rPr>
        <b/>
        <sz val="11"/>
        <color rgb="FF000000"/>
        <rFont val="Franklin Gothic Book"/>
      </rPr>
      <t xml:space="preserve">Part 3 (Reporting entities) </t>
    </r>
    <r>
      <rPr>
        <sz val="11"/>
        <color rgb="FF000000"/>
        <rFont val="Franklin Gothic Book"/>
      </rPr>
      <t xml:space="preserve">covers lists reporting entities (Government agencies, companies and projects) and related information. </t>
    </r>
  </si>
  <si>
    <r>
      <rPr>
        <i/>
        <sz val="11"/>
        <color theme="1"/>
        <rFont val="Libre Franklin"/>
      </rPr>
      <t>1.Please begin  with the first box (</t>
    </r>
    <r>
      <rPr>
        <b/>
        <i/>
        <sz val="11"/>
        <color theme="1"/>
        <rFont val="Franklin Gothic Book"/>
      </rPr>
      <t>Reporting government entities list</t>
    </r>
    <r>
      <rPr>
        <i/>
        <sz val="11"/>
        <color theme="1"/>
        <rFont val="Franklin Gothic Book"/>
      </rPr>
      <t>), with the name of each government reporting agency</t>
    </r>
  </si>
  <si>
    <r>
      <rPr>
        <i/>
        <sz val="11"/>
        <color theme="1"/>
        <rFont val="Libre Franklin"/>
      </rPr>
      <t xml:space="preserve">2.Fill the </t>
    </r>
    <r>
      <rPr>
        <b/>
        <i/>
        <sz val="11"/>
        <color theme="1"/>
        <rFont val="Franklin Gothic Book"/>
      </rPr>
      <t>Company ID</t>
    </r>
    <r>
      <rPr>
        <i/>
        <sz val="11"/>
        <color theme="1"/>
        <rFont val="Franklin Gothic Book"/>
      </rPr>
      <t xml:space="preserve"> row. Guidance will be provided in yellow boxes once the cell is highlighted.</t>
    </r>
  </si>
  <si>
    <r>
      <rPr>
        <i/>
        <sz val="11"/>
        <color theme="1"/>
        <rFont val="Libre Franklin"/>
      </rPr>
      <t xml:space="preserve">3.Fill the </t>
    </r>
    <r>
      <rPr>
        <b/>
        <i/>
        <sz val="11"/>
        <color theme="1"/>
        <rFont val="Franklin Gothic Book"/>
      </rPr>
      <t xml:space="preserve">Reporting Companies' list, </t>
    </r>
    <r>
      <rPr>
        <i/>
        <sz val="11"/>
        <color theme="1"/>
        <rFont val="Franklin Gothic Book"/>
      </rPr>
      <t>beginning with first column "Full Company name". Please fill out as directed, completing every column for each row before beginning the next.</t>
    </r>
  </si>
  <si>
    <r>
      <rPr>
        <i/>
        <sz val="11"/>
        <color theme="1"/>
        <rFont val="Libre Franklin"/>
      </rPr>
      <t xml:space="preserve">4.Fill the </t>
    </r>
    <r>
      <rPr>
        <b/>
        <i/>
        <sz val="11"/>
        <color theme="1"/>
        <rFont val="Franklin Gothic Book"/>
      </rPr>
      <t xml:space="preserve">Reporting projects' list, </t>
    </r>
    <r>
      <rPr>
        <i/>
        <sz val="11"/>
        <color theme="1"/>
        <rFont val="Franklin Gothic Book"/>
      </rPr>
      <t>beginning with first column "Full project name"</t>
    </r>
  </si>
  <si>
    <r>
      <rPr>
        <i/>
        <sz val="11"/>
        <color theme="10"/>
        <rFont val="Franklin Gothic Book"/>
      </rPr>
      <t xml:space="preserve">If you have any questions, please contact </t>
    </r>
    <r>
      <rPr>
        <b/>
        <u/>
        <sz val="11"/>
        <color theme="10"/>
        <rFont val="Franklin Gothic Book"/>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</si>
  <si>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</si>
  <si>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</si>
  <si>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</si>
  <si>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</si>
  <si>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</si>
  <si>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</si>
  <si>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</si>
  <si>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Bureau of Local Government and Finance (BLGF)</t>
  </si>
  <si>
    <t>Local government</t>
  </si>
  <si>
    <t>200-065-084-000</t>
  </si>
  <si>
    <t>Bureau of Customs (BOC)</t>
  </si>
  <si>
    <t>Central goverment</t>
  </si>
  <si>
    <t>Bureau of Internal Revenue (BIR)</t>
  </si>
  <si>
    <t>000-843-630-000</t>
  </si>
  <si>
    <t>Department of Budget and Management (DBM)</t>
  </si>
  <si>
    <t>000-449-457-000</t>
  </si>
  <si>
    <t>Department of Energey (DOE)</t>
  </si>
  <si>
    <t>000-478-629</t>
  </si>
  <si>
    <t>Mines and Geosciences Bureau (MGB)</t>
  </si>
  <si>
    <t>000-746-605-0000</t>
  </si>
  <si>
    <t>National Commission on Indigenous People (NCIP)</t>
  </si>
  <si>
    <t>Other</t>
  </si>
  <si>
    <t>201-778-735-000</t>
  </si>
  <si>
    <t xml:space="preserve">State-owned enterprises &amp; public corporations </t>
  </si>
  <si>
    <t>Philippine Ports Authority (PPA)</t>
  </si>
  <si>
    <t>000-352-232-000</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</si>
  <si>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</si>
  <si>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</si>
  <si>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</si>
  <si>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</si>
  <si>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</si>
  <si>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</si>
  <si>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</si>
  <si>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</si>
  <si>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</si>
  <si>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</si>
  <si>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AAM-Phil Natural Resources Exploration and Development Corporation</t>
  </si>
  <si>
    <t>Private</t>
  </si>
  <si>
    <t>237-852-855-000</t>
  </si>
  <si>
    <t>Mining</t>
  </si>
  <si>
    <t>Nickel</t>
  </si>
  <si>
    <t>&lt;URL&gt;</t>
  </si>
  <si>
    <t>Adnama Mining Resources, Inc.</t>
  </si>
  <si>
    <t>245-913-810-000</t>
  </si>
  <si>
    <t>Agata Mining Ventures, Inc.</t>
  </si>
  <si>
    <t>008-401-882-000</t>
  </si>
  <si>
    <t xml:space="preserve">tvird.com.ph  </t>
  </si>
  <si>
    <t>https://tvird.com.ph/financial-reports/</t>
  </si>
  <si>
    <t>Apex Mining Co., Inc.</t>
  </si>
  <si>
    <t>000-284-138-000</t>
  </si>
  <si>
    <t>Gold, Silver</t>
  </si>
  <si>
    <t>apexmines.com</t>
  </si>
  <si>
    <t>www.apexmines.com/?page_id=425</t>
  </si>
  <si>
    <t>Austral-Asia Link Mining Corporation</t>
  </si>
  <si>
    <t>Benguet Corporation</t>
  </si>
  <si>
    <t>000-051-037-000</t>
  </si>
  <si>
    <t>Gold</t>
  </si>
  <si>
    <t>benguetcorp.com</t>
  </si>
  <si>
    <t xml:space="preserve">benguetcorp.com/company-disclosures/sec-filings-and-other-disclosures/sec-17-a/
benguetcorp.com/wp-content/uploads/2019/05/BC-Annual-Report-2018_SEC-Form-17-A.pdf </t>
  </si>
  <si>
    <t>BenguetCorp Nickel Mines, Inc.</t>
  </si>
  <si>
    <t>007-417-235-000</t>
  </si>
  <si>
    <t>Berong Nickel Corporation</t>
  </si>
  <si>
    <t>233-903-690-000</t>
  </si>
  <si>
    <t>dmciholdings.com</t>
  </si>
  <si>
    <t>dmciholdings.com/investor_relations/financial-reports</t>
  </si>
  <si>
    <t>Cagdianao Mining Corporation</t>
  </si>
  <si>
    <t>005-650-138-000</t>
  </si>
  <si>
    <t>nickelasia.com/subsidiaries/cagdianao-mining-corporation</t>
  </si>
  <si>
    <t>nickelasia.com/investor-relations/financial-reports</t>
  </si>
  <si>
    <t>Carmen Copper Corporation</t>
  </si>
  <si>
    <t>233-903-100-000</t>
  </si>
  <si>
    <t>Gold, Silver, Copper</t>
  </si>
  <si>
    <t>atlasmining.com.ph/about-us/carmen-copper-corporation</t>
  </si>
  <si>
    <t>www.atlasmining.com.ph/company-disclosures/full-year-report</t>
  </si>
  <si>
    <t>Carrascal Nickel Corporation</t>
  </si>
  <si>
    <t>006-518-914-000</t>
  </si>
  <si>
    <t>cncnickel.com</t>
  </si>
  <si>
    <t>Century Peak Corporation</t>
  </si>
  <si>
    <t>245-150-234-000</t>
  </si>
  <si>
    <t>centurypeakmetals.com</t>
  </si>
  <si>
    <t xml:space="preserve">centurypeakmetals.com/financial.php </t>
  </si>
  <si>
    <t>Citinickel Mines and Development Corporation</t>
  </si>
  <si>
    <t>245-745-964-000</t>
  </si>
  <si>
    <t>CTP Construction and Mining Corporation</t>
  </si>
  <si>
    <t>000-413-957-000</t>
  </si>
  <si>
    <t>Eramen Minerals, Inc.</t>
  </si>
  <si>
    <t>219-856-656-000</t>
  </si>
  <si>
    <t>eramenminerals.com</t>
  </si>
  <si>
    <t>FCF Minerals Corporation</t>
  </si>
  <si>
    <t>238-154-069-000</t>
  </si>
  <si>
    <t>https://www.metalsexploration.com/
www.fcfminerals.com</t>
  </si>
  <si>
    <t>https://metalsexploration.com/financials.html</t>
  </si>
  <si>
    <t>Filminera Resources Corporation</t>
  </si>
  <si>
    <t>000-153-880-000</t>
  </si>
  <si>
    <t>Greenstone Resources Corporation</t>
  </si>
  <si>
    <t>223-913-563-000</t>
  </si>
  <si>
    <t>https://www.greenstoneresources.com/</t>
  </si>
  <si>
    <t>Hallmark Mining Corporation</t>
  </si>
  <si>
    <t>Hinatuan Mining Corporation</t>
  </si>
  <si>
    <t>000-160-134-000</t>
  </si>
  <si>
    <t>nickelasia.com/subsidiaries/hinatuan-mining-corporation</t>
  </si>
  <si>
    <t>Itogon Suyoc-Resources Inc.</t>
  </si>
  <si>
    <t>Johnson Gold Mining Corporation</t>
  </si>
  <si>
    <t>Krominco, Inc.</t>
  </si>
  <si>
    <t>000-131-883-000</t>
  </si>
  <si>
    <t>Chromite</t>
  </si>
  <si>
    <t>Lepanto Consolidated Mining Co.</t>
  </si>
  <si>
    <t>000-160-247-000</t>
  </si>
  <si>
    <t>lepantomining.com</t>
  </si>
  <si>
    <t>www.lepantomining.com/17-a</t>
  </si>
  <si>
    <t>Libjo Mining Corporation</t>
  </si>
  <si>
    <t>008-298-561-000</t>
  </si>
  <si>
    <t>Westernshore Nickel Corporation</t>
  </si>
  <si>
    <t>008-659-255-000</t>
  </si>
  <si>
    <t>LNL Archipelago Minerals, Inc.</t>
  </si>
  <si>
    <t>006-609-192-000</t>
  </si>
  <si>
    <t>Marcventures Mining and Development Corporation</t>
  </si>
  <si>
    <t>267-329-990-000</t>
  </si>
  <si>
    <t>marcventuresholdings.com</t>
  </si>
  <si>
    <t>www.marcventuresholdings.com/sec_form_17_a_annual_report</t>
  </si>
  <si>
    <t>OceanaGold (Philippines), Inc.</t>
  </si>
  <si>
    <t>004-870-171-000</t>
  </si>
  <si>
    <t>oceanagold.com</t>
  </si>
  <si>
    <t>www.oceanagold.com/?s=financial+statements#1524725963302-9edb4fd9-2ea7</t>
  </si>
  <si>
    <t>Oriental Vision Mining Philippines Corporation</t>
  </si>
  <si>
    <t>007-007-598-000</t>
  </si>
  <si>
    <t>Pacific Nickel Philippines, Inc.</t>
  </si>
  <si>
    <t>004-512-081-000</t>
  </si>
  <si>
    <t>Philex Mining Corporation</t>
  </si>
  <si>
    <t>000-283-731-000</t>
  </si>
  <si>
    <t>philexmining.com.ph</t>
  </si>
  <si>
    <t>www.philexmining.com.ph/audited-financial-statement/</t>
  </si>
  <si>
    <t>Philsaga Mining Corporation</t>
  </si>
  <si>
    <t>005-883-632-000</t>
  </si>
  <si>
    <t>Platinum Group Metals Corporation</t>
  </si>
  <si>
    <t>000-051-238-000</t>
  </si>
  <si>
    <t>gfni.com.ph</t>
  </si>
  <si>
    <t>www.gfni.com.ph/company-disclosures/sec-filings/</t>
  </si>
  <si>
    <t>Rio Tuba Nickel Mining Corporation</t>
  </si>
  <si>
    <t>000-142-665-000</t>
  </si>
  <si>
    <t>nickelasia.com/subsidiaries/rio-tuba-nickel-mining-corporation</t>
  </si>
  <si>
    <t>Sinosteel Phils. H. Y. Mining Corporation</t>
  </si>
  <si>
    <t>237-900-090-000</t>
  </si>
  <si>
    <t>Shangfil Mining and Trading Corporation</t>
  </si>
  <si>
    <t>SR Metals, Inc.</t>
  </si>
  <si>
    <t>238-048-815-000</t>
  </si>
  <si>
    <t>Strong Built (Mining) Development Corporation</t>
  </si>
  <si>
    <t>204-255-897-000</t>
  </si>
  <si>
    <t>Iron</t>
  </si>
  <si>
    <t>Taganito Mining Corporation</t>
  </si>
  <si>
    <t>000-145-459-000</t>
  </si>
  <si>
    <t>nickelasia.com/subsidiaries/taganito-mining-corporation</t>
  </si>
  <si>
    <t>Techiron Resources, Inc.</t>
  </si>
  <si>
    <t>009-118-256-000</t>
  </si>
  <si>
    <t>Tribal Mining Corporation</t>
  </si>
  <si>
    <t>TVI Resources Development Philippines Inc.</t>
  </si>
  <si>
    <t>Wellex Mining Corporation</t>
  </si>
  <si>
    <t>Zambales Diversified Metals Corporation</t>
  </si>
  <si>
    <t>006-861-813-000</t>
  </si>
  <si>
    <t>dmciholdings.com/investor_relations/disclosures</t>
  </si>
  <si>
    <t>Apo Land and Quarry Corporation</t>
  </si>
  <si>
    <t>005-011-732-000</t>
  </si>
  <si>
    <t>Limestone, Boulders, Limestone Aggregates</t>
  </si>
  <si>
    <t>cemexholdingsphilippines.com</t>
  </si>
  <si>
    <t>www.cemexholdingsphilippines.com/investors/corporate-disclosures/financial-reports</t>
  </si>
  <si>
    <t>Bohol Limestone Corporation</t>
  </si>
  <si>
    <t>Limestone</t>
  </si>
  <si>
    <t>BL Gozon &amp; Co. Inc.</t>
  </si>
  <si>
    <t>Concrete Aggregates Corporation</t>
  </si>
  <si>
    <t>000-201-881-000</t>
  </si>
  <si>
    <t>Basalt</t>
  </si>
  <si>
    <t>cac.com.ph</t>
  </si>
  <si>
    <t>www.cac.com.ph/annualreports.html</t>
  </si>
  <si>
    <t>Dinapigue Mining Corporation</t>
  </si>
  <si>
    <t>Dolomite Mining Corporation</t>
  </si>
  <si>
    <t>000-348-322-000</t>
  </si>
  <si>
    <t>Dolomite</t>
  </si>
  <si>
    <t>Eagle Cement Corporation</t>
  </si>
  <si>
    <t>004-731-637-000</t>
  </si>
  <si>
    <t>eaglecement.com.ph</t>
  </si>
  <si>
    <t>eaglecement.com.ph/corporate-disclosures</t>
  </si>
  <si>
    <t>Gozon Development Corporation</t>
  </si>
  <si>
    <t>Hardrock Aggregates, Inc.</t>
  </si>
  <si>
    <t>001-727-900-000</t>
  </si>
  <si>
    <t>Heirs of Elias E. Olegario</t>
  </si>
  <si>
    <t>Holcim Resources and Development Corporation</t>
  </si>
  <si>
    <t>Island Quarry and Aggregates Corporation</t>
  </si>
  <si>
    <t>000-857-749-000</t>
  </si>
  <si>
    <t>www.cemexholdingsphilippines.com/investors/corporate-disclosures/sec-filings</t>
  </si>
  <si>
    <t>Ibalong Resources and Development Corporation</t>
  </si>
  <si>
    <t>JLR Construction and Aggregates, Inc.</t>
  </si>
  <si>
    <t>004-269-738-000</t>
  </si>
  <si>
    <t>Lazi Bay Resources Development, Inc.</t>
  </si>
  <si>
    <t>Montalban Millex Aggregrate Corporation</t>
  </si>
  <si>
    <t>Northern Cement Corporation</t>
  </si>
  <si>
    <t>000-344-215-000</t>
  </si>
  <si>
    <t>Limestone, Shale</t>
  </si>
  <si>
    <t>ncc.com.ph</t>
  </si>
  <si>
    <t>Rapid City Realty and Development Corporation</t>
  </si>
  <si>
    <t>000-099-110-000</t>
  </si>
  <si>
    <t>Silica</t>
  </si>
  <si>
    <t xml:space="preserve">Republic Cement and Building Materials, Inc. </t>
  </si>
  <si>
    <t>000-237-540-000</t>
  </si>
  <si>
    <t>republiccement.com</t>
  </si>
  <si>
    <t>Republic Cement Land and Resources</t>
  </si>
  <si>
    <t>201-788-430-000</t>
  </si>
  <si>
    <t>Republic Cement Iligan, Inc.</t>
  </si>
  <si>
    <t>Republic Cement Mindanao</t>
  </si>
  <si>
    <t>Solid Earth Development Corporation</t>
  </si>
  <si>
    <t>Oil &amp; Gas</t>
  </si>
  <si>
    <t>NPG Pty Ltd ( Formerly Galoc Production Company WLL - Philippine Branch)</t>
  </si>
  <si>
    <t>Prime Energy Resources Development B.V</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</si>
  <si>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</si>
  <si>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</si>
  <si>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</si>
  <si>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</si>
  <si>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</si>
  <si>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</si>
  <si>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</si>
  <si>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</si>
  <si>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</si>
  <si>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</si>
  <si>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Dinagat Chromite/Nickel Project</t>
  </si>
  <si>
    <t>Nickel (2604)</t>
  </si>
  <si>
    <t>Production</t>
  </si>
  <si>
    <t>Urbiztondo Nickel  Project</t>
  </si>
  <si>
    <t>MPSA No. 259-2007-XIII (SMR) (Amended II)</t>
  </si>
  <si>
    <t>Agata North Lateritic Nickel Project</t>
  </si>
  <si>
    <t>MPSA No. 134-99-XIII</t>
  </si>
  <si>
    <t>Maco Gold Project</t>
  </si>
  <si>
    <t>MPSA No. 225-2005-XI</t>
  </si>
  <si>
    <t>Gold (7108)</t>
  </si>
  <si>
    <t>Silver (7106)</t>
  </si>
  <si>
    <t>Acupan Contract Mining Project</t>
  </si>
  <si>
    <t>PC‐ACMP‐002‐ CAR</t>
  </si>
  <si>
    <t>Sta. Cruz BenguetCorp Nickel  Mining Project</t>
  </si>
  <si>
    <t>MPSA No. 226-2005-III(ZMR)</t>
  </si>
  <si>
    <t>Berong Nickel Project</t>
  </si>
  <si>
    <t>MPSA No. 235-2007-IVB</t>
  </si>
  <si>
    <t>Cagdianao Nickel Project</t>
  </si>
  <si>
    <t>MPSA No. 078-97-XIII (SMR)</t>
  </si>
  <si>
    <t>Toledo Copper Operation</t>
  </si>
  <si>
    <t>MPSA No. 210-2005-VII</t>
  </si>
  <si>
    <t>Copper (2603)</t>
  </si>
  <si>
    <t>Carrascal Nickel Project</t>
  </si>
  <si>
    <t>MPSA No. 243-2007-XIII (SMR)</t>
  </si>
  <si>
    <t>Esperanza Nickel Project</t>
  </si>
  <si>
    <t>MPSA No. 283-2009-XIII (SMR)</t>
  </si>
  <si>
    <t xml:space="preserve">Century Peak Corporation </t>
  </si>
  <si>
    <t>Toronto and Pulot Nickel Projects</t>
  </si>
  <si>
    <t>MPSA No. 229-2007-IVB</t>
  </si>
  <si>
    <t>Adlay Nickel Project</t>
  </si>
  <si>
    <t>Dahican Nickel Project</t>
  </si>
  <si>
    <t>Sta. Cruz Eramen Mining Project</t>
  </si>
  <si>
    <t>MPSA No. 209-2005-III</t>
  </si>
  <si>
    <t>Runruno Gold-Molybdenum Project</t>
  </si>
  <si>
    <t>FTAA No. 04-2009-II</t>
  </si>
  <si>
    <t>Masbate Gold Project</t>
  </si>
  <si>
    <t>MPSA No. 255-2007-V</t>
  </si>
  <si>
    <t>Siana Gold Project</t>
  </si>
  <si>
    <t>MPSA No. 184-2002-XIII</t>
  </si>
  <si>
    <t>Tagana-an Nickel Project</t>
  </si>
  <si>
    <t>MPSA No. 246-2007-XIII (SMR)</t>
  </si>
  <si>
    <t>MPSA No. 152-00-CAR</t>
  </si>
  <si>
    <t>Dinagat Chromite Project</t>
  </si>
  <si>
    <t>MPSA No. 291-2009-XIII (SMR)</t>
  </si>
  <si>
    <t>Chromium (2610)</t>
  </si>
  <si>
    <t>Victoria Gold Project</t>
  </si>
  <si>
    <t>MPSA No. 001-90-CAR</t>
  </si>
  <si>
    <t>Libjo Laterite Mining Project</t>
  </si>
  <si>
    <t>MPSA No. 233-2007-XIII (SMR)</t>
  </si>
  <si>
    <t>Sta. Cruz LNL Mining Project</t>
  </si>
  <si>
    <t>MPSA No. 268-2008-III</t>
  </si>
  <si>
    <t>Cantilan Nickel Project</t>
  </si>
  <si>
    <t>MPSA No. 016-93-X (SMR)</t>
  </si>
  <si>
    <t>Didipio Copper-Gold Project</t>
  </si>
  <si>
    <t>FTAA No. 001</t>
  </si>
  <si>
    <t>Palhi Nickel Project</t>
  </si>
  <si>
    <t>MPSA No. 242-2007-XIII (SMR)</t>
  </si>
  <si>
    <t>Nonoc Nickel Project</t>
  </si>
  <si>
    <t>MPSA No. 072-97-XIII (SMR)</t>
  </si>
  <si>
    <t>Padcal Copper-Gold Operation</t>
  </si>
  <si>
    <t>MPSA No. 276-2009-CAR</t>
  </si>
  <si>
    <t>Co-O Gold Project</t>
  </si>
  <si>
    <t>MPSA No. 262-2008-XIII</t>
  </si>
  <si>
    <t>Cagdianao-Adlay Tandawa Project</t>
  </si>
  <si>
    <t>MPSA No. 007-92-X</t>
  </si>
  <si>
    <t>Rio Tuba Nickel Project</t>
  </si>
  <si>
    <t>MPSA No. 114-98-IV</t>
  </si>
  <si>
    <t>MPSA No. 250-2007-III
EP No. 001-2010-III</t>
  </si>
  <si>
    <t>H.Y. Nickel-Chromite Project</t>
  </si>
  <si>
    <t>MPSA No. 002-90-X (SMR)</t>
  </si>
  <si>
    <t>Tubay Nickel-Cobalt Project</t>
  </si>
  <si>
    <t>MPSA No. 261-2008-XIII (Amended)</t>
  </si>
  <si>
    <t>Leyte Iron Sand Project</t>
  </si>
  <si>
    <t>MPSA No. 254-2007-VIII</t>
  </si>
  <si>
    <t>Iron (2601)</t>
  </si>
  <si>
    <t>Taganito Nickel Project</t>
  </si>
  <si>
    <t>MPSA No. 266-2008-XIII-SMR (Amended)</t>
  </si>
  <si>
    <t>Homonhon Chromite Project</t>
  </si>
  <si>
    <t>MPSA No. 292-2009-VIII (Amended B)</t>
  </si>
  <si>
    <t>MPSA 086-97-IX</t>
  </si>
  <si>
    <t>Sta. Cruz-Candelaria Mining Project</t>
  </si>
  <si>
    <t>MPSA No. 191-2004-III</t>
  </si>
  <si>
    <t>MPSA No. 013-93-VII</t>
  </si>
  <si>
    <t>Limestone (2521)</t>
  </si>
  <si>
    <t>Bohol Limestone Mining Project</t>
  </si>
  <si>
    <t>MPSA No. 150-00-VII</t>
  </si>
  <si>
    <t>Angono Basalt Quarry</t>
  </si>
  <si>
    <t>MPSA No. 032-95-IV</t>
  </si>
  <si>
    <t>MPSA No. 258-2007-II</t>
  </si>
  <si>
    <t>Dolomite Mining</t>
  </si>
  <si>
    <t>MPSA No. 208-2005-VII</t>
  </si>
  <si>
    <t>Dolomite (2518)</t>
  </si>
  <si>
    <t>Cement Manufacturing Plant</t>
  </si>
  <si>
    <t>MPSA No. 181-2002-III</t>
  </si>
  <si>
    <t>Basalt Mining Project</t>
  </si>
  <si>
    <t>MPSA No. 296-2009-IVA</t>
  </si>
  <si>
    <t>Aggregates Quarry &amp; Crushing Project</t>
  </si>
  <si>
    <t>MPSA No. 202-2004-IVA</t>
  </si>
  <si>
    <t>MPSA No. 200-2004-I</t>
  </si>
  <si>
    <t>Ash and residues (2620)</t>
  </si>
  <si>
    <t>MPSA No. 047-96-XII</t>
  </si>
  <si>
    <t>MPSA No. 124-98-IVA</t>
  </si>
  <si>
    <t>Basalt Quarrying</t>
  </si>
  <si>
    <t>MPSA No. 194-2004-VII</t>
  </si>
  <si>
    <t>MPSA No. 239-2007-IV</t>
  </si>
  <si>
    <t>MPSA No. 106-98-I</t>
  </si>
  <si>
    <t>Rapid City Pozzolan Quarry</t>
  </si>
  <si>
    <t>MPSA No. 074-97-IV</t>
  </si>
  <si>
    <t>Other clays (2508)</t>
  </si>
  <si>
    <t>Limestone &amp; Shale Quarrying</t>
  </si>
  <si>
    <t>MPSA No. 029-95-IVA</t>
  </si>
  <si>
    <t>Bulacan Plant</t>
  </si>
  <si>
    <t>MPSA No. 026-94-III</t>
  </si>
  <si>
    <t>Danao City</t>
  </si>
  <si>
    <t>MPSA No. 132-99 IV</t>
  </si>
  <si>
    <t>Teresa Plant Rizal</t>
  </si>
  <si>
    <t>MPSA No. 138-99-IV</t>
  </si>
  <si>
    <t>Quarry Expansion Project</t>
  </si>
  <si>
    <t>MPSA No. 056-96-III</t>
  </si>
  <si>
    <t xml:space="preserve">Gotok Limestone Quarry Project </t>
  </si>
  <si>
    <t>MPSA No. 213-2005-IVB</t>
  </si>
  <si>
    <t>Natural gas (2711)</t>
  </si>
  <si>
    <t>Malampaya Deepwater Gas-to-Power Project</t>
  </si>
  <si>
    <t>Galoc Field SC14C</t>
  </si>
  <si>
    <t>SC 14C</t>
  </si>
  <si>
    <t>Crude oil (2709)</t>
  </si>
  <si>
    <r>
      <rPr>
        <b/>
        <u/>
        <sz val="11"/>
        <color theme="10"/>
        <rFont val="Franklin Gothic Book"/>
      </rPr>
      <t xml:space="preserve">For the latest version of Summary data templates, see </t>
    </r>
    <r>
      <rPr>
        <b/>
        <u/>
        <sz val="11"/>
        <color rgb="FF188FBB"/>
        <rFont val="Franklin Gothic Book"/>
      </rPr>
      <t>https://eiti.org/summary-data-template</t>
    </r>
  </si>
  <si>
    <r>
      <rPr>
        <b/>
        <u/>
        <sz val="11"/>
        <color theme="10"/>
        <rFont val="Franklin Gothic Book"/>
      </rPr>
      <t xml:space="preserve">Give us your feedback or report a conflict in the data! Write to us at  </t>
    </r>
    <r>
      <rPr>
        <b/>
        <u/>
        <sz val="11"/>
        <color rgb="FF188FBB"/>
        <rFont val="Franklin Gothic Book"/>
      </rPr>
      <t>data@eiti.org</t>
    </r>
  </si>
  <si>
    <r>
      <rPr>
        <b/>
        <sz val="11"/>
        <color rgb="FF000000"/>
        <rFont val="Libre Franklin"/>
      </rPr>
      <t xml:space="preserve">Phone: </t>
    </r>
    <r>
      <rPr>
        <b/>
        <sz val="11"/>
        <color rgb="FF165B89"/>
        <rFont val="Franklin Gothic Book"/>
      </rPr>
      <t>+47 222 00 800</t>
    </r>
    <r>
      <rPr>
        <b/>
        <sz val="11"/>
        <color rgb="FF000000"/>
        <rFont val="Franklin Gothic Book"/>
      </rPr>
      <t xml:space="preserve">   </t>
    </r>
    <r>
      <rPr>
        <b/>
        <sz val="11"/>
        <color rgb="FF000000"/>
        <rFont val="Wingdings"/>
      </rPr>
      <t></t>
    </r>
    <r>
      <rPr>
        <b/>
        <sz val="11"/>
        <color rgb="FF000000"/>
        <rFont val="Franklin Gothic Book"/>
      </rPr>
      <t xml:space="preserve">   E-mail: </t>
    </r>
    <r>
      <rPr>
        <b/>
        <u/>
        <sz val="11"/>
        <color rgb="FF165B89"/>
        <rFont val="Franklin Gothic Book"/>
      </rPr>
      <t>secretariat@eiti.org</t>
    </r>
    <r>
      <rPr>
        <b/>
        <sz val="11"/>
        <color rgb="FF000000"/>
        <rFont val="Franklin Gothic Book"/>
      </rPr>
      <t xml:space="preserve">   </t>
    </r>
    <r>
      <rPr>
        <b/>
        <sz val="11"/>
        <color rgb="FF000000"/>
        <rFont val="Wingdings"/>
      </rPr>
      <t></t>
    </r>
    <r>
      <rPr>
        <b/>
        <sz val="11"/>
        <color rgb="FF000000"/>
        <rFont val="Franklin Gothic Book"/>
      </rPr>
      <t xml:space="preserve">   Twitter: </t>
    </r>
    <r>
      <rPr>
        <b/>
        <sz val="11"/>
        <color rgb="FF165B89"/>
        <rFont val="Franklin Gothic Book"/>
      </rPr>
      <t>@EITIorg</t>
    </r>
    <r>
      <rPr>
        <b/>
        <sz val="11"/>
        <color rgb="FF000000"/>
        <rFont val="Franklin Gothic Book"/>
      </rPr>
      <t xml:space="preserve">  </t>
    </r>
    <r>
      <rPr>
        <b/>
        <sz val="11"/>
        <color rgb="FF000000"/>
        <rFont val="Wingdings"/>
      </rPr>
      <t xml:space="preserve"> </t>
    </r>
    <r>
      <rPr>
        <b/>
        <sz val="11"/>
        <color rgb="FF000000"/>
        <rFont val="Franklin Gothic Book"/>
      </rPr>
      <t xml:space="preserve">   </t>
    </r>
    <r>
      <rPr>
        <b/>
        <u/>
        <sz val="11"/>
        <color rgb="FF165B89"/>
        <rFont val="Franklin Gothic Book"/>
      </rPr>
      <t>www.eiti.org</t>
    </r>
  </si>
  <si>
    <r>
      <rPr>
        <b/>
        <sz val="11"/>
        <color rgb="FF000000"/>
        <rFont val="Libre Franklin"/>
      </rPr>
      <t xml:space="preserve">Address: </t>
    </r>
    <r>
      <rPr>
        <b/>
        <sz val="11"/>
        <color rgb="FF165B89"/>
        <rFont val="Franklin Gothic Book"/>
      </rPr>
      <t>Rådhusgata 26, 0151 Oslo, Norway</t>
    </r>
    <r>
      <rPr>
        <b/>
        <sz val="11"/>
        <color rgb="FF000000"/>
        <rFont val="Franklin Gothic Book"/>
      </rPr>
      <t xml:space="preserve">   </t>
    </r>
    <r>
      <rPr>
        <b/>
        <sz val="11"/>
        <color rgb="FF000000"/>
        <rFont val="Wingdings"/>
      </rPr>
      <t></t>
    </r>
    <r>
      <rPr>
        <b/>
        <sz val="11"/>
        <color rgb="FF000000"/>
        <rFont val="Franklin Gothic Book"/>
      </rPr>
      <t xml:space="preserve">   P.O. Box: </t>
    </r>
    <r>
      <rPr>
        <b/>
        <sz val="11"/>
        <color rgb="FF165B89"/>
        <rFont val="Franklin Gothic Book"/>
      </rPr>
      <t>Postboks 340 Sentrum, 0101 Oslo, Norway</t>
    </r>
  </si>
  <si>
    <t>Summary data template</t>
  </si>
  <si>
    <r>
      <rPr>
        <b/>
        <sz val="11"/>
        <color rgb="FF000000"/>
        <rFont val="Franklin Gothic Book"/>
      </rPr>
      <t xml:space="preserve">Part 4 (Government revenues) </t>
    </r>
    <r>
      <rPr>
        <sz val="11"/>
        <color rgb="FF000000"/>
        <rFont val="Franklin Gothic Book"/>
      </rPr>
      <t>contains comprehensive data on government revenues per revenue stream, according to GFSM classification.</t>
    </r>
  </si>
  <si>
    <r>
      <rPr>
        <i/>
        <sz val="11"/>
        <color theme="1"/>
        <rFont val="Libre Franklin"/>
      </rPr>
      <t xml:space="preserve">1. Enter the name of all government </t>
    </r>
    <r>
      <rPr>
        <b/>
        <i/>
        <sz val="11"/>
        <color theme="1"/>
        <rFont val="Franklin Gothic Book"/>
      </rPr>
      <t>Revenue streams</t>
    </r>
    <r>
      <rPr>
        <i/>
        <sz val="11"/>
        <color theme="1"/>
        <rFont val="Franklin Gothic Book"/>
      </rPr>
      <t xml:space="preserve"> for the extractive sectors, including revenues that fall below agreed materiality thresholds (one row should be used for each individual revenue stream and individual governmant entity)</t>
    </r>
  </si>
  <si>
    <r>
      <rPr>
        <i/>
        <sz val="11"/>
        <color theme="1"/>
        <rFont val="Libre Franklin"/>
      </rPr>
      <t xml:space="preserve">2. Enter the name of the </t>
    </r>
    <r>
      <rPr>
        <b/>
        <i/>
        <sz val="11"/>
        <color theme="1"/>
        <rFont val="Franklin Gothic Book"/>
      </rPr>
      <t>receiving Government entity</t>
    </r>
    <r>
      <rPr>
        <i/>
        <sz val="11"/>
        <color theme="1"/>
        <rFont val="Franklin Gothic Book"/>
      </rPr>
      <t xml:space="preserve"> (choose using the dropdown list. It will appear there since you have already entered the government entitiy in Part 3).</t>
    </r>
  </si>
  <si>
    <r>
      <rPr>
        <i/>
        <sz val="11"/>
        <color theme="1"/>
        <rFont val="Libre Franklin"/>
      </rPr>
      <t xml:space="preserve">3.Choose the </t>
    </r>
    <r>
      <rPr>
        <b/>
        <i/>
        <sz val="11"/>
        <color theme="1"/>
        <rFont val="Franklin Gothic Book"/>
      </rPr>
      <t>Sector</t>
    </r>
    <r>
      <rPr>
        <i/>
        <sz val="11"/>
        <color theme="1"/>
        <rFont val="Franklin Gothic Book"/>
      </rPr>
      <t xml:space="preserve"> and the </t>
    </r>
    <r>
      <rPr>
        <b/>
        <i/>
        <sz val="11"/>
        <color theme="1"/>
        <rFont val="Franklin Gothic Book"/>
      </rPr>
      <t>GFS Classification</t>
    </r>
    <r>
      <rPr>
        <i/>
        <sz val="11"/>
        <color theme="1"/>
        <rFont val="Franklin Gothic Book"/>
      </rPr>
      <t xml:space="preserve"> this revenue applies to. Use the guidance provided in the </t>
    </r>
    <r>
      <rPr>
        <i/>
        <u/>
        <sz val="11"/>
        <color theme="1"/>
        <rFont val="Franklin Gothic Book"/>
      </rPr>
      <t>GFS Framework</t>
    </r>
    <r>
      <rPr>
        <b/>
        <i/>
        <u/>
        <sz val="11"/>
        <color theme="1"/>
        <rFont val="Franklin Gothic Book"/>
      </rPr>
      <t xml:space="preserve"> </t>
    </r>
    <r>
      <rPr>
        <i/>
        <u/>
        <sz val="11"/>
        <color theme="1"/>
        <rFont val="Franklin Gothic Book"/>
      </rPr>
      <t xml:space="preserve">for EITI reporting. </t>
    </r>
    <r>
      <rPr>
        <sz val="11"/>
        <color theme="1"/>
        <rFont val="Franklin Gothic Book"/>
      </rPr>
      <t>If a revenue stream cannot be disaggregated by sector, chose "Other".</t>
    </r>
  </si>
  <si>
    <r>
      <rPr>
        <i/>
        <sz val="11"/>
        <color theme="1"/>
        <rFont val="Libre Franklin"/>
      </rPr>
      <t xml:space="preserve">4. In the </t>
    </r>
    <r>
      <rPr>
        <b/>
        <i/>
        <sz val="11"/>
        <color theme="1"/>
        <rFont val="Franklin Gothic Book"/>
      </rPr>
      <t xml:space="preserve">Revenue value </t>
    </r>
    <r>
      <rPr>
        <i/>
        <sz val="11"/>
        <color theme="1"/>
        <rFont val="Franklin Gothic Book"/>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</si>
  <si>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</si>
  <si>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</si>
  <si>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r>
      <rPr>
        <i/>
        <u/>
        <sz val="11"/>
        <color theme="10"/>
        <rFont val="Franklin Gothic Book"/>
      </rPr>
      <t xml:space="preserve">If you have any questions, please contact </t>
    </r>
    <r>
      <rPr>
        <b/>
        <u/>
        <sz val="11"/>
        <color theme="10"/>
        <rFont val="Franklin Gothic Book"/>
      </rPr>
      <t>data@eiti.org</t>
    </r>
  </si>
  <si>
    <t>Total government revenues from extractive sector (using GFS)</t>
  </si>
  <si>
    <t>GFS Framework for EITI Reporting</t>
  </si>
  <si>
    <r>
      <rPr>
        <i/>
        <sz val="11"/>
        <color theme="10"/>
        <rFont val="Libre Franklin"/>
      </rPr>
      <t>EITI Requirement 5.1.b</t>
    </r>
    <r>
      <rPr>
        <i/>
        <sz val="11"/>
        <color theme="10"/>
        <rFont val="Franklin Gothic Book"/>
      </rPr>
      <t>: Revenue classification</t>
    </r>
  </si>
  <si>
    <r>
      <rPr>
        <b/>
        <i/>
        <sz val="11"/>
        <color theme="10"/>
        <rFont val="Libre Franklin"/>
      </rPr>
      <t>EITI Requirement 4.1.d</t>
    </r>
    <r>
      <rPr>
        <b/>
        <i/>
        <sz val="11"/>
        <color theme="10"/>
        <rFont val="Franklin Gothic Book"/>
      </rPr>
      <t>: Full government disclosure</t>
    </r>
  </si>
  <si>
    <t>GFS Level 1</t>
  </si>
  <si>
    <t>GFS Level 2</t>
  </si>
  <si>
    <t>GFS Level 3</t>
  </si>
  <si>
    <t>GFS Level 4</t>
  </si>
  <si>
    <t>GFS Classification</t>
  </si>
  <si>
    <t>Revenue stream name</t>
  </si>
  <si>
    <t>Government entity</t>
  </si>
  <si>
    <t>Revenue value</t>
  </si>
  <si>
    <t>What is GFS?</t>
  </si>
  <si>
    <t>Excise taxes (1142E)</t>
  </si>
  <si>
    <t>Excise tax on minerals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</si>
  <si>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</si>
  <si>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</si>
  <si>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Corporate income tax</t>
  </si>
  <si>
    <t>Final Withholding tax - Foreign shareholder dividends</t>
  </si>
  <si>
    <t>Final Withholding tax - Profit remittance to principal</t>
  </si>
  <si>
    <t>Royalties (1415E1)</t>
  </si>
  <si>
    <t>Final Withholding tax - Royalties to claim owners</t>
  </si>
  <si>
    <t>Final Withholding tax - Others</t>
  </si>
  <si>
    <r>
      <rPr>
        <i/>
        <u/>
        <sz val="11"/>
        <color theme="10"/>
        <rFont val="Franklin Gothic Book"/>
      </rPr>
      <t>For more guidance, please visit</t>
    </r>
    <r>
      <rPr>
        <u/>
        <sz val="11"/>
        <color theme="10"/>
        <rFont val="Franklin Gothic Book"/>
      </rPr>
      <t xml:space="preserve"> </t>
    </r>
    <r>
      <rPr>
        <b/>
        <u/>
        <sz val="11"/>
        <color theme="10"/>
        <rFont val="Franklin Gothic Book"/>
      </rPr>
      <t>https://eiti.org/summary-data-template</t>
    </r>
  </si>
  <si>
    <t>Extraordinary taxes on income, profits and capital gains (1112E2)</t>
  </si>
  <si>
    <t>Final Withholding tax - Improperly accumulated retained earnings tax (IAET)</t>
  </si>
  <si>
    <r>
      <rPr>
        <i/>
        <u/>
        <sz val="11"/>
        <color theme="10"/>
        <rFont val="Franklin Gothic Book"/>
      </rPr>
      <t xml:space="preserve">or, </t>
    </r>
    <r>
      <rPr>
        <b/>
        <u/>
        <sz val="11"/>
        <color theme="10"/>
        <rFont val="Franklin Gothic Book"/>
      </rPr>
      <t>https://www.imf.org/external/np/sta/gfsm/</t>
    </r>
  </si>
  <si>
    <t>General taxes on goods and services (VAT, sales tax, turnover tax) (1141E)</t>
  </si>
  <si>
    <t>Output VAT</t>
  </si>
  <si>
    <t>Withholding Tax - Compensation</t>
  </si>
  <si>
    <t>Withholding Tax - Expanded</t>
  </si>
  <si>
    <t>Withholding tax - Final</t>
  </si>
  <si>
    <t>Customs and other import duties (1151E)</t>
  </si>
  <si>
    <t>Customs duties</t>
  </si>
  <si>
    <t>VAT on imported materials and equipment</t>
  </si>
  <si>
    <t>Excise tax on imported goods</t>
  </si>
  <si>
    <t>Wharfage Fees</t>
  </si>
  <si>
    <t>Royalty on mineral reservation</t>
  </si>
  <si>
    <t>Licence fees (114521E)</t>
  </si>
  <si>
    <t>Other Taxes</t>
  </si>
  <si>
    <t>Occupation fees</t>
  </si>
  <si>
    <t>Tax on sand, gravel and other quarry resources</t>
  </si>
  <si>
    <t>Local business tax</t>
  </si>
  <si>
    <t>Taxes on property (113E)</t>
  </si>
  <si>
    <t>Real property tax - Basic</t>
  </si>
  <si>
    <t>Real property tax - Special Education Fund (SEF)</t>
  </si>
  <si>
    <t>Mayor's permit</t>
  </si>
  <si>
    <t>Other taxes payable by natural resource companies (116E)</t>
  </si>
  <si>
    <t>Community tax</t>
  </si>
  <si>
    <t>Royalty for Indigenous People</t>
  </si>
  <si>
    <t>Administrative fees for government services (1422E)</t>
  </si>
  <si>
    <t>Field Based Investigation Fee</t>
  </si>
  <si>
    <t>Delivered/paid directly to government (1415E31)</t>
  </si>
  <si>
    <t>Government share from oil and gas production</t>
  </si>
  <si>
    <t>Other rent payments (1415E5)</t>
  </si>
  <si>
    <t>Annual rental fees for retained area after exploration</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</si>
  <si>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</si>
  <si>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</si>
  <si>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</si>
  <si>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</si>
  <si>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</si>
  <si>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</si>
  <si>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</si>
  <si>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</si>
  <si>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</si>
  <si>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</si>
  <si>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</si>
  <si>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</si>
  <si>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u/>
        <sz val="11"/>
        <color theme="10"/>
        <rFont val="Franklin Gothic Book"/>
      </rPr>
      <t xml:space="preserve">For the latest version of Summary data templates, see </t>
    </r>
    <r>
      <rPr>
        <b/>
        <u/>
        <sz val="11"/>
        <color rgb="FF188FBB"/>
        <rFont val="Franklin Gothic Book"/>
      </rPr>
      <t>https://eiti.org/summary-data-template</t>
    </r>
  </si>
  <si>
    <r>
      <rPr>
        <b/>
        <u/>
        <sz val="11"/>
        <color theme="10"/>
        <rFont val="Franklin Gothic Book"/>
      </rPr>
      <t xml:space="preserve">Give us your feedback or report a conflict in the data! Write to us at  </t>
    </r>
    <r>
      <rPr>
        <b/>
        <u/>
        <sz val="11"/>
        <color rgb="FF188FBB"/>
        <rFont val="Franklin Gothic Book"/>
      </rPr>
      <t>data@eiti.org</t>
    </r>
  </si>
  <si>
    <r>
      <rPr>
        <b/>
        <sz val="11"/>
        <color rgb="FF000000"/>
        <rFont val="Libre Franklin"/>
      </rPr>
      <t xml:space="preserve">Phone: </t>
    </r>
    <r>
      <rPr>
        <b/>
        <sz val="11"/>
        <color rgb="FF165B89"/>
        <rFont val="Franklin Gothic Book"/>
      </rPr>
      <t>+47 222 00 800</t>
    </r>
    <r>
      <rPr>
        <b/>
        <sz val="11"/>
        <color rgb="FF000000"/>
        <rFont val="Franklin Gothic Book"/>
      </rPr>
      <t xml:space="preserve">   </t>
    </r>
    <r>
      <rPr>
        <b/>
        <sz val="11"/>
        <color rgb="FF000000"/>
        <rFont val="Wingdings"/>
      </rPr>
      <t></t>
    </r>
    <r>
      <rPr>
        <b/>
        <sz val="11"/>
        <color rgb="FF000000"/>
        <rFont val="Franklin Gothic Book"/>
      </rPr>
      <t xml:space="preserve">   E-mail: </t>
    </r>
    <r>
      <rPr>
        <b/>
        <u/>
        <sz val="11"/>
        <color rgb="FF165B89"/>
        <rFont val="Franklin Gothic Book"/>
      </rPr>
      <t>secretariat@eiti.org</t>
    </r>
    <r>
      <rPr>
        <b/>
        <sz val="11"/>
        <color rgb="FF000000"/>
        <rFont val="Franklin Gothic Book"/>
      </rPr>
      <t xml:space="preserve">   </t>
    </r>
    <r>
      <rPr>
        <b/>
        <sz val="11"/>
        <color rgb="FF000000"/>
        <rFont val="Wingdings"/>
      </rPr>
      <t></t>
    </r>
    <r>
      <rPr>
        <b/>
        <sz val="11"/>
        <color rgb="FF000000"/>
        <rFont val="Franklin Gothic Book"/>
      </rPr>
      <t xml:space="preserve">   Twitter: </t>
    </r>
    <r>
      <rPr>
        <b/>
        <sz val="11"/>
        <color rgb="FF165B89"/>
        <rFont val="Franklin Gothic Book"/>
      </rPr>
      <t>@EITIorg</t>
    </r>
    <r>
      <rPr>
        <b/>
        <sz val="11"/>
        <color rgb="FF000000"/>
        <rFont val="Franklin Gothic Book"/>
      </rPr>
      <t xml:space="preserve">  </t>
    </r>
    <r>
      <rPr>
        <b/>
        <sz val="11"/>
        <color rgb="FF000000"/>
        <rFont val="Wingdings"/>
      </rPr>
      <t xml:space="preserve"> </t>
    </r>
    <r>
      <rPr>
        <b/>
        <sz val="11"/>
        <color rgb="FF000000"/>
        <rFont val="Franklin Gothic Book"/>
      </rPr>
      <t xml:space="preserve">   </t>
    </r>
    <r>
      <rPr>
        <b/>
        <u/>
        <sz val="11"/>
        <color rgb="FF165B89"/>
        <rFont val="Franklin Gothic Book"/>
      </rPr>
      <t>www.eiti.org</t>
    </r>
  </si>
  <si>
    <r>
      <rPr>
        <b/>
        <sz val="11"/>
        <color rgb="FF000000"/>
        <rFont val="Libre Franklin"/>
      </rPr>
      <t xml:space="preserve">Address: </t>
    </r>
    <r>
      <rPr>
        <b/>
        <sz val="11"/>
        <color rgb="FF165B89"/>
        <rFont val="Franklin Gothic Book"/>
      </rPr>
      <t>Rådhusgata 26, 0151 Oslo, Norway</t>
    </r>
    <r>
      <rPr>
        <b/>
        <sz val="11"/>
        <color rgb="FF000000"/>
        <rFont val="Franklin Gothic Book"/>
      </rPr>
      <t xml:space="preserve">   </t>
    </r>
    <r>
      <rPr>
        <b/>
        <sz val="11"/>
        <color rgb="FF000000"/>
        <rFont val="Wingdings"/>
      </rPr>
      <t></t>
    </r>
    <r>
      <rPr>
        <b/>
        <sz val="11"/>
        <color rgb="FF000000"/>
        <rFont val="Franklin Gothic Book"/>
      </rPr>
      <t xml:space="preserve">   P.O. Box: </t>
    </r>
    <r>
      <rPr>
        <b/>
        <sz val="11"/>
        <color rgb="FF165B89"/>
        <rFont val="Franklin Gothic Book"/>
      </rPr>
      <t>Postboks 340 Sentrum, 0101 Oslo, Norway</t>
    </r>
  </si>
  <si>
    <t>Table 25. Reconciliation results disaggregated by project</t>
  </si>
  <si>
    <t>Project</t>
  </si>
  <si>
    <t>Company</t>
  </si>
  <si>
    <t>Project amount</t>
  </si>
  <si>
    <t>Government agency amount</t>
  </si>
  <si>
    <t>Variance pre-reconciliation</t>
  </si>
  <si>
    <t>Reconciled amount</t>
  </si>
  <si>
    <t>Variance post-reconciliation</t>
  </si>
  <si>
    <t>Metallic mining</t>
  </si>
  <si>
    <t>Dinagat Chromite/Nickel Project (Parcel 1)</t>
  </si>
  <si>
    <t>Dinagat Chromite/Nickel Project (Parcel 2B)</t>
  </si>
  <si>
    <t>MPSA No. 259-2007-XIII (SMR) AMENDED II</t>
  </si>
  <si>
    <t>MPSA-134-99-XIII</t>
  </si>
  <si>
    <t>197-2004-XI (amended)</t>
  </si>
  <si>
    <t>MPSA NO. 226-2005-III</t>
  </si>
  <si>
    <t>MPSA-235-2007-4B</t>
  </si>
  <si>
    <t>MPSA No. 158-2000-XIII (SMR)</t>
  </si>
  <si>
    <t>CTP Constuction &amp; Mining Corporation</t>
  </si>
  <si>
    <t>MPSA No. 018-093-XI (SMR)</t>
  </si>
  <si>
    <t>MPSA NO. 078-97-XIII-SMR</t>
  </si>
  <si>
    <t>MPSA NO. 243-2007-XIII-SMR</t>
  </si>
  <si>
    <t>MPSA No. 010-92-X SMR (Casiguran Nickel Project)</t>
  </si>
  <si>
    <t>MPSA No. 283-2009-XIII (SMR) - Esperanza Nickel Project</t>
  </si>
  <si>
    <t>MPSA NO. 258-2007II</t>
  </si>
  <si>
    <t>209-2005-III</t>
  </si>
  <si>
    <t>196-2004-XI (amended)</t>
  </si>
  <si>
    <t>MPSA No. 246-2007-XIII-SMR</t>
  </si>
  <si>
    <t>MPSA NO. 233-2007-XIII (SMR)</t>
  </si>
  <si>
    <t>MPSA No. 268-2008-111</t>
  </si>
  <si>
    <t>MPSA NO. 016-93-XIII</t>
  </si>
  <si>
    <t>MPSA-242-2007-XIII (SMR)</t>
  </si>
  <si>
    <t>MPSA No. 072-97-XIII-SMR</t>
  </si>
  <si>
    <t>MPSA NO. 007-92-X Amended 1</t>
  </si>
  <si>
    <t>MPSA 114-98-IV Amended</t>
  </si>
  <si>
    <t>MPSA No. 250-2007-III AND EP No. 001-2010-III</t>
  </si>
  <si>
    <t>MPSA No. 002-90-X</t>
  </si>
  <si>
    <t>MPSA No. 261-2008-XIII (A)</t>
  </si>
  <si>
    <t>MPSA NO. 266-2008-XIII-SMR (Amended)</t>
  </si>
  <si>
    <t>MPSA 292-2009-VIII-Amended B</t>
  </si>
  <si>
    <t>MPSA-031-94-X</t>
  </si>
  <si>
    <t>MPSA NO.233-2007-XIII-SMR</t>
  </si>
  <si>
    <t>Subtotal - Nickel</t>
  </si>
  <si>
    <t>Gold / Silver / Copper</t>
  </si>
  <si>
    <t>MPSA 225 - 2005 - XI; MPSA 234 - 2007 - XI</t>
  </si>
  <si>
    <t>MPSA-210-2005-VII</t>
  </si>
  <si>
    <t>FTAA 0004-2009-II</t>
  </si>
  <si>
    <t>MPSA 095-97-V</t>
  </si>
  <si>
    <t>Itogon Suyoc Resources, Inc.</t>
  </si>
  <si>
    <t>MPSA No. 139-99-V</t>
  </si>
  <si>
    <t>Johson Gold Mining Corporation</t>
  </si>
  <si>
    <t>MPSA NO. 001-090-CAR</t>
  </si>
  <si>
    <t>Lepanto Consolidated Mining Company</t>
  </si>
  <si>
    <t>FTAA 001</t>
  </si>
  <si>
    <t>OceanaGold Philippines, Inc.</t>
  </si>
  <si>
    <t>MPSA 276-2009-CAR</t>
  </si>
  <si>
    <t>262-2008-XIII</t>
  </si>
  <si>
    <t>MPSA No. 090-97-XI</t>
  </si>
  <si>
    <t>TVI Resource Development Philippines, Inc.</t>
  </si>
  <si>
    <t>Gold / Silver / Copper Total</t>
  </si>
  <si>
    <t>Other metallic mines</t>
  </si>
  <si>
    <t>MPSA NO. 291-2009-XIII-SMR</t>
  </si>
  <si>
    <t>MPSA 254-2007 VIII</t>
  </si>
  <si>
    <t>Subtotal - Other metallic mines</t>
  </si>
  <si>
    <t>Subtotal - Metallic mining</t>
  </si>
  <si>
    <t>Non-metallic mining</t>
  </si>
  <si>
    <t>MPSA no. 013-93-VII; MPSA No. 093-97-VII; MPSA no. 286-2009-VII</t>
  </si>
  <si>
    <t>MPSA No.146-99-V</t>
  </si>
  <si>
    <t>MPSA -124-98-IV</t>
  </si>
  <si>
    <t>MPSA No. 030-95-VII</t>
  </si>
  <si>
    <t>MPSA No. 026-94-III (Bulacan)</t>
  </si>
  <si>
    <t>Republic Cement and Building Materials, Inc.</t>
  </si>
  <si>
    <t>MPSA No. 132-99-VII (Danao)</t>
  </si>
  <si>
    <t>MPSA No. 138-99-IV (Teresa)</t>
  </si>
  <si>
    <t>MPSA No. 29-95-IV (Batangas</t>
  </si>
  <si>
    <t>Republic Cement Land &amp; Resources</t>
  </si>
  <si>
    <t>MPSA-031-95-XII
 MPSA-105-98-XII</t>
  </si>
  <si>
    <t>MPSA 213-2005-IVB</t>
  </si>
  <si>
    <t>MPSA 205-2004-VII</t>
  </si>
  <si>
    <t>Subtotal - Limestone</t>
  </si>
  <si>
    <t>MPSA 296-2009-IVA</t>
  </si>
  <si>
    <t>MPSA No. 32-95-IV and MPSA No. 55-96-IV</t>
  </si>
  <si>
    <t>202-2004-IV</t>
  </si>
  <si>
    <t>Montalban Millex Aggregate Corporation</t>
  </si>
  <si>
    <t>Subtotal - Basalt</t>
  </si>
  <si>
    <t>Other non-metallic mines</t>
  </si>
  <si>
    <t>MPSA NO. 208-2005-VII</t>
  </si>
  <si>
    <t>200-2004-I</t>
  </si>
  <si>
    <t>MPSA NO. 194-2004-VII</t>
  </si>
  <si>
    <t>MPSA 106-98-I</t>
  </si>
  <si>
    <t>MPSA No. 064-96-IV</t>
  </si>
  <si>
    <t>MPSA No. 075-97-IV</t>
  </si>
  <si>
    <t>MPSA No. 087-97-IV</t>
  </si>
  <si>
    <t>MPSA No. 088-97-IV</t>
  </si>
  <si>
    <t>MPSA 104-98-XII</t>
  </si>
  <si>
    <t>Subtotal - Other non-metallic mining</t>
  </si>
  <si>
    <t>Total - Non-metallic mining</t>
  </si>
  <si>
    <t>Oil and gas</t>
  </si>
  <si>
    <t>NPG Pty Ltd
 (Formerly Galoc Production Company)</t>
  </si>
  <si>
    <t>JOA</t>
  </si>
  <si>
    <t>Prime Energy Resources Development B.V.</t>
  </si>
  <si>
    <t>Total - Oil and gas</t>
  </si>
  <si>
    <t>% of Variance over Government agencies</t>
  </si>
  <si>
    <r>
      <rPr>
        <b/>
        <sz val="11"/>
        <color rgb="FF000000"/>
        <rFont val="Franklin Gothic Book"/>
      </rPr>
      <t xml:space="preserve">Part 5 (Company data) </t>
    </r>
    <r>
      <rPr>
        <sz val="11"/>
        <color rgb="FF000000"/>
        <rFont val="Franklin Gothic Book"/>
      </rPr>
      <t xml:space="preserve">contains company- and project-level data per revenue stream. The companies and projects are available from drop-down since the data is entered in sheet 3. </t>
    </r>
  </si>
  <si>
    <t>How to fill this sheet:</t>
  </si>
  <si>
    <r>
      <rPr>
        <i/>
        <sz val="11"/>
        <color theme="1"/>
        <rFont val="Libre Franklin"/>
      </rPr>
      <t>1. Select</t>
    </r>
    <r>
      <rPr>
        <b/>
        <i/>
        <sz val="11"/>
        <color theme="1"/>
        <rFont val="Franklin Gothic Book"/>
      </rPr>
      <t xml:space="preserve"> company</t>
    </r>
    <r>
      <rPr>
        <i/>
        <sz val="11"/>
        <color theme="1"/>
        <rFont val="Franklin Gothic Book"/>
      </rPr>
      <t xml:space="preserve"> name from drop-down menu</t>
    </r>
  </si>
  <si>
    <r>
      <rPr>
        <i/>
        <sz val="11"/>
        <color theme="1"/>
        <rFont val="Libre Franklin"/>
      </rPr>
      <t xml:space="preserve">2. Select </t>
    </r>
    <r>
      <rPr>
        <b/>
        <i/>
        <sz val="11"/>
        <color theme="1"/>
        <rFont val="Franklin Gothic Book"/>
      </rPr>
      <t>government collecting entity</t>
    </r>
    <r>
      <rPr>
        <i/>
        <sz val="11"/>
        <color theme="1"/>
        <rFont val="Franklin Gothic Book"/>
      </rPr>
      <t xml:space="preserve"> and </t>
    </r>
    <r>
      <rPr>
        <b/>
        <i/>
        <sz val="11"/>
        <color theme="1"/>
        <rFont val="Franklin Gothic Book"/>
      </rPr>
      <t>payment name</t>
    </r>
    <r>
      <rPr>
        <i/>
        <sz val="11"/>
        <color theme="1"/>
        <rFont val="Franklin Gothic Book"/>
      </rPr>
      <t xml:space="preserve"> from drop-down menu</t>
    </r>
  </si>
  <si>
    <r>
      <rPr>
        <i/>
        <sz val="11"/>
        <color theme="1"/>
        <rFont val="Libre Franklin"/>
      </rPr>
      <t xml:space="preserve">3. Indicate whether the payment stream is (i) </t>
    </r>
    <r>
      <rPr>
        <b/>
        <i/>
        <sz val="11"/>
        <color theme="1"/>
        <rFont val="Franklin Gothic Book"/>
      </rPr>
      <t>levied on project</t>
    </r>
    <r>
      <rPr>
        <i/>
        <sz val="11"/>
        <color theme="1"/>
        <rFont val="Franklin Gothic Book"/>
      </rPr>
      <t xml:space="preserve"> and (ii) </t>
    </r>
    <r>
      <rPr>
        <b/>
        <i/>
        <sz val="11"/>
        <color theme="1"/>
        <rFont val="Franklin Gothic Book"/>
      </rPr>
      <t>reported by project</t>
    </r>
  </si>
  <si>
    <r>
      <rPr>
        <i/>
        <sz val="11"/>
        <color theme="1"/>
        <rFont val="Libre Franklin"/>
      </rPr>
      <t xml:space="preserve">4. Enter project information: </t>
    </r>
    <r>
      <rPr>
        <b/>
        <i/>
        <sz val="11"/>
        <color theme="1"/>
        <rFont val="Franklin Gothic Book"/>
      </rPr>
      <t>project name</t>
    </r>
    <r>
      <rPr>
        <i/>
        <sz val="11"/>
        <color theme="1"/>
        <rFont val="Franklin Gothic Book"/>
      </rPr>
      <t xml:space="preserve">, and </t>
    </r>
    <r>
      <rPr>
        <b/>
        <i/>
        <sz val="11"/>
        <color theme="1"/>
        <rFont val="Franklin Gothic Book"/>
      </rPr>
      <t>reporting currency</t>
    </r>
  </si>
  <si>
    <r>
      <rPr>
        <i/>
        <sz val="11"/>
        <color theme="1"/>
        <rFont val="Libre Franklin"/>
      </rPr>
      <t xml:space="preserve">5. Enter </t>
    </r>
    <r>
      <rPr>
        <b/>
        <i/>
        <sz val="11"/>
        <color theme="1"/>
        <rFont val="Franklin Gothic Book"/>
      </rPr>
      <t>revenue value</t>
    </r>
    <r>
      <rPr>
        <i/>
        <sz val="11"/>
        <color theme="1"/>
        <rFont val="Franklin Gothic Book"/>
      </rPr>
      <t>,</t>
    </r>
    <r>
      <rPr>
        <i/>
        <u/>
        <sz val="11"/>
        <color theme="1"/>
        <rFont val="Franklin Gothic Book"/>
      </rPr>
      <t>as disclosed by government</t>
    </r>
    <r>
      <rPr>
        <i/>
        <sz val="11"/>
        <color theme="1"/>
        <rFont val="Franklin Gothic Book"/>
      </rPr>
      <t xml:space="preserve"> and any </t>
    </r>
    <r>
      <rPr>
        <b/>
        <i/>
        <sz val="11"/>
        <color theme="1"/>
        <rFont val="Franklin Gothic Book"/>
      </rPr>
      <t>comments</t>
    </r>
    <r>
      <rPr>
        <i/>
        <sz val="11"/>
        <color theme="1"/>
        <rFont val="Franklin Gothic Book"/>
      </rPr>
      <t xml:space="preserve"> that may be applicable</t>
    </r>
  </si>
  <si>
    <t>Government revenues by company and project</t>
  </si>
  <si>
    <r>
      <rPr>
        <i/>
        <sz val="11"/>
        <color theme="10"/>
        <rFont val="Libre Franklin"/>
      </rPr>
      <t>EITI Requirement 4.1.c</t>
    </r>
    <r>
      <rPr>
        <i/>
        <sz val="11"/>
        <color theme="10"/>
        <rFont val="Franklin Gothic Book"/>
      </rPr>
      <t xml:space="preserve">: Company payments ;  </t>
    </r>
    <r>
      <rPr>
        <i/>
        <u/>
        <sz val="11"/>
        <color rgb="FF0076AF"/>
        <rFont val="Franklin Gothic Book"/>
      </rPr>
      <t>EITI Requirement 4.7</t>
    </r>
    <r>
      <rPr>
        <i/>
        <sz val="11"/>
        <color theme="10"/>
        <rFont val="Franklin Gothic Book"/>
      </rPr>
      <t>: Project-level reporting</t>
    </r>
  </si>
  <si>
    <t>Levied on project (Y/N)</t>
  </si>
  <si>
    <t>Reported by project (Y/N)</t>
  </si>
  <si>
    <t>Project name</t>
  </si>
  <si>
    <t>Reporting currency</t>
  </si>
  <si>
    <t>Payment made in-kind (Y/N)</t>
  </si>
  <si>
    <t>In-kind volume (if applicable)</t>
  </si>
  <si>
    <t>Unit (if applicable)</t>
  </si>
  <si>
    <t>Comments</t>
  </si>
  <si>
    <t>No</t>
  </si>
  <si>
    <t>Withholding Tax - Other Taxes</t>
  </si>
  <si>
    <t>Excise tax on imported goods (e.g. petroleum products)</t>
  </si>
  <si>
    <t>Occupation fees (only applicable to OG)</t>
  </si>
  <si>
    <t>MPSA No. 197-2004-XI (Amended)</t>
  </si>
  <si>
    <t>Adlay Nickel Project / Dahican Nickel Project</t>
  </si>
  <si>
    <t>MPSA No. 031-94-X (SMR)</t>
  </si>
  <si>
    <t>MPSA No. 013-93-VII and MPSA No. 111-98-VII (Amended I)</t>
  </si>
  <si>
    <t>MPSA No. 205-2004-VII/ MPSA No. 067A-1997-VII</t>
  </si>
  <si>
    <t>Limestone Quarrying, Limestone &amp; Shale Quarrying, and Bulacan Plant Projects</t>
  </si>
  <si>
    <t xml:space="preserve"> MPSA No. 213-2005-IVB</t>
  </si>
  <si>
    <t>Withholding tax - Foreign shareholder dividends</t>
  </si>
  <si>
    <t>Withholding tax - Profit remittance to principal</t>
  </si>
  <si>
    <t>Withholding tax - Royalties to claim owners</t>
  </si>
  <si>
    <t>Table 27. Reconciliation results for each participating project and respective company and in scope revenue streams and other taxes</t>
  </si>
  <si>
    <t>to be not included anymore, info overload; Previous tables have already summarized key information from this. If ever, add as annex</t>
  </si>
  <si>
    <t>Agency</t>
  </si>
  <si>
    <t>Revenue Streem</t>
  </si>
  <si>
    <t>BIR</t>
  </si>
  <si>
    <t>Dinagat Chromite/Nickel Project (Parcel 1)/Dinagat Chromite/Nickel Project (Parcel 2B)</t>
  </si>
  <si>
    <t>Withholding tax - Other Final</t>
  </si>
  <si>
    <t>Subtotal - Gold / Silver / Copper</t>
  </si>
  <si>
    <t>Other metallic mining</t>
  </si>
  <si>
    <t>Subtotal - BIR</t>
  </si>
  <si>
    <t>BOC</t>
  </si>
  <si>
    <t>Customs &amp; Duties</t>
  </si>
  <si>
    <t>Excise Tax on Imported Goods</t>
  </si>
  <si>
    <t>MPSA No. 250-2007-III and
 EP No. 001-2010-III</t>
  </si>
  <si>
    <t>Should be shangfil, not rio tuba</t>
  </si>
  <si>
    <t>Subtotal - BOC</t>
  </si>
  <si>
    <t>LGU</t>
  </si>
  <si>
    <t>LGU/BLGF</t>
  </si>
  <si>
    <t>Real property tax - SEF</t>
  </si>
  <si>
    <t>Mayor's Permit</t>
  </si>
  <si>
    <t>Community Tax</t>
  </si>
  <si>
    <t>Occupation Fees</t>
  </si>
  <si>
    <t>MPSA No. 226-2005-III</t>
  </si>
  <si>
    <t>MPSA No. 158-2000-XIII (SMR) and
 MPSA No. 018-093-XI (SMR)</t>
  </si>
  <si>
    <t>MPSA No. 250-2007-III (Amended I)</t>
  </si>
  <si>
    <t>MPSA No. 233-2007-XIII-SMR</t>
  </si>
  <si>
    <t>MPSA No. 095-97-V</t>
  </si>
  <si>
    <t>Subtotal - LGU</t>
  </si>
  <si>
    <t>MGB</t>
  </si>
  <si>
    <t>Others (e.g. penalties, fines, etc.)</t>
  </si>
  <si>
    <t>MPSA No. 283-2009-XIII (SMR) - Esperanza</t>
  </si>
  <si>
    <t>MPSA No. 114-98-IV (Metallic) and
 MPSA No. 213-2005-IVB (Non-metallic)</t>
  </si>
  <si>
    <t>Subtotal - MGB</t>
  </si>
  <si>
    <t>PPA</t>
  </si>
  <si>
    <t>MPSA No. 158-2000-XIII (SMR)/MPSA No. 018-093-XI (SMR)</t>
  </si>
  <si>
    <t>Subtotal - PPA</t>
  </si>
  <si>
    <t>NCIP</t>
  </si>
  <si>
    <t>Royalty for IPs</t>
  </si>
  <si>
    <t>Subtotal - NCIP</t>
  </si>
  <si>
    <t>Total - Metallic mining</t>
  </si>
  <si>
    <t>MPSA No. 013-93-VII,
 MPSA No. 093-97-VII,
 MPSA No. 286-2009-VII</t>
  </si>
  <si>
    <t>MPSA No. 026-94-III - Bulacan/MPSA No. 029-95-IVA - Baangas/MPSA No. 138-99-IV - Teresa/MPSA No. 132-99-VII - Danao</t>
  </si>
  <si>
    <t>MPSA No. 205-2004-VII and MPSA No. 067A-1997-VII</t>
  </si>
  <si>
    <t>MPSA No. 202-2004-IV</t>
  </si>
  <si>
    <t>MPSA No. 064-96-IV/MPSA No. 074-97-IV/MPSA No. 075-97-IV/MPSA No. 087-97-IV/MPSA No. 088-97-IV</t>
  </si>
  <si>
    <t>Subtotal - Other non-metallic mines</t>
  </si>
  <si>
    <t>MPSA No. 205-2004-VII</t>
  </si>
  <si>
    <t>MPSA No. 064-96-IV/MPSA No. 074-97-IV/MPSA No. 075-97-IV/MPSA No. 087-97-IV</t>
  </si>
  <si>
    <t>LGU / BLGF</t>
  </si>
  <si>
    <t>MPSA No. 124-98-IV</t>
  </si>
  <si>
    <t>MPSA No. 029-95-IVA - Batangas</t>
  </si>
  <si>
    <t>MPSA No. 026-94-III - Bulacan</t>
  </si>
  <si>
    <t>MPSA No. 132-99-VII - Danao</t>
  </si>
  <si>
    <t>Head Office- Taguig City</t>
  </si>
  <si>
    <t>MPSA No. 138-99-IV - Teresa</t>
  </si>
  <si>
    <t>MPSA-031-95-XII and
 MPSA-105-98-XII</t>
  </si>
  <si>
    <t>MPSA No. 029-95-IV/MPSA No. 026-94-III/MPSA No. 132-99-VII/MPSA No. 138-99-IV</t>
  </si>
  <si>
    <t>Subtotal - MBG</t>
  </si>
  <si>
    <t>SC 14C - Galoc Oil Field</t>
  </si>
  <si>
    <t>Subtotal</t>
  </si>
  <si>
    <t>DOE</t>
  </si>
  <si>
    <t>Subtotal - DOE</t>
  </si>
  <si>
    <t>SUM of Revenue value</t>
  </si>
  <si>
    <t>ok</t>
  </si>
  <si>
    <t>Grand Total</t>
  </si>
  <si>
    <t>Bureau of Customs (BOC) Total</t>
  </si>
  <si>
    <t>Bureau of Internal Revenue (BIR) Total</t>
  </si>
  <si>
    <t>Bureau of Local Government and Finance (BLGF) Total</t>
  </si>
  <si>
    <t>Mines and Geosciences Bureau (MGB) Total</t>
  </si>
  <si>
    <t>National Commission on Indigenous People (NCIP) Total</t>
  </si>
  <si>
    <t>Philippine Ports Authority (PPA) Total</t>
  </si>
  <si>
    <t>Mining Total</t>
  </si>
  <si>
    <t>Department of Energey (DOE) Total</t>
  </si>
  <si>
    <t>Oil &amp; Gas Total</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</si>
  <si>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</si>
  <si>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</si>
  <si>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</si>
  <si>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</si>
  <si>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</si>
  <si>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</si>
  <si>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</si>
  <si>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</si>
  <si>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</si>
  <si>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</si>
  <si>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</si>
  <si>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</si>
  <si>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</si>
  <si>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</si>
  <si>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</si>
  <si>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</si>
  <si>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</si>
  <si>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</si>
  <si>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</si>
  <si>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</si>
  <si>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</si>
  <si>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</si>
  <si>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</si>
  <si>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</si>
  <si>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</si>
  <si>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</si>
  <si>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</si>
  <si>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</si>
  <si>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</si>
  <si>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</si>
  <si>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</si>
  <si>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</si>
  <si>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</si>
  <si>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</si>
  <si>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</si>
  <si>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</si>
  <si>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</si>
  <si>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</si>
  <si>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</si>
  <si>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</si>
  <si>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</si>
  <si>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</si>
  <si>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</si>
  <si>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</si>
  <si>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</si>
  <si>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</si>
  <si>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</si>
  <si>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</si>
  <si>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</si>
  <si>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</si>
  <si>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</si>
  <si>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</si>
  <si>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</si>
  <si>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</si>
  <si>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</si>
  <si>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</si>
  <si>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</si>
  <si>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2503</t>
  </si>
  <si>
    <t>Sulphur of all kinds (2503)</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</si>
  <si>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</si>
  <si>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</si>
  <si>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</si>
  <si>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</si>
  <si>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</si>
  <si>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</si>
  <si>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</si>
  <si>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</si>
  <si>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</si>
  <si>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</si>
  <si>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</si>
  <si>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</si>
  <si>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t>
  </si>
  <si>
    <t>113E</t>
  </si>
  <si>
    <t>Development</t>
  </si>
  <si>
    <t>Algeria</t>
  </si>
  <si>
    <t>DZ</t>
  </si>
  <si>
    <t>DZA</t>
  </si>
  <si>
    <t>12</t>
  </si>
  <si>
    <t>DZD</t>
  </si>
  <si>
    <t>Algerian dinar</t>
  </si>
  <si>
    <t>2505</t>
  </si>
  <si>
    <t>Natural sands (2505)</t>
  </si>
  <si>
    <t>General taxes on goods and services (VAT, sales tax, turnover tax)</t>
  </si>
  <si>
    <t>1141E</t>
  </si>
  <si>
    <t>Taxes on goods and services (114E)</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</si>
  <si>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</si>
  <si>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</si>
  <si>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</si>
  <si>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</si>
  <si>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</si>
  <si>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</si>
  <si>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</si>
  <si>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</si>
  <si>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</si>
  <si>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</si>
  <si>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</si>
  <si>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</si>
  <si>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</si>
  <si>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</si>
  <si>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</si>
  <si>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</si>
  <si>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Licence fees</t>
  </si>
  <si>
    <t>114521E</t>
  </si>
  <si>
    <t>Taxes on use of goods/permission to use goods or perform activities (1145E)</t>
  </si>
  <si>
    <t>Angola</t>
  </si>
  <si>
    <t>AO</t>
  </si>
  <si>
    <t>AGO</t>
  </si>
  <si>
    <t>24</t>
  </si>
  <si>
    <t>AOA</t>
  </si>
  <si>
    <t>Angolan kwanza</t>
  </si>
  <si>
    <t>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</si>
  <si>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</si>
  <si>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</si>
  <si>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</si>
  <si>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</si>
  <si>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</si>
  <si>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</si>
  <si>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</si>
  <si>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</si>
  <si>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</si>
  <si>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</si>
  <si>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</si>
  <si>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</si>
  <si>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</si>
  <si>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</si>
  <si>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</si>
  <si>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</si>
  <si>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</si>
  <si>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</si>
  <si>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</si>
  <si>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</si>
  <si>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</si>
  <si>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</si>
  <si>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</si>
  <si>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</si>
  <si>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</si>
  <si>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</si>
  <si>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</si>
  <si>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</si>
  <si>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</si>
  <si>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</si>
  <si>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</si>
  <si>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</si>
  <si>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</si>
  <si>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</si>
  <si>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</si>
  <si>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</si>
  <si>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</si>
  <si>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</si>
  <si>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</si>
  <si>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</si>
  <si>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</si>
  <si>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</si>
  <si>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</si>
  <si>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</si>
  <si>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</si>
  <si>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</si>
  <si>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</si>
  <si>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</si>
  <si>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</si>
  <si>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</si>
  <si>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</si>
  <si>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</si>
  <si>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</si>
  <si>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</si>
  <si>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</si>
  <si>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</si>
  <si>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</si>
  <si>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</si>
  <si>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</si>
  <si>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</si>
  <si>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Other taxes payable by natural resource companies</t>
  </si>
  <si>
    <t>116E</t>
  </si>
  <si>
    <t>Australia</t>
  </si>
  <si>
    <t>AU</t>
  </si>
  <si>
    <t>AUS</t>
  </si>
  <si>
    <t>36</t>
  </si>
  <si>
    <t>AUD</t>
  </si>
  <si>
    <t>Australian dollar</t>
  </si>
  <si>
    <t>2514</t>
  </si>
  <si>
    <t>Slate (2514)</t>
  </si>
  <si>
    <t>Social security employer contributions (1212E)</t>
  </si>
  <si>
    <t>Social security employer contributions</t>
  </si>
  <si>
    <t>1212E</t>
  </si>
  <si>
    <t>Social contributions (12E)</t>
  </si>
  <si>
    <t>Austria</t>
  </si>
  <si>
    <t>AT</t>
  </si>
  <si>
    <t>AUT</t>
  </si>
  <si>
    <t>40</t>
  </si>
  <si>
    <t>2515</t>
  </si>
  <si>
    <t>Marble (2515)</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</si>
  <si>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</si>
  <si>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</si>
  <si>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</si>
  <si>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</si>
  <si>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</si>
  <si>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</si>
  <si>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</si>
  <si>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</si>
  <si>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</si>
  <si>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</si>
  <si>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</si>
  <si>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</si>
  <si>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</si>
  <si>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</si>
  <si>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</si>
  <si>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</si>
  <si>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</si>
  <si>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</si>
  <si>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</si>
  <si>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</si>
  <si>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</si>
  <si>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</si>
  <si>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</si>
  <si>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</si>
  <si>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</si>
  <si>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</si>
  <si>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Withdrawals from income of quasi-corporations (1413E)</t>
  </si>
  <si>
    <t>Withdrawals from income of quasi-corporations</t>
  </si>
  <si>
    <t>1413E</t>
  </si>
  <si>
    <t>Bahrain</t>
  </si>
  <si>
    <t>BH</t>
  </si>
  <si>
    <t>BHR</t>
  </si>
  <si>
    <t>48</t>
  </si>
  <si>
    <t>BHD</t>
  </si>
  <si>
    <t>Bahraini dinar</t>
  </si>
  <si>
    <t>2518</t>
  </si>
  <si>
    <t>Royalties</t>
  </si>
  <si>
    <t>1415E1</t>
  </si>
  <si>
    <t>Rent (1415E)</t>
  </si>
  <si>
    <t>Bangladesh</t>
  </si>
  <si>
    <t>BD</t>
  </si>
  <si>
    <t>BGD</t>
  </si>
  <si>
    <t>50</t>
  </si>
  <si>
    <t>BDT</t>
  </si>
  <si>
    <t>Bangladeshi taka</t>
  </si>
  <si>
    <t>BAM</t>
  </si>
  <si>
    <t>Bosnia and Herzegovina convertible mark</t>
  </si>
  <si>
    <t>2519</t>
  </si>
  <si>
    <t>Natural magnesium carbonate (2519)</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</si>
  <si>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</si>
  <si>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</si>
  <si>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</si>
  <si>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</si>
  <si>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</si>
  <si>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</si>
  <si>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</si>
  <si>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</si>
  <si>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</si>
  <si>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</si>
  <si>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</si>
  <si>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</si>
  <si>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</si>
  <si>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</si>
  <si>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</si>
  <si>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</si>
  <si>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</si>
  <si>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</si>
  <si>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</si>
  <si>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</si>
  <si>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</si>
  <si>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</si>
  <si>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Delivered/paid to state-owned enterprise(s) (1415E32)</t>
  </si>
  <si>
    <t>Delivered/paid to state-owned enterprise(s)</t>
  </si>
  <si>
    <t>1415E32</t>
  </si>
  <si>
    <t>Belgium</t>
  </si>
  <si>
    <t>BE</t>
  </si>
  <si>
    <t>BEL</t>
  </si>
  <si>
    <t>56</t>
  </si>
  <si>
    <t>BGN</t>
  </si>
  <si>
    <t>Bulgarian lev (old)</t>
  </si>
  <si>
    <t>2522</t>
  </si>
  <si>
    <t>Quicklime (2522)</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</si>
  <si>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</si>
  <si>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</si>
  <si>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</si>
  <si>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</si>
  <si>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</si>
  <si>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</si>
  <si>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</si>
  <si>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</si>
  <si>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</si>
  <si>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</si>
  <si>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</si>
  <si>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</si>
  <si>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</si>
  <si>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</si>
  <si>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</si>
  <si>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</si>
  <si>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</si>
  <si>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</si>
  <si>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</si>
  <si>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</si>
  <si>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</si>
  <si>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</si>
  <si>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</si>
  <si>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</si>
  <si>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</si>
  <si>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</si>
  <si>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</si>
  <si>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</si>
  <si>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</si>
  <si>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</si>
  <si>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</si>
  <si>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</si>
  <si>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</si>
  <si>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</si>
  <si>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</si>
  <si>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</si>
  <si>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</si>
  <si>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</si>
  <si>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</si>
  <si>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</si>
  <si>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</si>
  <si>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</si>
  <si>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</si>
  <si>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</si>
  <si>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</si>
  <si>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</si>
  <si>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</si>
  <si>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</si>
  <si>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</si>
  <si>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</si>
  <si>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</si>
  <si>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</si>
  <si>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</si>
  <si>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</si>
  <si>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</si>
  <si>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</si>
  <si>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</si>
  <si>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</si>
  <si>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</si>
  <si>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</si>
  <si>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</si>
  <si>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</si>
  <si>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</si>
  <si>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</si>
  <si>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</si>
  <si>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</si>
  <si>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</si>
  <si>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</si>
  <si>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</si>
  <si>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</si>
  <si>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</si>
  <si>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</si>
  <si>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</si>
  <si>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</si>
  <si>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</si>
  <si>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</si>
  <si>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</si>
  <si>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</si>
  <si>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</si>
  <si>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</si>
  <si>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</si>
  <si>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</si>
  <si>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</si>
  <si>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</si>
  <si>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</si>
  <si>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</si>
  <si>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</si>
  <si>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</si>
  <si>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British Indian Ocean Territory</t>
  </si>
  <si>
    <t>IO</t>
  </si>
  <si>
    <t>IOT</t>
  </si>
  <si>
    <t>86</t>
  </si>
  <si>
    <t>2601</t>
  </si>
  <si>
    <t>Iron (2601), volume</t>
  </si>
  <si>
    <t>British Virgin Islands</t>
  </si>
  <si>
    <t>VG</t>
  </si>
  <si>
    <t>VGB</t>
  </si>
  <si>
    <t>92</t>
  </si>
  <si>
    <t>2602</t>
  </si>
  <si>
    <t>Manganese (2602)</t>
  </si>
  <si>
    <t>Manganese (2602), volume</t>
  </si>
  <si>
    <t>Brunei Darussalam</t>
  </si>
  <si>
    <t>BN</t>
  </si>
  <si>
    <t>BRN</t>
  </si>
  <si>
    <t>96</t>
  </si>
  <si>
    <t>2603</t>
  </si>
  <si>
    <t>Bulgaria</t>
  </si>
  <si>
    <t>BG</t>
  </si>
  <si>
    <t>BGR</t>
  </si>
  <si>
    <t>100</t>
  </si>
  <si>
    <t>CAD</t>
  </si>
  <si>
    <t>Canadian dollar</t>
  </si>
  <si>
    <t>2604</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</si>
  <si>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</si>
  <si>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</si>
  <si>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</si>
  <si>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</si>
  <si>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</si>
  <si>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</si>
  <si>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</si>
  <si>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</si>
  <si>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</si>
  <si>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</si>
  <si>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</si>
  <si>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</si>
  <si>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</si>
  <si>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</si>
  <si>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</si>
  <si>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</si>
  <si>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</si>
  <si>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</si>
  <si>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</si>
  <si>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</si>
  <si>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</si>
  <si>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</si>
  <si>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</si>
  <si>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</si>
  <si>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</si>
  <si>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</si>
  <si>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</si>
  <si>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</si>
  <si>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</si>
  <si>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</si>
  <si>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</si>
  <si>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</si>
  <si>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</si>
  <si>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</si>
  <si>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</si>
  <si>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</si>
  <si>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</si>
  <si>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</si>
  <si>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</si>
  <si>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</si>
  <si>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</si>
  <si>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</si>
  <si>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</si>
  <si>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</si>
  <si>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</si>
  <si>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</si>
  <si>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</si>
  <si>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</si>
  <si>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</si>
  <si>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</si>
  <si>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</si>
  <si>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</si>
  <si>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</si>
  <si>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</si>
  <si>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</si>
  <si>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</si>
  <si>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</si>
  <si>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</si>
  <si>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Cayman Islands</t>
  </si>
  <si>
    <t>KY</t>
  </si>
  <si>
    <t>CYM</t>
  </si>
  <si>
    <t>136</t>
  </si>
  <si>
    <t>KYD</t>
  </si>
  <si>
    <t>Cayman Islands Dollar</t>
  </si>
  <si>
    <t>CUC</t>
  </si>
  <si>
    <t>Cuban peso convertible</t>
  </si>
  <si>
    <t>2611</t>
  </si>
  <si>
    <t>Tungsten (2611)</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</si>
  <si>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</si>
  <si>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</si>
  <si>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</si>
  <si>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</si>
  <si>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</si>
  <si>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</si>
  <si>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</si>
  <si>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</si>
  <si>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</si>
  <si>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</si>
  <si>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</si>
  <si>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</si>
  <si>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</si>
  <si>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</si>
  <si>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</si>
  <si>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</si>
  <si>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</si>
  <si>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</si>
  <si>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</si>
  <si>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</si>
  <si>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</si>
  <si>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</si>
  <si>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</si>
  <si>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</si>
  <si>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</si>
  <si>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</si>
  <si>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</si>
  <si>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</si>
  <si>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</si>
  <si>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</si>
  <si>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</si>
  <si>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</si>
  <si>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</si>
  <si>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Christmas Island</t>
  </si>
  <si>
    <t>CX</t>
  </si>
  <si>
    <t>CXR</t>
  </si>
  <si>
    <t>162</t>
  </si>
  <si>
    <t>DOP</t>
  </si>
  <si>
    <t>Dominican peso</t>
  </si>
  <si>
    <t>2616</t>
  </si>
  <si>
    <t>Precious metals (2616)</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</si>
  <si>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</si>
  <si>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</si>
  <si>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</si>
  <si>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</si>
  <si>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</si>
  <si>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</si>
  <si>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</si>
  <si>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</si>
  <si>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</si>
  <si>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</si>
  <si>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</si>
  <si>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</si>
  <si>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</si>
  <si>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</si>
  <si>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</si>
  <si>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</si>
  <si>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</si>
  <si>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</si>
  <si>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</si>
  <si>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</si>
  <si>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</si>
  <si>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</si>
  <si>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</si>
  <si>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</si>
  <si>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</si>
  <si>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</si>
  <si>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</si>
  <si>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</si>
  <si>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</si>
  <si>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</si>
  <si>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</si>
  <si>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</si>
  <si>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</si>
  <si>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</si>
  <si>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</si>
  <si>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</si>
  <si>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</si>
  <si>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</si>
  <si>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</si>
  <si>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</si>
  <si>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</si>
  <si>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</si>
  <si>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</si>
  <si>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</si>
  <si>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</si>
  <si>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</si>
  <si>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</si>
  <si>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</si>
  <si>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</si>
  <si>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</si>
  <si>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</si>
  <si>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</si>
  <si>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</si>
  <si>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</si>
  <si>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</si>
  <si>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</si>
  <si>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</si>
  <si>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</si>
  <si>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</si>
  <si>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</si>
  <si>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</si>
  <si>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</si>
  <si>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</si>
  <si>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</si>
  <si>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</si>
  <si>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</si>
  <si>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</si>
  <si>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</si>
  <si>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</si>
  <si>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</si>
  <si>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</si>
  <si>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</si>
  <si>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</si>
  <si>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</si>
  <si>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</si>
  <si>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</si>
  <si>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</si>
  <si>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</si>
  <si>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</si>
  <si>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</si>
  <si>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</si>
  <si>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</si>
  <si>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</si>
  <si>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</si>
  <si>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</si>
  <si>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</si>
  <si>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</si>
  <si>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</si>
  <si>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</si>
  <si>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</si>
  <si>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</si>
  <si>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</si>
  <si>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</si>
  <si>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</si>
  <si>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</si>
  <si>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</si>
  <si>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</si>
  <si>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</si>
  <si>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</si>
  <si>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</si>
  <si>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</si>
  <si>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</si>
  <si>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</si>
  <si>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</si>
  <si>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</si>
  <si>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</si>
  <si>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</si>
  <si>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</si>
  <si>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</si>
  <si>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</si>
  <si>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</si>
  <si>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</si>
  <si>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</si>
  <si>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</si>
  <si>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</si>
  <si>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</si>
  <si>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</si>
  <si>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</si>
  <si>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</si>
  <si>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</si>
  <si>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</si>
  <si>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</si>
  <si>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</si>
  <si>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</si>
  <si>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</si>
  <si>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</si>
  <si>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</si>
  <si>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</si>
  <si>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</si>
  <si>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</si>
  <si>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</si>
  <si>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</si>
  <si>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</si>
  <si>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</si>
  <si>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</si>
  <si>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</si>
  <si>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</si>
  <si>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</si>
  <si>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</si>
  <si>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</si>
  <si>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</si>
  <si>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</si>
  <si>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</si>
  <si>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</si>
  <si>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</si>
  <si>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</si>
  <si>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</si>
  <si>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</si>
  <si>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</si>
  <si>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</si>
  <si>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</si>
  <si>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</si>
  <si>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</si>
  <si>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</si>
  <si>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</si>
  <si>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</si>
  <si>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</si>
  <si>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</si>
  <si>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</si>
  <si>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</si>
  <si>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</si>
  <si>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</si>
  <si>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</si>
  <si>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</si>
  <si>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</si>
  <si>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</si>
  <si>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</si>
  <si>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</si>
  <si>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</si>
  <si>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</si>
  <si>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</si>
  <si>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</si>
  <si>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</si>
  <si>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</si>
  <si>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</si>
  <si>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</si>
  <si>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</si>
  <si>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</si>
  <si>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</si>
  <si>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</si>
  <si>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</si>
  <si>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</si>
  <si>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</si>
  <si>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</si>
  <si>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</si>
  <si>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</si>
  <si>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</si>
  <si>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</si>
  <si>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</si>
  <si>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</si>
  <si>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</si>
  <si>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</si>
  <si>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</si>
  <si>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</si>
  <si>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</si>
  <si>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</si>
  <si>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</si>
  <si>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</si>
  <si>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</si>
  <si>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</si>
  <si>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</si>
  <si>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</si>
  <si>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</si>
  <si>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</si>
  <si>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</si>
  <si>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</si>
  <si>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</si>
  <si>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</si>
  <si>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</si>
  <si>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</si>
  <si>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</si>
  <si>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</si>
  <si>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</si>
  <si>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</si>
  <si>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</si>
  <si>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</si>
  <si>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</si>
  <si>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</si>
  <si>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</si>
  <si>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</si>
  <si>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</si>
  <si>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</si>
  <si>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</si>
  <si>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</si>
  <si>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</si>
  <si>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</si>
  <si>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</si>
  <si>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</si>
  <si>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</si>
  <si>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</si>
  <si>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</si>
  <si>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</si>
  <si>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</si>
  <si>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</si>
  <si>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</si>
  <si>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</si>
  <si>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</si>
  <si>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</si>
  <si>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</si>
  <si>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</si>
  <si>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</si>
  <si>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</si>
  <si>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</si>
  <si>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</si>
  <si>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</si>
  <si>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</si>
  <si>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</si>
  <si>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</si>
  <si>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</si>
  <si>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</si>
  <si>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</si>
  <si>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</si>
  <si>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</si>
  <si>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</si>
  <si>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</si>
  <si>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</si>
  <si>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</si>
  <si>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</si>
  <si>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</si>
  <si>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</si>
  <si>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</si>
  <si>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</si>
  <si>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</si>
  <si>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</si>
  <si>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</si>
  <si>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</si>
  <si>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</si>
  <si>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</si>
  <si>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</si>
  <si>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</si>
  <si>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</si>
  <si>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</si>
  <si>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</si>
  <si>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</si>
  <si>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</si>
  <si>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</si>
  <si>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</si>
  <si>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</si>
  <si>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</si>
  <si>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</si>
  <si>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</si>
  <si>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</si>
  <si>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</si>
  <si>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</si>
  <si>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</si>
  <si>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</si>
  <si>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</si>
  <si>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</si>
  <si>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</si>
  <si>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</si>
  <si>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</si>
  <si>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</si>
  <si>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</si>
  <si>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</si>
  <si>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</si>
  <si>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</si>
  <si>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</si>
  <si>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</si>
  <si>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</si>
  <si>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</si>
  <si>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</si>
  <si>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</si>
  <si>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</si>
  <si>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</si>
  <si>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</si>
  <si>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</si>
  <si>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</si>
  <si>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</si>
  <si>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</si>
  <si>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</si>
  <si>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</si>
  <si>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</si>
  <si>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</si>
  <si>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</si>
  <si>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</si>
  <si>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</si>
  <si>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</si>
  <si>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</si>
  <si>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</si>
  <si>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</si>
  <si>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</si>
  <si>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</si>
  <si>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</si>
  <si>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</si>
  <si>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</si>
  <si>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</si>
  <si>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</si>
  <si>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</si>
  <si>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</si>
  <si>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</si>
  <si>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</si>
  <si>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</si>
  <si>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</si>
  <si>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</si>
  <si>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</si>
  <si>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</si>
  <si>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</si>
  <si>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</si>
  <si>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</si>
  <si>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</si>
  <si>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</si>
  <si>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</si>
  <si>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</si>
  <si>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</si>
  <si>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</si>
  <si>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</si>
  <si>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</si>
  <si>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</si>
  <si>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</si>
  <si>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</si>
  <si>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</si>
  <si>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</si>
  <si>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</si>
  <si>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</si>
  <si>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</si>
  <si>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</si>
  <si>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</si>
  <si>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</si>
  <si>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</si>
  <si>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</si>
  <si>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</si>
  <si>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</si>
  <si>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</si>
  <si>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</si>
  <si>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</si>
  <si>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</si>
  <si>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</si>
  <si>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</si>
  <si>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</si>
  <si>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</si>
  <si>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</si>
  <si>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</si>
  <si>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</si>
  <si>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</si>
  <si>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</si>
  <si>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</si>
  <si>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</si>
  <si>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</si>
  <si>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</si>
  <si>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</si>
  <si>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</si>
  <si>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</si>
  <si>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</si>
  <si>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</si>
  <si>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</si>
  <si>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</si>
  <si>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</si>
  <si>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</si>
  <si>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</si>
  <si>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</si>
  <si>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</si>
  <si>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</si>
  <si>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</si>
  <si>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</si>
  <si>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</si>
  <si>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</si>
  <si>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</si>
  <si>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</si>
  <si>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</si>
  <si>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</si>
  <si>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</si>
  <si>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</si>
  <si>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</si>
  <si>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</si>
  <si>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</si>
  <si>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</si>
  <si>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</si>
  <si>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</si>
  <si>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</si>
  <si>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</si>
  <si>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</si>
  <si>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</si>
  <si>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</si>
  <si>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</si>
  <si>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</si>
  <si>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</si>
  <si>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</si>
  <si>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</si>
  <si>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</si>
  <si>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</si>
  <si>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</si>
  <si>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</si>
  <si>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</si>
  <si>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</si>
  <si>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</si>
  <si>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</si>
  <si>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</si>
  <si>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</si>
  <si>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</si>
  <si>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</si>
  <si>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</si>
  <si>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</si>
  <si>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</si>
  <si>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</si>
  <si>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</si>
  <si>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</si>
  <si>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</si>
  <si>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</si>
  <si>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</si>
  <si>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</si>
  <si>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</si>
  <si>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</si>
  <si>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</si>
  <si>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</si>
  <si>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</si>
  <si>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</si>
  <si>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</si>
  <si>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</si>
  <si>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</si>
  <si>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</si>
  <si>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</si>
  <si>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</si>
  <si>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</si>
  <si>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</si>
  <si>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</si>
  <si>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</si>
  <si>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</si>
  <si>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</si>
  <si>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</si>
  <si>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</si>
  <si>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</si>
  <si>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</si>
  <si>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</si>
  <si>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</si>
  <si>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</si>
  <si>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</si>
  <si>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</si>
  <si>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</si>
  <si>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</si>
  <si>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</si>
  <si>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</si>
  <si>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</si>
  <si>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</si>
  <si>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</si>
  <si>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</si>
  <si>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</si>
  <si>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</si>
  <si>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</si>
  <si>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</si>
  <si>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</si>
  <si>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</si>
  <si>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</si>
  <si>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</si>
  <si>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</si>
  <si>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</si>
  <si>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</si>
  <si>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</si>
  <si>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</si>
  <si>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</si>
  <si>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</si>
  <si>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</si>
  <si>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</si>
  <si>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</si>
  <si>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</si>
  <si>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</si>
  <si>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</si>
  <si>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</si>
  <si>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</si>
  <si>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</si>
  <si>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</si>
  <si>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</si>
  <si>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</si>
  <si>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</si>
  <si>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</si>
  <si>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</si>
  <si>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</si>
  <si>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</si>
  <si>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</si>
  <si>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</si>
  <si>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</si>
  <si>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</si>
  <si>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</si>
  <si>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</si>
  <si>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</si>
  <si>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</si>
  <si>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</si>
  <si>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</si>
  <si>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</si>
  <si>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</si>
  <si>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</si>
  <si>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</si>
  <si>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</si>
  <si>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</si>
  <si>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</si>
  <si>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</si>
  <si>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</si>
  <si>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</si>
  <si>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</si>
  <si>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</si>
  <si>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</si>
  <si>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</si>
  <si>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</si>
  <si>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</si>
  <si>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</si>
  <si>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</si>
  <si>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</si>
  <si>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</si>
  <si>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</si>
  <si>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</si>
  <si>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</si>
  <si>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</si>
  <si>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</si>
  <si>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</si>
  <si>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</si>
  <si>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</si>
  <si>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</si>
  <si>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</si>
  <si>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</si>
  <si>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</si>
  <si>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</si>
  <si>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</si>
  <si>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</si>
  <si>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</si>
  <si>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</si>
  <si>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</si>
  <si>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</si>
  <si>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</si>
  <si>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</si>
  <si>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</si>
  <si>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</si>
  <si>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</si>
  <si>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</si>
  <si>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</si>
  <si>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</si>
  <si>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</si>
  <si>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</si>
  <si>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</si>
  <si>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</si>
  <si>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</si>
  <si>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</si>
  <si>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</si>
  <si>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</si>
  <si>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</si>
  <si>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</si>
  <si>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</si>
  <si>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</si>
  <si>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</si>
  <si>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</si>
  <si>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</si>
  <si>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</si>
  <si>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</si>
  <si>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</si>
  <si>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</si>
  <si>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</si>
  <si>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</si>
  <si>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</si>
  <si>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</si>
  <si>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</si>
  <si>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</si>
  <si>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</si>
  <si>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</si>
  <si>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</si>
  <si>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</si>
  <si>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</si>
  <si>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</si>
  <si>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</si>
  <si>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</si>
  <si>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</si>
  <si>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</si>
  <si>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</si>
  <si>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</si>
  <si>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</si>
  <si>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</si>
  <si>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</si>
  <si>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</si>
  <si>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</si>
  <si>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</si>
  <si>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</si>
  <si>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</si>
  <si>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</si>
  <si>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</si>
  <si>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</si>
  <si>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</si>
  <si>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</si>
  <si>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</si>
  <si>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</si>
  <si>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</si>
  <si>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</si>
  <si>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</si>
  <si>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</si>
  <si>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</si>
  <si>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</si>
  <si>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</si>
  <si>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</si>
  <si>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</si>
  <si>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</si>
  <si>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</si>
  <si>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</si>
  <si>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</si>
  <si>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</si>
  <si>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</si>
  <si>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</si>
  <si>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</si>
  <si>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</si>
  <si>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</si>
  <si>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</si>
  <si>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</si>
  <si>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</si>
  <si>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</si>
  <si>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</si>
  <si>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</si>
  <si>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</si>
  <si>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</si>
  <si>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</si>
  <si>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</si>
  <si>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</si>
  <si>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</si>
  <si>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</si>
  <si>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</si>
  <si>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</si>
  <si>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</si>
  <si>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</si>
  <si>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</si>
  <si>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</si>
  <si>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</si>
  <si>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</si>
  <si>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</si>
  <si>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</si>
  <si>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</si>
  <si>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</si>
  <si>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</si>
  <si>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</si>
  <si>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</si>
  <si>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</si>
  <si>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</si>
  <si>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</si>
  <si>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</si>
  <si>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</si>
  <si>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</si>
  <si>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</si>
  <si>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</si>
  <si>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</si>
  <si>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</si>
  <si>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</si>
  <si>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</si>
  <si>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</si>
  <si>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</si>
  <si>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</si>
  <si>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</si>
  <si>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</si>
  <si>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</si>
  <si>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</si>
  <si>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</si>
  <si>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</si>
  <si>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</si>
  <si>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</si>
  <si>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</si>
  <si>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</si>
  <si>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</si>
  <si>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</si>
  <si>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</si>
  <si>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</si>
  <si>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</si>
  <si>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</si>
  <si>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</si>
  <si>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</si>
  <si>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</si>
  <si>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</si>
  <si>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</si>
  <si>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</si>
  <si>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</si>
  <si>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</si>
  <si>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</si>
  <si>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</si>
  <si>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</si>
  <si>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</si>
  <si>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</si>
  <si>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</si>
  <si>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</si>
  <si>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</si>
  <si>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</si>
  <si>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</si>
  <si>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</si>
  <si>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</si>
  <si>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</si>
  <si>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</si>
  <si>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</si>
  <si>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</si>
  <si>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</si>
  <si>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</si>
  <si>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</si>
  <si>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</si>
  <si>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</si>
  <si>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</si>
  <si>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</si>
  <si>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</si>
  <si>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</si>
  <si>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</si>
  <si>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</si>
  <si>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</si>
  <si>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</si>
  <si>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</si>
  <si>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</si>
  <si>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</si>
  <si>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</si>
  <si>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</si>
  <si>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</si>
  <si>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</si>
  <si>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</si>
  <si>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</si>
  <si>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</si>
  <si>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</si>
  <si>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</si>
  <si>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</si>
  <si>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</si>
  <si>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</si>
  <si>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</si>
  <si>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</si>
  <si>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</si>
  <si>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</si>
  <si>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</si>
  <si>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</si>
  <si>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</si>
  <si>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</si>
  <si>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</si>
  <si>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</si>
  <si>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</si>
  <si>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</si>
  <si>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</si>
  <si>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</si>
  <si>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</si>
  <si>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</si>
  <si>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</si>
  <si>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</si>
  <si>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</si>
  <si>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</si>
  <si>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</si>
  <si>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</si>
  <si>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</si>
  <si>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</si>
  <si>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</si>
  <si>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</si>
  <si>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</si>
  <si>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</si>
  <si>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</si>
  <si>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</si>
  <si>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</si>
  <si>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</si>
  <si>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</si>
  <si>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</si>
  <si>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</si>
  <si>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</si>
  <si>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</si>
  <si>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</si>
  <si>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</si>
  <si>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</si>
  <si>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</si>
  <si>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</si>
  <si>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</si>
  <si>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</si>
  <si>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</si>
  <si>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</si>
  <si>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</si>
  <si>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</si>
  <si>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</si>
  <si>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</si>
  <si>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</si>
  <si>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</si>
  <si>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</si>
  <si>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</si>
  <si>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</si>
  <si>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</si>
  <si>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</si>
  <si>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</si>
  <si>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</si>
  <si>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</si>
  <si>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</si>
  <si>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</si>
  <si>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</si>
  <si>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</si>
  <si>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</si>
  <si>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</si>
  <si>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</si>
  <si>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</si>
  <si>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</si>
  <si>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</si>
  <si>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</si>
  <si>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</si>
  <si>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</si>
  <si>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</si>
  <si>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</si>
  <si>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</si>
  <si>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</si>
  <si>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</si>
  <si>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</si>
  <si>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</si>
  <si>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</si>
  <si>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</si>
  <si>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</si>
  <si>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</si>
  <si>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</si>
  <si>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</si>
  <si>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</si>
  <si>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</si>
  <si>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</si>
  <si>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</si>
  <si>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</si>
  <si>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</si>
  <si>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</si>
  <si>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</si>
  <si>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</si>
  <si>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</si>
  <si>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</si>
  <si>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</si>
  <si>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</si>
  <si>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</si>
  <si>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</si>
  <si>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</si>
  <si>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</si>
  <si>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</si>
  <si>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</si>
  <si>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</si>
  <si>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</si>
  <si>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</si>
  <si>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</si>
  <si>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</si>
  <si>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</si>
  <si>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</si>
  <si>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</si>
  <si>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</si>
  <si>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</si>
  <si>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</si>
  <si>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</si>
  <si>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</si>
  <si>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</si>
  <si>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</si>
  <si>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</si>
  <si>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</si>
  <si>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</si>
  <si>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</si>
  <si>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</si>
  <si>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</si>
  <si>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</si>
  <si>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</si>
  <si>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</si>
  <si>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</si>
  <si>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</si>
  <si>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</si>
  <si>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</si>
  <si>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</si>
  <si>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</si>
  <si>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</si>
  <si>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</si>
  <si>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</si>
  <si>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</si>
  <si>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</si>
  <si>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</si>
  <si>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</si>
  <si>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</si>
  <si>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</si>
  <si>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</si>
  <si>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</si>
  <si>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</si>
  <si>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</si>
  <si>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</si>
  <si>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</si>
  <si>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</si>
  <si>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</si>
  <si>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</si>
  <si>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</si>
  <si>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</si>
  <si>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</si>
  <si>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</si>
  <si>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</si>
  <si>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</si>
  <si>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</si>
  <si>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</si>
  <si>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</si>
  <si>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</si>
  <si>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</si>
  <si>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</si>
  <si>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</si>
  <si>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</si>
  <si>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</si>
  <si>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</si>
  <si>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</si>
  <si>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</si>
  <si>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</si>
  <si>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</si>
  <si>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</si>
  <si>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</si>
  <si>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</si>
  <si>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</si>
  <si>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</si>
  <si>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</si>
  <si>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</si>
  <si>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</si>
  <si>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</si>
  <si>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</si>
  <si>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</si>
  <si>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</si>
  <si>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</si>
  <si>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</si>
  <si>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</si>
  <si>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</si>
  <si>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</si>
  <si>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</si>
  <si>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</si>
  <si>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</si>
  <si>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</si>
  <si>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</si>
  <si>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</si>
  <si>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</si>
  <si>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</si>
  <si>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</si>
  <si>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</si>
  <si>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</si>
  <si>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</si>
  <si>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</si>
  <si>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</si>
  <si>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</si>
  <si>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</si>
  <si>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</si>
  <si>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</si>
  <si>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</si>
  <si>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</si>
  <si>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</si>
  <si>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</si>
  <si>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</si>
  <si>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</si>
  <si>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</si>
  <si>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</si>
  <si>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</si>
  <si>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</si>
  <si>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</si>
  <si>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</si>
  <si>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</si>
  <si>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</si>
  <si>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</si>
  <si>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</si>
  <si>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</si>
  <si>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</si>
  <si>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</si>
  <si>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</si>
  <si>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</si>
  <si>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</si>
  <si>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</si>
  <si>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</si>
  <si>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</si>
  <si>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</si>
  <si>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</si>
  <si>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</si>
  <si>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</si>
  <si>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</si>
  <si>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</si>
  <si>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</si>
  <si>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</si>
  <si>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</si>
  <si>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</si>
  <si>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</si>
  <si>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</si>
  <si>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</si>
  <si>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</si>
  <si>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</si>
  <si>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</si>
  <si>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</si>
  <si>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</si>
  <si>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</si>
  <si>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</si>
  <si>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</si>
  <si>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</si>
  <si>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</si>
  <si>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</si>
  <si>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</si>
  <si>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</si>
  <si>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</si>
  <si>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</si>
  <si>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</si>
  <si>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</si>
  <si>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</si>
  <si>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</si>
  <si>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</si>
  <si>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</si>
  <si>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</si>
  <si>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</si>
  <si>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</si>
  <si>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</si>
  <si>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</si>
  <si>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</si>
  <si>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</si>
  <si>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</si>
  <si>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</si>
  <si>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</si>
  <si>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</si>
  <si>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</si>
  <si>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</si>
  <si>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</si>
  <si>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</si>
  <si>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</si>
  <si>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</si>
  <si>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</si>
  <si>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</si>
  <si>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</si>
  <si>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</si>
  <si>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</si>
  <si>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</si>
  <si>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</si>
  <si>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</si>
  <si>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</si>
  <si>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</si>
  <si>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</si>
  <si>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</si>
  <si>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</si>
  <si>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</si>
  <si>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</si>
  <si>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</si>
  <si>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</si>
  <si>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</si>
  <si>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</si>
  <si>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</si>
  <si>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</si>
  <si>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</si>
  <si>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</si>
  <si>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</si>
  <si>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</si>
  <si>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</si>
  <si>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</si>
  <si>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</si>
  <si>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</si>
  <si>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</si>
  <si>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</si>
  <si>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</si>
  <si>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</si>
  <si>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</si>
  <si>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</si>
  <si>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</si>
  <si>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</si>
  <si>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</si>
  <si>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</si>
  <si>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https://contractspheiti.dof.gov.ph/</t>
  </si>
  <si>
    <t xml:space="preserve">The Report covers a total of 46 metallic mining companies (48 metallic minng projects), 19
non-metallic mining companies (27 non-metallic projects), two (2) oil and gas companies,
</t>
  </si>
  <si>
    <t xml:space="preserve">MGB, DOE, BIR, BOC, NCIP, DBM, BLGF &amp;  PPA (8)
eight (8) national agencies, and 52 local government units. </t>
  </si>
  <si>
    <r>
      <rPr>
        <i/>
        <sz val="11"/>
        <color rgb="FF000000"/>
        <rFont val="Libre Franklin"/>
      </rPr>
      <t xml:space="preserve">Mining: http://www.bantaykita.ph/uploads/2/9/9/2/29922649/ra_7942.pdf
https://mgb.gov.ph/images/stories/CDAO-Final.pdf
https://mgb.gov.ph/2015-05-04-07-00-12/2015-06-05-05-48-55
https://mgb.gov.ph/attachments/article/53/PFMPSA.pdf
https://mgb.gov.ph/attachments/article/53/PFEPFTAA.pdf
https://mgb.gov.ph/attachments/article/53/PFEPMPSAFTAA.pdf
https://mgb.gov.ph/attachments/article/53/PFEP.pdf
https://mgb.gov.ph/attachments/article/53/PFMPP.pdf
Oil &amp; gas: https://www.officialgazette.gov.ph/1972/12/31/presidential-decree-no-87-s-1972/
https://www.doe.gov.ph/department-circular-no-dc2014-02-0005-1
https://www.doe.gov.ph/laws-and-issuances/department-circular-no-dc2017-12-0017?ckattempt=1&amp;fbclid=IwAR0RXv4FJQ9EIQ0uLP371YCSZV1P8p_MakDIVuc2ropAKTUHN874a7Eyao4 
Coal: </t>
    </r>
    <r>
      <rPr>
        <i/>
        <u/>
        <sz val="11"/>
        <color rgb="FF1155CC"/>
        <rFont val="Libre Franklin"/>
      </rPr>
      <t>https://www.doe.gov.ph/energy-statistics?q=energy-resources/philippine-coal-contract-system</t>
    </r>
    <r>
      <rPr>
        <i/>
        <sz val="11"/>
        <color rgb="FF000000"/>
        <rFont val="Libre Franklin"/>
      </rPr>
      <t xml:space="preserve">  </t>
    </r>
    <r>
      <rPr>
        <i/>
        <u/>
        <sz val="11"/>
        <color rgb="FF1155CC"/>
        <rFont val="Libre Franklin"/>
      </rPr>
      <t>https://doe.gov.ph/energy-resources/2021-coal-operating-contract-holders-coc</t>
    </r>
  </si>
  <si>
    <t>https://mgb.gov.ph/2015-05-13-01-44-56/2015-05-13-01-46-18/2015-06-03-03-42-49
25,297 kg= 25.297 tonnes</t>
  </si>
  <si>
    <t>Scandium Oxalate</t>
  </si>
  <si>
    <t>Iron (2601), value</t>
  </si>
  <si>
    <t>Clay</t>
  </si>
  <si>
    <t>Marbelized limestone</t>
  </si>
  <si>
    <t>Limestone for cerement</t>
  </si>
  <si>
    <t>pozzolana</t>
  </si>
  <si>
    <t xml:space="preserve">Basalt 3,866,973.31 cubic meters of Basalt ≈ 11,214,222.6 tonnes (using 2.9 t/m³ as average density)
</t>
  </si>
  <si>
    <t>Shale</t>
  </si>
  <si>
    <t>Silica clay</t>
  </si>
  <si>
    <t>Volcanic Tuff</t>
  </si>
  <si>
    <t>Mixed Nickel-Cobalt Sulfide</t>
  </si>
  <si>
    <t>Volcanic Tuff  114744.28 cu.m of Volcanic Tuff  ≈ 183,590.85 tonnes</t>
  </si>
  <si>
    <t>121088760000000 Scf = 3430000000 sm3 o.e</t>
  </si>
  <si>
    <t xml:space="preserve"> 632286550000 Barrel = 100525700340.233sm3</t>
  </si>
  <si>
    <t>Figure I-4</t>
  </si>
  <si>
    <t>Before the information is being disclosed quarterly thru the Mineral Economics Information and Publication Division’s Mineral Industry Statistic portion of the Web Site and thru quarterly press releases of the former administration. However, during the transistion period, disclosure was temporary stopped.  Per information from MEIPD representative, collection of data from priority projects will be revived.</t>
  </si>
  <si>
    <t xml:space="preserve">NEP under Allocation to Local Government Units – Special Shares in the Proceeds of National Taxes and Earmarked Revenues under Budget of Expenditures and Sources of Financing and eventually the General Appropriations Act
For the DOE, all revenues are publicly disclosed through the Financial Statements yearly and all extractive revenues of DOE are remitted to the National Government
Under Section 8 of P.D. No. 910 and Section 21 of R.A. No. 7638, the DOE was authorized by law to retain the 20% of the extractive revenue and they can utilize it for expenses necessary for the effective discharge of the powers and functions of the Department.
These are recorded in the books of DOE as Cash – Treasury/ Agency Deposit, Special Account and can be utilized only through Special Budget which was part of appropriation law for each fiscal year of DOE.
For coal sector, as mandated in the Local Government Code, LGUs hosting the mining operations are entitled to a respective share of 40 percent of the total government share. The said amount is equivalent to at least 1.2 percent of the total coal revenue, based on the sharing mechanism stipulated in PD 972. The said amount is then divided among the concerned provinces, municipalities and barangays, based on the following sharing scheme defined in the Code: 20% for provinces, 45% for municipalities/component cities, and 35% for barangays.
The Code further mandates that LGUs shall earmark at least 80% of the said funds for reducing electricity cost in their respective areas, the remaining amount shall then be used for local livelihood projects.
In contrast to the mining sector, there are no laws or policies specifically governing coal mining operations in the country that provide for the creation of special funds for environmental protection and rehabilitation, or social development.
</t>
  </si>
  <si>
    <t>Based on the certification issued by the collecting agencies, the projected shares of local government units (LGUS) from collections from national wealth are included and indicated in the National Expenditure Program ( NEP) for the Budget Year. NEP under Allocation to Local Government Units - Special shares in the proceeds of National Taxes and Earmarked Revenues under Budget of Expenditures and Sources of Financing and eventually the General Appropriations Act.</t>
  </si>
  <si>
    <t>Audit procedures:
The Auditor determines if the amount collected (utilized) by the NCIP are in
accordance with:
1. RA No. 8371, otherwise known as Indigenous Peoples Rights Act of 1997; and
2. NCIP Administrative Order No. 3 Series of 2012-Revised Guidelines on Free
and Prior Informed Consent.
2018 NCIP COA CAAR pages 60-62 (coa.gov.ph)
ncip.gov.ph
BIR has fully automated its collection system, but had never granted COA access to these systems. The BIR had continuously cited Sec. 270 of the National Internal Revenue Code and the Data Privacy Act which limited the audit of collections, despite the pronouncement of COA Chairman Michael Aguinaldo that the BIR is not exempted from the audit of COA. For revenue collections through the Electronic Filing and Payment System (EFPS) and over-the- counter through authorized agent banks, the recorded revenue collections and remittances to the Bureau of the Treasury (BTr) in the electronic New Government Accounting System (eNGAS) at the National Office are generally supported only with a summary of the different taxes collected per day, as certified by the Assistant Commissioner, Large Taxpayers Service. The audit of the recorded collections and remittances are based only on the Journal Entry Vouchers (JEVs) and the said summary. Reconciliation of collections deposited with the BTr is done by the BIR but a copy of the reconciliation statement is not provided the concerned BIR Audit Team. For Revenue Regions, the Finance Division is provided copies of the e-Receipt Issued and Deposit Inquiry Report generated from the Mobile Revenue Collection Officers System (MRCOS) and the official receipts (ORs) for recording. Revenues recorded in the e-NGAs through the JEVs are supported by the said Report, Statement Report of Collections and Deposits, ORs and deposit slips. Thus, the JEVs recording the collections and deposits of revenues are audited based on these supporting documents. Deposits with the BTr are confirmed by
the Audit Teams with the BTr Regional Offices.
Revenue reports extracted from Electronic 2 Mobile (E2M) system submitted are
reviewed as to the following:
a) Completeness of account balance as recorded in the books.
b) Revenue recorded were earned during the year under review
c) Presentation and classification as well as appropriate disclosures in financial statements. With materiality as criteria, sample entries extracted from the E2M system are selected to determine whether assessments are accurately computed and in accordance with established laws rules and regulations.
Revenue reports extracted from government share from oil and gas production
are audited as follows:
1. Evaluate revenue trends that may cause any material increase/decrease in revenue.
2. Examine completeness of account balances as recorded in the books of DOE.
3. Determine whether the revenues are correctly collected and accounted for based on the Audit Report of the Compliance Division of DOE on the Service Contractors.
4. Monitor and review reports of the Compliance Division of DOE that conducts the mandatory audit of the extracted revenue in compliance with the stipulations in the contracts.
1. Evaluate revenue trends that may cause any material increase/decrease in revenue.
2. Examine completeness of account balances as recorded in the books of DOE.
3. Determine whether the revenues are correctly collected and accounted for based on the assessment of the Energy Resource Development Bureau on the Service Contract No. 38 (Malampaya Exploration).
5. Monitor and review reports of the Energy Resource Development Bureau of DOE that conducts the mandatory audit of the extracted revenue in compliance with the stipulations in the contracts.
Only the following revenues received by MGB are covered by the audit of COA:
a. Royalty of Minerals/Mineral Products Extracted from Mineral Reservation;
b. Fees and Charges on services rendered by MGB; and
c. Mine Waste and Tailings Fee Other Revenue Streams (Mandatory social and environmental expenditures) are
not covered by audit of COA since these are not payable to the MGB rather deposited with the government depository banks under the account of the respective Mining Companies, as provided for in CDAO No. 2010-021.
The following audit procedures are performed for each MGB Office revenue streams covered by COA:
A. MGB Regional Offices
Royalty Fees -
1. Examine the provision under Section 80, Chapter XIV of RA 79</t>
  </si>
  <si>
    <t>CONST. (1987), Art. II, Sec 28 (Phil.) and Art. III, Sec 10 (Phil.)
Local government units (LGUs)  are only encouraged to observe and be guided by EO 2.
"See Article 1306 of the Civil Code of the Philippines (Republic Act No. 386)."
"See Philippine American Life Insurance Company vs. Auditor General, G.R. No. L-19255 (18
January 1968) citing Abe vs. Foster Wheeler Corporation, L-14785 and L-14923 (29 November
1960)."</t>
  </si>
  <si>
    <t>The transfer or assignment is subject to the following criteria:  (a)  upon payment of an application fee upon filing; (b)  subject to eligibility requirements, (c ) accompanied by the pertinent Deed of Assignment  and  (d)  transferor/assignor or Contractor has complied with all the terms and conditions of the Agreement and the provisions of the Mining Act and its implementing rules and regulations at the time of transfer/assignment.</t>
  </si>
  <si>
    <t xml:space="preserve">For the 1987 Philippine Constitution see Article XII, Section 2 and Article X, Section 7
The Philippine Mining Act of 1995 or RA 7942 is "the principal law that governs the mining industry."
For the revised IRR of RA 7942, see https://mgb.gov.ph/images/stories/CDAO-Final.pdf
Policy gaps between RA 7942 and DAO No. 2010-21 identified by COA: 
As a result of the Performance /Value-for-Money Audit (VFM) conducted on the Mines and Geosciences Bureau, Regional Office No. XIII, by a Task Force created under COA Regional Office Order No. 2017-XIII-101 dated October 3, 2017, four (4) Audit Observations Memoranda (AOMs) on policy gaps, two (2) on under-assessment of umpiring and royalty fees, and five (5) on weaknesses of internal controls, among others, were issued and incorporated in the CY 2017 Management Letter (ML) for the Mines and Geosciences Bureau (MGB), RO XIII, which in effect will increase revenues for the government from collection of Excise tax, Royalty fee, and Umpiring of ore shipments and other fees and charges imposed from mining companies, and those that will strengthened Agency’s internal control systems. The audit findings in the said ML were then incorporated and reported in CY 2017 Consolidated Annual Audit Report of the Mines and Geosciences Bureau. These are as follows: 
1. Foregone Revenues or Opportunity Loss of ₱2.64 Billion of revenues from Royalty due to non-imposition of five percent (5%) Royalty tax to five (5) Mining Companies operating outside the Mineral Reservation Areas in Caraga Region. 
2. Lack of specific guidelines/policy that sets the standard sale price of minerals and the non-consideration of the value of associated minerals in the pricing of mineral ores. The audit disclosed a very high disparity in the price of nickel and iron ores between mining companies within the mineral reservation area in Caraga Region, which are adjoining areas, but the price differs by almost 50 percent (50%) between the companies listed in the Philippine Stock Exchange (PSE) to those non-listed companies. 
3. Non-rationalization of fees and charges imposed for the services rendered by the MGB considering that DENR Administrative Order (DAO) No. 2005-08: "Providing for the new Fees and Charges for various Services of the MGB" was issued way back on April 14, 2005. Considering that DAO No. 2005-08 was issued 14 years ago, and with the issuance of Administrative Order No. 31, series of 2012, which directs all heads of agencies to rationalize the rates of fees and charges for the services rendered by MGB to mining companies, there is a need for the amendment of the said DAO. 
4. Under-assessment of umpiring fee due to absence of a clear-cut policy on umpiring and/or monitoring of shipments of mineral ores, and erroneous computations of royalty fees on exported mineral ores, which resulted in the issuance of the corresponding Notices of Charge (NCs) were issued totalling ₱40.016 Million covering the period CYs 2014-2017. 
In the CY 2019 Annual Audit Report for the Mines and Geosciences Bureau, the finding on non-imposition of Royalty tax on Mining Companies operating outside the MRAs was updated to cover revenues losses/foregone revenues on a nationwide scale, as follows: 
“The government continues to incur opportunity losses/forgone revenues from the non-imposition of Royalty tax to Mining Companies operating outside the Mineral Reservation Areas (MRAs) all over the country, with accumulated losses of P13.229 billion in two-year period (2018-2019) and P55.402 billion in the last ten years (2010-2019). The two-year losses were incurred after COA recommended measures to impose royalty tax to all Mining Companies whether operating within and outside the MRAs, which is currently pending approval of the bill seeking for the amendment of Section 151 of RA No. 8424, the National Internal Revenue Code (NIRC) of 1997.”
</t>
  </si>
  <si>
    <t>"The Local Government Code of 1991 governs the relations between the national government and LGUs and the sharing as well as devolution of responsibilities, among others."
For the implementing rules of RA 7160, see https://www.officialgazette.gov.ph/1992/02/21/administrative-order-no-270-s-1992/
https://www.officialgazette.gov.ph/downloads/1991/10oct/19911010-RA-7160-CCA.pdf
https://www.officialgazette.gov.ph/1992/02/21/administrative-order-no-270-s-1992/
https://www.officialgazette.gov.ph/2012/07/06/executive-order-no-79-s-2012/
https://www.officialgazette.gov.ph/1976/03/22/presidential-decree-no-910/
https://www.doe.gov.ph/sites/default/files/pdf/energy_resources/coal-bed-circular-no-87-03-001.pdf
https://www.officialgazette.gov.ph/1997/10/29/republic-act-no-8371/
https://www.officialgazette.gov.ph/1971/11/22/executive-order-no-353-s-1971/</t>
  </si>
  <si>
    <t>Table I-8</t>
  </si>
  <si>
    <t>Automotive diesel fuel (2710), volume</t>
  </si>
  <si>
    <t xml:space="preserve"> 631948 bbl=100471.875sm3</t>
  </si>
  <si>
    <t>Unilateral disclosures for non-participating projects  Annex II - 2</t>
  </si>
  <si>
    <t>Unilateral</t>
  </si>
  <si>
    <t>Condensates
3108181.04 bbl = 494162.142 SM3 o.e
https://docs.google.com/spreadsheets/d/1sJrJefixNRtTZ66LIBo4c5yaOzponCMp/edit?usp=sharing&amp;ouid=107783726254245963548&amp;rtpof=true&amp;sd=true</t>
  </si>
  <si>
    <t>Anthracite</t>
  </si>
  <si>
    <t>Anthracite
Overall Coal Statistics | Department of Energy Philippines</t>
  </si>
  <si>
    <t>Concentrates of gold (excluding gold from copper ores and copper concentrates) (
https://docs.google.com/spreadsheets/d/1R0Wm8QLiwsFyKCAljuJdPNjqT_RrG1Dq/edit?usp=sharing&amp;ouid=107783726254245963548&amp;rtpof=true&amp;sd=true</t>
  </si>
  <si>
    <t>Ores</t>
  </si>
  <si>
    <t xml:space="preserve">Blocks </t>
  </si>
  <si>
    <t>Slabs</t>
  </si>
  <si>
    <t>Of granite</t>
  </si>
  <si>
    <t>White cement, whether or not artificially coloured</t>
  </si>
  <si>
    <t xml:space="preserve">Agglomerated </t>
  </si>
  <si>
    <t>Non-agglomerated</t>
  </si>
  <si>
    <t>Other coal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</si>
</sst>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64" formatCode="yyyy\-mm\-dd"/>
    <numFmt numFmtId="165" formatCode="_ * #,##0.0000_ ;_ * \-#,##0.0000_ ;_ * &quot;-&quot;??_ ;_ @_ "/>
    <numFmt numFmtId="166" formatCode="#,##0.000"/>
    <numFmt numFmtId="167" formatCode="0.0\ %"/>
    <numFmt numFmtId="168" formatCode="_(* #,##0_);_(* \(#,##0\);_(* &quot;-&quot;??_);_(@_)"/>
    <numFmt numFmtId="169" formatCode="_ * #,##0.00_ ;_ * \-#,##0.00_ ;_ * &quot;-&quot;??_ ;_ @_ "/>
    <numFmt numFmtId="170" formatCode="_ * #,##0_ ;_ * \-#,##0_ ;_ * &quot;-&quot;??_ ;_ @_ "/>
    <numFmt numFmtId="171" formatCode="_-* #,##0.00_-;\-* #,##0.00_-;_-* &quot;-&quot;??_-;_-@"/>
    <numFmt numFmtId="172" formatCode="_-* #,##0_-;\-* #,##0_-;_-* &quot;-&quot;??_-;_-@_-"/>
    <numFmt numFmtId="173" formatCode="#,##0.0"/>
  </numFmts>
  <fonts count="157">
    <font>
      <sz val="10"/>
      <color theme="1"/>
      <name val="Calibri"/>
      <scheme val="minor"/>
    </font>
    <font>
      <sz val="11"/>
      <color theme="1"/>
      <name val="Libre Franklin"/>
    </font>
    <font>
      <sz val="11"/>
      <color theme="1"/>
      <name val="Calibri"/>
    </font>
    <font>
      <i/>
      <sz val="11"/>
      <color rgb="FF000000"/>
      <name val="Libre Franklin"/>
    </font>
    <font>
      <sz val="11"/>
      <color rgb="FF000000"/>
      <name val="Libre Franklin"/>
    </font>
    <font>
      <b/>
      <sz val="18"/>
      <color rgb="FF000000"/>
      <name val="Libre Franklin"/>
    </font>
    <font>
      <i/>
      <sz val="11"/>
      <color theme="1"/>
      <name val="Libre Franklin"/>
    </font>
    <font>
      <sz val="10"/>
      <name val="Calibri"/>
    </font>
    <font>
      <b/>
      <sz val="11"/>
      <color theme="1"/>
      <name val="Libre Franklin"/>
    </font>
    <font>
      <u/>
      <sz val="11"/>
      <color theme="10"/>
      <name val="Libre Franklin"/>
    </font>
    <font>
      <b/>
      <u/>
      <sz val="11"/>
      <color theme="1"/>
      <name val="Libre Franklin"/>
    </font>
    <font>
      <b/>
      <sz val="11"/>
      <color rgb="FF000000"/>
      <name val="Libre Franklin"/>
    </font>
    <font>
      <i/>
      <u/>
      <sz val="10"/>
      <color theme="10"/>
      <name val="Calibri"/>
    </font>
    <font>
      <u/>
      <sz val="11"/>
      <color theme="10"/>
      <name val="Libre Franklin"/>
    </font>
    <font>
      <b/>
      <u/>
      <sz val="11"/>
      <color theme="1"/>
      <name val="Libre Franklin"/>
    </font>
    <font>
      <b/>
      <u/>
      <sz val="11"/>
      <color theme="1"/>
      <name val="Libre Franklin"/>
    </font>
    <font>
      <b/>
      <u/>
      <sz val="11"/>
      <color theme="1"/>
      <name val="Libre Franklin"/>
    </font>
    <font>
      <b/>
      <u/>
      <sz val="11"/>
      <color theme="1"/>
      <name val="Libre Franklin"/>
    </font>
    <font>
      <u/>
      <sz val="11"/>
      <color theme="10"/>
      <name val="Libre Franklin"/>
    </font>
    <font>
      <u/>
      <sz val="11"/>
      <color theme="10"/>
      <name val="Libre Franklin"/>
    </font>
    <font>
      <b/>
      <i/>
      <sz val="11"/>
      <color theme="1"/>
      <name val="Libre Franklin"/>
    </font>
    <font>
      <i/>
      <u/>
      <sz val="11"/>
      <color theme="1"/>
      <name val="Libre Franklin"/>
    </font>
    <font>
      <i/>
      <u/>
      <sz val="11"/>
      <color theme="1"/>
      <name val="Libre Franklin"/>
    </font>
    <font>
      <i/>
      <u/>
      <sz val="11"/>
      <color theme="1"/>
      <name val="Libre Franklin"/>
    </font>
    <font>
      <b/>
      <u/>
      <sz val="11"/>
      <color theme="10"/>
      <name val="Libre Franklin"/>
    </font>
    <font>
      <i/>
      <u/>
      <sz val="11"/>
      <color rgb="FF0076AF"/>
      <name val="Libre Franklin"/>
    </font>
    <font>
      <sz val="12"/>
      <color theme="1"/>
      <name val="Libre Franklin"/>
    </font>
    <font>
      <sz val="18"/>
      <color theme="1"/>
      <name val="Libre Franklin"/>
    </font>
    <font>
      <b/>
      <i/>
      <u/>
      <sz val="18"/>
      <color theme="1"/>
      <name val="Libre Franklin"/>
    </font>
    <font>
      <u/>
      <sz val="11"/>
      <color theme="10"/>
      <name val="Libre Franklin"/>
    </font>
    <font>
      <b/>
      <u/>
      <sz val="11"/>
      <color theme="1"/>
      <name val="Libre Franklin"/>
    </font>
    <font>
      <b/>
      <u/>
      <sz val="11"/>
      <color theme="1"/>
      <name val="Libre Franklin"/>
    </font>
    <font>
      <i/>
      <u/>
      <sz val="12"/>
      <color theme="1"/>
      <name val="Libre Franklin"/>
    </font>
    <font>
      <b/>
      <i/>
      <u/>
      <sz val="14"/>
      <color rgb="FF000000"/>
      <name val="Libre Franklin"/>
    </font>
    <font>
      <i/>
      <u/>
      <sz val="14"/>
      <color theme="1"/>
      <name val="Libre Franklin"/>
    </font>
    <font>
      <b/>
      <i/>
      <u/>
      <sz val="14"/>
      <color theme="1"/>
      <name val="Libre Franklin"/>
    </font>
    <font>
      <b/>
      <sz val="12"/>
      <color rgb="FF000000"/>
      <name val="Libre Franklin"/>
    </font>
    <font>
      <i/>
      <sz val="12"/>
      <color theme="1"/>
      <name val="Libre Franklin"/>
    </font>
    <font>
      <i/>
      <sz val="11"/>
      <color rgb="FFFF0000"/>
      <name val="Libre Franklin"/>
    </font>
    <font>
      <u/>
      <sz val="10"/>
      <color theme="10"/>
      <name val="Calibri"/>
    </font>
    <font>
      <i/>
      <sz val="11"/>
      <color rgb="FF0076AF"/>
      <name val="Libre Franklin"/>
    </font>
    <font>
      <u/>
      <sz val="10"/>
      <color theme="10"/>
      <name val="Calibri"/>
    </font>
    <font>
      <b/>
      <u/>
      <sz val="11"/>
      <color theme="10"/>
      <name val="Libre Franklin"/>
    </font>
    <font>
      <i/>
      <u/>
      <sz val="11"/>
      <color rgb="FF0076AF"/>
      <name val="Libre Franklin"/>
    </font>
    <font>
      <i/>
      <u/>
      <sz val="11"/>
      <color theme="10"/>
      <name val="Libre Franklin"/>
    </font>
    <font>
      <i/>
      <u/>
      <sz val="11"/>
      <color theme="10"/>
      <name val="Libre Franklin"/>
    </font>
    <font>
      <u/>
      <sz val="10"/>
      <color rgb="FF0563C1"/>
      <name val="Calibri"/>
    </font>
    <font>
      <b/>
      <u/>
      <sz val="11"/>
      <color theme="10"/>
      <name val="Libre Franklin"/>
    </font>
    <font>
      <b/>
      <i/>
      <sz val="11"/>
      <color rgb="FF000000"/>
      <name val="Libre Franklin"/>
    </font>
    <font>
      <i/>
      <sz val="11"/>
      <color rgb="FF000000"/>
      <name val="&quot;Libre Franklin&quot;"/>
    </font>
    <font>
      <u/>
      <sz val="10"/>
      <color rgb="FF0000FF"/>
      <name val="Calibri"/>
    </font>
    <font>
      <i/>
      <sz val="12"/>
      <color rgb="FF000000"/>
      <name val="Libre Franklin"/>
    </font>
    <font>
      <sz val="12"/>
      <color rgb="FF000000"/>
      <name val="Libre Franklin"/>
    </font>
    <font>
      <b/>
      <u/>
      <sz val="12"/>
      <color theme="10"/>
      <name val="Libre Franklin"/>
    </font>
    <font>
      <b/>
      <sz val="10"/>
      <color theme="1"/>
      <name val="Libre Franklin"/>
    </font>
    <font>
      <i/>
      <u/>
      <sz val="11"/>
      <color theme="10"/>
      <name val="Libre Franklin"/>
    </font>
    <font>
      <i/>
      <u/>
      <sz val="11"/>
      <color theme="10"/>
      <name val="Libre Franklin"/>
    </font>
    <font>
      <i/>
      <u/>
      <sz val="14"/>
      <color theme="1"/>
      <name val="Libre Franklin"/>
    </font>
    <font>
      <b/>
      <i/>
      <u/>
      <sz val="14"/>
      <color rgb="FF000000"/>
      <name val="Libre Franklin"/>
    </font>
    <font>
      <b/>
      <i/>
      <u/>
      <sz val="14"/>
      <color theme="1"/>
      <name val="Libre Franklin"/>
    </font>
    <font>
      <b/>
      <u/>
      <sz val="11"/>
      <color theme="10"/>
      <name val="Libre Franklin"/>
    </font>
    <font>
      <u/>
      <sz val="10"/>
      <color theme="10"/>
      <name val="Calibri"/>
    </font>
    <font>
      <sz val="10"/>
      <color theme="10"/>
      <name val="Calibri"/>
    </font>
    <font>
      <i/>
      <u/>
      <sz val="11"/>
      <color rgb="FF000000"/>
      <name val="Libre Franklin"/>
    </font>
    <font>
      <u/>
      <sz val="10"/>
      <color theme="10"/>
      <name val="Calibri"/>
    </font>
    <font>
      <u/>
      <sz val="10"/>
      <color rgb="FF0563C1"/>
      <name val="Calibri"/>
    </font>
    <font>
      <i/>
      <u/>
      <sz val="10"/>
      <color theme="10"/>
      <name val="Libre Franklin"/>
    </font>
    <font>
      <u/>
      <sz val="11"/>
      <color theme="1"/>
      <name val="Libre Franklin"/>
    </font>
    <font>
      <u/>
      <sz val="11"/>
      <color rgb="FF0000FF"/>
      <name val="Libre Franklin"/>
    </font>
    <font>
      <u/>
      <sz val="13"/>
      <color rgb="FF0000FF"/>
      <name val="Calibri"/>
    </font>
    <font>
      <u/>
      <sz val="10"/>
      <color rgb="FF0000FF"/>
      <name val="Calibri"/>
    </font>
    <font>
      <i/>
      <sz val="9"/>
      <color rgb="FF000000"/>
      <name val="&quot;Libre Franklin&quot;"/>
    </font>
    <font>
      <sz val="10"/>
      <color rgb="FF0563C1"/>
      <name val="Calibri"/>
    </font>
    <font>
      <u/>
      <sz val="10"/>
      <color theme="10"/>
      <name val="Calibri"/>
    </font>
    <font>
      <u/>
      <sz val="11"/>
      <color rgb="FF0000FF"/>
      <name val="Libre Franklin"/>
    </font>
    <font>
      <i/>
      <u/>
      <sz val="11"/>
      <color rgb="FF0000FF"/>
      <name val="Libre Franklin"/>
    </font>
    <font>
      <u/>
      <sz val="11"/>
      <color theme="1"/>
      <name val="Libre Franklin"/>
    </font>
    <font>
      <u/>
      <sz val="10"/>
      <color rgb="FF0000FF"/>
      <name val="Calibri"/>
    </font>
    <font>
      <u/>
      <sz val="10"/>
      <color rgb="FF0000FF"/>
      <name val="Calibri"/>
    </font>
    <font>
      <u/>
      <sz val="10"/>
      <color theme="10"/>
      <name val="Calibri"/>
    </font>
    <font>
      <b/>
      <u/>
      <sz val="11"/>
      <color theme="10"/>
      <name val="Libre Franklin"/>
    </font>
    <font>
      <b/>
      <u/>
      <sz val="11"/>
      <color theme="10"/>
      <name val="Libre Franklin"/>
    </font>
    <font>
      <i/>
      <u/>
      <sz val="11"/>
      <color theme="1"/>
      <name val="Libre Franklin"/>
    </font>
    <font>
      <i/>
      <u/>
      <sz val="11"/>
      <color rgb="FF000000"/>
      <name val="Libre Franklin"/>
    </font>
    <font>
      <b/>
      <sz val="14"/>
      <color rgb="FF000000"/>
      <name val="Libre Franklin"/>
    </font>
    <font>
      <b/>
      <sz val="11"/>
      <color theme="0"/>
      <name val="Libre Franklin"/>
    </font>
    <font>
      <u/>
      <sz val="10"/>
      <color theme="10"/>
      <name val="Calibri"/>
    </font>
    <font>
      <sz val="11"/>
      <color theme="1"/>
      <name val="Arial"/>
    </font>
    <font>
      <b/>
      <i/>
      <u/>
      <sz val="18"/>
      <color theme="1"/>
      <name val="Libre Franklin"/>
    </font>
    <font>
      <b/>
      <sz val="18"/>
      <color theme="1"/>
      <name val="Libre Franklin"/>
    </font>
    <font>
      <i/>
      <u/>
      <sz val="11"/>
      <color theme="10"/>
      <name val="Libre Franklin"/>
    </font>
    <font>
      <b/>
      <i/>
      <u/>
      <sz val="11"/>
      <color theme="10"/>
      <name val="Libre Franklin"/>
    </font>
    <font>
      <i/>
      <sz val="11"/>
      <color rgb="FF7F7F7F"/>
      <name val="Libre Franklin"/>
    </font>
    <font>
      <i/>
      <u/>
      <sz val="11"/>
      <color theme="10"/>
      <name val="Libre Franklin"/>
    </font>
    <font>
      <u/>
      <sz val="11"/>
      <color theme="10"/>
      <name val="Libre Franklin"/>
    </font>
    <font>
      <b/>
      <sz val="12"/>
      <color theme="1"/>
      <name val="Libre Franklin"/>
    </font>
    <font>
      <sz val="10"/>
      <color theme="1"/>
      <name val="Libre Franklin"/>
    </font>
    <font>
      <b/>
      <u/>
      <sz val="11"/>
      <color theme="10"/>
      <name val="Libre Franklin"/>
    </font>
    <font>
      <b/>
      <u/>
      <sz val="11"/>
      <color theme="10"/>
      <name val="Libre Franklin"/>
    </font>
    <font>
      <b/>
      <u/>
      <sz val="11"/>
      <color theme="10"/>
      <name val="Libre Franklin"/>
    </font>
    <font>
      <b/>
      <u/>
      <sz val="11"/>
      <color theme="10"/>
      <name val="Libre Franklin"/>
    </font>
    <font>
      <sz val="8"/>
      <color rgb="FF000000"/>
      <name val="Roboto"/>
    </font>
    <font>
      <b/>
      <sz val="8"/>
      <color rgb="FF000000"/>
      <name val="Roboto"/>
    </font>
    <font>
      <b/>
      <sz val="8"/>
      <color rgb="FFFFFFFF"/>
      <name val="Roboto"/>
    </font>
    <font>
      <b/>
      <sz val="8"/>
      <color theme="1"/>
      <name val="Roboto"/>
    </font>
    <font>
      <sz val="8"/>
      <color theme="1"/>
      <name val="Roboto"/>
    </font>
    <font>
      <sz val="10"/>
      <color theme="1"/>
      <name val="Calibri"/>
      <scheme val="minor"/>
    </font>
    <font>
      <b/>
      <i/>
      <u/>
      <sz val="16"/>
      <color theme="1"/>
      <name val="Libre Franklin"/>
    </font>
    <font>
      <sz val="11"/>
      <color theme="0"/>
      <name val="Libre Franklin"/>
    </font>
    <font>
      <sz val="10"/>
      <color theme="1"/>
      <name val="Calibri"/>
    </font>
    <font>
      <b/>
      <sz val="16"/>
      <color theme="1"/>
      <name val="Libre Franklin"/>
    </font>
    <font>
      <i/>
      <sz val="8"/>
      <color theme="1"/>
      <name val="Roboto"/>
    </font>
    <font>
      <i/>
      <sz val="8"/>
      <color rgb="FFFF0000"/>
      <name val="Roboto"/>
    </font>
    <font>
      <b/>
      <sz val="10"/>
      <color theme="1"/>
      <name val="Calibri"/>
    </font>
    <font>
      <b/>
      <sz val="11"/>
      <color theme="1"/>
      <name val="Calibri"/>
    </font>
    <font>
      <i/>
      <sz val="10"/>
      <color theme="1"/>
      <name val="Calibri"/>
    </font>
    <font>
      <sz val="10"/>
      <color theme="1"/>
      <name val="Calibri"/>
    </font>
    <font>
      <b/>
      <sz val="10"/>
      <color theme="0"/>
      <name val="Calibri"/>
    </font>
    <font>
      <u/>
      <sz val="11"/>
      <color rgb="FF0070C0"/>
      <name val="Franklin Gothic Book"/>
    </font>
    <font>
      <u/>
      <sz val="11"/>
      <color theme="10"/>
      <name val="Franklin Gothic Book"/>
    </font>
    <font>
      <b/>
      <u/>
      <sz val="11"/>
      <color theme="1"/>
      <name val="Franklin Gothic Book"/>
    </font>
    <font>
      <b/>
      <sz val="11"/>
      <color theme="1"/>
      <name val="Franklin Gothic Book"/>
    </font>
    <font>
      <sz val="11"/>
      <color theme="1"/>
      <name val="Franklin Gothic Book"/>
    </font>
    <font>
      <b/>
      <i/>
      <u/>
      <sz val="11"/>
      <color theme="1"/>
      <name val="Franklin Gothic Book"/>
    </font>
    <font>
      <b/>
      <i/>
      <sz val="11"/>
      <color theme="1"/>
      <name val="Franklin Gothic Book"/>
    </font>
    <font>
      <i/>
      <u/>
      <sz val="11"/>
      <color theme="1"/>
      <name val="Franklin Gothic Book"/>
    </font>
    <font>
      <i/>
      <sz val="11"/>
      <color theme="1"/>
      <name val="Franklin Gothic Book"/>
    </font>
    <font>
      <b/>
      <u/>
      <sz val="11"/>
      <color theme="10"/>
      <name val="Franklin Gothic Book"/>
    </font>
    <font>
      <b/>
      <u/>
      <sz val="11"/>
      <color rgb="FF188FBB"/>
      <name val="Franklin Gothic Book"/>
    </font>
    <font>
      <b/>
      <sz val="11"/>
      <color rgb="FF165B89"/>
      <name val="Franklin Gothic Book"/>
    </font>
    <font>
      <b/>
      <sz val="11"/>
      <color rgb="FF000000"/>
      <name val="Franklin Gothic Book"/>
    </font>
    <font>
      <b/>
      <sz val="11"/>
      <color rgb="FF000000"/>
      <name val="Wingdings"/>
    </font>
    <font>
      <b/>
      <u/>
      <sz val="11"/>
      <color rgb="FF165B89"/>
      <name val="Franklin Gothic Book"/>
    </font>
    <font>
      <sz val="11"/>
      <color rgb="FF000000"/>
      <name val="Franklin Gothic Book"/>
    </font>
    <font>
      <i/>
      <sz val="11"/>
      <color theme="10"/>
      <name val="Franklin Gothic Book"/>
    </font>
    <font>
      <b/>
      <sz val="11"/>
      <color theme="10"/>
      <name val="Libre Franklin"/>
    </font>
    <font>
      <b/>
      <sz val="11"/>
      <color theme="10"/>
      <name val="Franklin Gothic Book"/>
    </font>
    <font>
      <i/>
      <u/>
      <sz val="11"/>
      <color rgb="FF0076AF"/>
      <name val="Franklin Gothic Book"/>
    </font>
    <font>
      <u/>
      <sz val="10"/>
      <color rgb="FF1155CC"/>
      <name val="Calibri, sans-serif"/>
    </font>
    <font>
      <i/>
      <u/>
      <sz val="11"/>
      <color theme="10"/>
      <name val="Franklin Gothic Book"/>
    </font>
    <font>
      <i/>
      <u/>
      <sz val="11"/>
      <color rgb="FF000000"/>
      <name val="Franklin Gothic Book"/>
    </font>
    <font>
      <i/>
      <sz val="11"/>
      <color rgb="FF000000"/>
      <name val="Franklin Gothic Book"/>
    </font>
    <font>
      <i/>
      <u/>
      <sz val="11"/>
      <color rgb="FF1155CC"/>
      <name val="Libre Franklin"/>
    </font>
    <font>
      <u/>
      <sz val="10"/>
      <color rgb="FF1155CC"/>
      <name val="Calibri"/>
    </font>
    <font>
      <i/>
      <sz val="11"/>
      <name val="Libre Franklin"/>
    </font>
    <font>
      <i/>
      <u/>
      <sz val="11"/>
      <color rgb="FF00B0F0"/>
      <name val="Franklin Gothic Book"/>
    </font>
    <font>
      <i/>
      <u/>
      <sz val="11"/>
      <color rgb="FF0070C0"/>
      <name val="Franklin Gothic Book"/>
    </font>
    <font>
      <i/>
      <sz val="11"/>
      <color rgb="FF0070C0"/>
      <name val="Franklin Gothic Book"/>
    </font>
    <font>
      <i/>
      <sz val="11"/>
      <name val="Franklin Gothic Book"/>
    </font>
    <font>
      <u/>
      <sz val="11"/>
      <color rgb="FF1155CC"/>
      <name val="Libre Franklin"/>
    </font>
    <font>
      <i/>
      <sz val="11"/>
      <color theme="10"/>
      <name val="Libre Franklin"/>
    </font>
    <font>
      <b/>
      <i/>
      <sz val="11"/>
      <color theme="10"/>
      <name val="Libre Franklin"/>
    </font>
    <font>
      <b/>
      <i/>
      <sz val="11"/>
      <color theme="10"/>
      <name val="Franklin Gothic Book"/>
    </font>
    <font>
      <u/>
      <sz val="10"/>
      <color theme="10"/>
      <name val="Calibri"/>
      <scheme val="minor"/>
    </font>
    <font>
      <sz val="8"/>
      <color theme="1"/>
      <name val="Libre Franklin"/>
    </font>
    <font>
      <sz val="11"/>
      <color rgb="FF000000"/>
      <name val="Franklin Gothic Book"/>
      <family val="2"/>
    </font>
    <font>
      <u/>
      <sz val="10"/>
      <color rgb="FF1155CC"/>
      <name val="Calibri"/>
      <family val="2"/>
    </font>
  </fonts>
  <fills count="16">
    <fill>
      <patternFill patternType="none"/>
    </fill>
    <fill>
      <patternFill patternType="gray125"/>
    </fill>
    <fill>
      <patternFill patternType="solid">
        <fgColor rgb="FFF6A70A"/>
        <bgColor rgb="FFF6A70A"/>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
      <patternFill patternType="solid">
        <fgColor rgb="FFF2F2F2"/>
        <bgColor rgb="FFF2F2F2"/>
      </patternFill>
    </fill>
    <fill>
      <patternFill patternType="solid">
        <fgColor rgb="FF165B89"/>
        <bgColor rgb="FF165B89"/>
      </patternFill>
    </fill>
    <fill>
      <patternFill patternType="solid">
        <fgColor rgb="FFFFFF00"/>
        <bgColor rgb="FFFFFF00"/>
      </patternFill>
    </fill>
    <fill>
      <patternFill patternType="solid">
        <fgColor rgb="FFFFF2CC"/>
        <bgColor rgb="FFFFF2CC"/>
      </patternFill>
    </fill>
    <fill>
      <patternFill patternType="solid">
        <fgColor rgb="FF002060"/>
        <bgColor rgb="FF002060"/>
      </patternFill>
    </fill>
    <fill>
      <patternFill patternType="solid">
        <fgColor rgb="FFA6A6A6"/>
        <bgColor rgb="FFA6A6A6"/>
      </patternFill>
    </fill>
    <fill>
      <patternFill patternType="solid">
        <fgColor rgb="FFD9D9D9"/>
        <bgColor rgb="FFD9D9D9"/>
      </patternFill>
    </fill>
    <fill>
      <patternFill patternType="solid">
        <fgColor rgb="FFED7D31"/>
        <bgColor rgb="FFED7D31"/>
      </patternFill>
    </fill>
    <fill>
      <patternFill patternType="solid">
        <fgColor rgb="FFFF0000"/>
        <bgColor rgb="FFFF0000"/>
      </patternFill>
    </fill>
    <fill>
      <patternFill patternType="solid">
        <fgColor rgb="FFE7E6E6"/>
        <bgColor rgb="FF000000"/>
      </patternFill>
    </fill>
  </fills>
  <borders count="108">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rgb="FF1BC2EE"/>
      </top>
      <bottom/>
      <diagonal/>
    </border>
    <border>
      <left/>
      <right/>
      <top/>
      <bottom style="medium">
        <color rgb="FF000000"/>
      </bottom>
      <diagonal/>
    </border>
    <border>
      <left/>
      <right style="thin">
        <color theme="0"/>
      </right>
      <top/>
      <bottom/>
      <diagonal/>
    </border>
    <border>
      <left/>
      <right style="thin">
        <color theme="0"/>
      </right>
      <top/>
      <bottom style="medium">
        <color rgb="FF000000"/>
      </bottom>
      <diagonal/>
    </border>
    <border>
      <left style="thin">
        <color theme="0"/>
      </left>
      <right style="thin">
        <color theme="0"/>
      </right>
      <top/>
      <bottom/>
      <diagonal/>
    </border>
    <border>
      <left style="thin">
        <color theme="0"/>
      </left>
      <right/>
      <top/>
      <bottom/>
      <diagonal/>
    </border>
    <border>
      <left style="thin">
        <color theme="0"/>
      </left>
      <right/>
      <top/>
      <bottom style="medium">
        <color rgb="FF000000"/>
      </bottom>
      <diagonal/>
    </border>
    <border>
      <left/>
      <right/>
      <top style="medium">
        <color rgb="FF000000"/>
      </top>
      <bottom style="medium">
        <color rgb="FF000000"/>
      </bottom>
      <diagonal/>
    </border>
    <border>
      <left style="thin">
        <color theme="0"/>
      </left>
      <right/>
      <top style="medium">
        <color rgb="FF000000"/>
      </top>
      <bottom/>
      <diagonal/>
    </border>
    <border>
      <left style="thin">
        <color theme="0"/>
      </left>
      <right/>
      <top/>
      <bottom/>
      <diagonal/>
    </border>
    <border>
      <left style="thin">
        <color theme="0"/>
      </left>
      <right/>
      <top/>
      <bottom/>
      <diagonal/>
    </border>
    <border>
      <left/>
      <right style="thin">
        <color theme="0"/>
      </right>
      <top style="thin">
        <color rgb="FF000000"/>
      </top>
      <bottom/>
      <diagonal/>
    </border>
    <border>
      <left/>
      <right/>
      <top style="thin">
        <color rgb="FF000000"/>
      </top>
      <bottom/>
      <diagonal/>
    </border>
    <border>
      <left style="thin">
        <color theme="0"/>
      </left>
      <right/>
      <top style="thin">
        <color rgb="FF000000"/>
      </top>
      <bottom/>
      <diagonal/>
    </border>
    <border>
      <left style="thin">
        <color theme="0"/>
      </left>
      <right/>
      <top/>
      <bottom style="medium">
        <color rgb="FF000000"/>
      </bottom>
      <diagonal/>
    </border>
    <border>
      <left/>
      <right/>
      <top/>
      <bottom style="medium">
        <color rgb="FF000000"/>
      </bottom>
      <diagonal/>
    </border>
    <border>
      <left/>
      <right style="thin">
        <color theme="0"/>
      </right>
      <top style="medium">
        <color rgb="FF000000"/>
      </top>
      <bottom style="medium">
        <color rgb="FF000000"/>
      </bottom>
      <diagonal/>
    </border>
    <border>
      <left style="thin">
        <color theme="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bottom style="medium">
        <color rgb="FF000000"/>
      </bottom>
      <diagonal/>
    </border>
    <border>
      <left style="thin">
        <color theme="0"/>
      </left>
      <right style="thin">
        <color theme="0"/>
      </right>
      <top/>
      <bottom/>
      <diagonal/>
    </border>
    <border>
      <left/>
      <right/>
      <top/>
      <bottom/>
      <diagonal/>
    </border>
    <border>
      <left style="thin">
        <color theme="0"/>
      </left>
      <right/>
      <top/>
      <bottom style="thin">
        <color rgb="FF000000"/>
      </bottom>
      <diagonal/>
    </border>
    <border>
      <left style="thin">
        <color theme="0"/>
      </left>
      <right/>
      <top/>
      <bottom/>
      <diagonal/>
    </border>
    <border>
      <left style="thin">
        <color rgb="FFFFFFFF"/>
      </left>
      <right style="thin">
        <color rgb="FFFFFFFF"/>
      </right>
      <top/>
      <bottom/>
      <diagonal/>
    </border>
    <border>
      <left style="thin">
        <color theme="0"/>
      </left>
      <right style="thin">
        <color theme="0"/>
      </right>
      <top/>
      <bottom style="medium">
        <color rgb="FF000000"/>
      </bottom>
      <diagonal/>
    </border>
    <border>
      <left/>
      <right/>
      <top style="medium">
        <color rgb="FF000000"/>
      </top>
      <bottom style="medium">
        <color theme="0"/>
      </bottom>
      <diagonal/>
    </border>
    <border>
      <left/>
      <right/>
      <top style="medium">
        <color theme="0"/>
      </top>
      <bottom style="medium">
        <color rgb="FF1BC2EE"/>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medium">
        <color theme="0"/>
      </left>
      <right/>
      <top/>
      <bottom style="medium">
        <color theme="0"/>
      </bottom>
      <diagonal/>
    </border>
    <border>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theme="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double">
        <color rgb="FF000000"/>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style="thin">
        <color rgb="FF808080"/>
      </top>
      <bottom style="thin">
        <color rgb="FF808080"/>
      </bottom>
      <diagonal/>
    </border>
    <border>
      <left/>
      <right/>
      <top/>
      <bottom style="thin">
        <color rgb="FFA6A6A6"/>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rgb="FF808080"/>
      </left>
      <right style="thin">
        <color rgb="FF808080"/>
      </right>
      <top/>
      <bottom/>
      <diagonal/>
    </border>
    <border>
      <left style="thin">
        <color rgb="FF808080"/>
      </left>
      <right/>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top/>
      <bottom style="thin">
        <color rgb="FF80808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000000"/>
      </right>
      <top/>
      <bottom style="thin">
        <color rgb="FF000000"/>
      </bottom>
      <diagonal/>
    </border>
    <border>
      <left/>
      <right/>
      <top/>
      <bottom style="thin">
        <color rgb="FF8EAADB"/>
      </bottom>
      <diagonal/>
    </border>
    <border>
      <left/>
      <right style="thin">
        <color rgb="FF8EAADB"/>
      </right>
      <top/>
      <bottom style="thin">
        <color rgb="FF8EAADB"/>
      </bottom>
      <diagonal/>
    </border>
    <border>
      <left/>
      <right/>
      <top style="thin">
        <color rgb="FF8EAADB"/>
      </top>
      <bottom style="thin">
        <color rgb="FF8EAADB"/>
      </bottom>
      <diagonal/>
    </border>
    <border>
      <left/>
      <right style="thin">
        <color rgb="FF8EAADB"/>
      </right>
      <top style="thin">
        <color rgb="FF8EAADB"/>
      </top>
      <bottom style="thin">
        <color rgb="FF8EAADB"/>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style="thin">
        <color rgb="FFABABAB"/>
      </right>
      <top/>
      <bottom/>
      <diagonal/>
    </border>
    <border>
      <left style="thin">
        <color indexed="65"/>
      </left>
      <right/>
      <top style="thin">
        <color rgb="FFABABAB"/>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4">
    <xf numFmtId="0" fontId="0" fillId="0" borderId="0"/>
    <xf numFmtId="0" fontId="153" fillId="0" borderId="0" applyNumberFormat="0" applyFill="0" applyBorder="0" applyAlignment="0" applyProtection="0"/>
    <xf numFmtId="43" fontId="106" fillId="0" borderId="0" applyFont="0" applyFill="0" applyBorder="0" applyAlignment="0" applyProtection="0"/>
    <xf numFmtId="0" fontId="106" fillId="0" borderId="73"/>
  </cellStyleXfs>
  <cellXfs count="595">
    <xf numFmtId="0" fontId="0" fillId="0" borderId="0" xfId="0" applyFont="1" applyAlignment="1"/>
    <xf numFmtId="0" fontId="1" fillId="0" borderId="0" xfId="0" applyFont="1" applyAlignment="1">
      <alignment horizontal="left" vertical="center"/>
    </xf>
    <xf numFmtId="0" fontId="2" fillId="0" borderId="0" xfId="0" applyFont="1"/>
    <xf numFmtId="0" fontId="1" fillId="0" borderId="0" xfId="0" applyFont="1" applyAlignment="1">
      <alignment horizontal="right" vertical="center"/>
    </xf>
    <xf numFmtId="0" fontId="1" fillId="2" borderId="1" xfId="0" applyFont="1" applyFill="1" applyBorder="1" applyAlignment="1">
      <alignment horizontal="right" vertical="center"/>
    </xf>
    <xf numFmtId="0" fontId="3" fillId="3" borderId="1" xfId="0" applyFont="1" applyFill="1" applyBorder="1" applyAlignment="1">
      <alignment horizontal="left" vertical="center"/>
    </xf>
    <xf numFmtId="0" fontId="4" fillId="3" borderId="1" xfId="0" applyFont="1" applyFill="1" applyBorder="1" applyAlignment="1">
      <alignment horizontal="left" vertical="center"/>
    </xf>
    <xf numFmtId="0" fontId="1" fillId="3" borderId="1" xfId="0" applyFont="1" applyFill="1" applyBorder="1" applyAlignment="1">
      <alignment horizontal="left" vertical="center"/>
    </xf>
    <xf numFmtId="0" fontId="5" fillId="3" borderId="1"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vertical="center"/>
    </xf>
    <xf numFmtId="0" fontId="3" fillId="3" borderId="1" xfId="0" applyFont="1" applyFill="1" applyBorder="1" applyAlignment="1">
      <alignment vertical="center"/>
    </xf>
    <xf numFmtId="0" fontId="3" fillId="3" borderId="1" xfId="0" applyFont="1" applyFill="1" applyBorder="1" applyAlignment="1">
      <alignment horizontal="left" vertical="center" wrapText="1"/>
    </xf>
    <xf numFmtId="0" fontId="8" fillId="3" borderId="1" xfId="0" applyFont="1" applyFill="1" applyBorder="1" applyAlignment="1">
      <alignment vertical="center"/>
    </xf>
    <xf numFmtId="0" fontId="3" fillId="3" borderId="1" xfId="0" applyFont="1" applyFill="1" applyBorder="1" applyAlignment="1">
      <alignment vertical="center" wrapText="1"/>
    </xf>
    <xf numFmtId="0" fontId="4" fillId="3" borderId="1" xfId="0" applyFont="1" applyFill="1" applyBorder="1" applyAlignment="1">
      <alignment vertical="center"/>
    </xf>
    <xf numFmtId="0" fontId="10" fillId="3" borderId="1" xfId="0" applyFont="1" applyFill="1" applyBorder="1" applyAlignment="1">
      <alignment vertical="center"/>
    </xf>
    <xf numFmtId="0" fontId="11" fillId="3" borderId="1" xfId="0" applyFont="1" applyFill="1" applyBorder="1" applyAlignment="1">
      <alignment vertical="center"/>
    </xf>
    <xf numFmtId="0" fontId="1" fillId="4" borderId="1" xfId="0" applyFont="1" applyFill="1" applyBorder="1" applyAlignment="1">
      <alignment horizontal="left" vertical="center"/>
    </xf>
    <xf numFmtId="0" fontId="4" fillId="4" borderId="1" xfId="0" applyFont="1" applyFill="1" applyBorder="1" applyAlignment="1">
      <alignment vertical="center"/>
    </xf>
    <xf numFmtId="0" fontId="13" fillId="4" borderId="1" xfId="0" applyFont="1" applyFill="1" applyBorder="1"/>
    <xf numFmtId="0" fontId="14" fillId="2" borderId="5" xfId="0" applyFont="1" applyFill="1" applyBorder="1" applyAlignment="1">
      <alignment horizontal="left" vertical="center"/>
    </xf>
    <xf numFmtId="0" fontId="15" fillId="5" borderId="5" xfId="0" applyFont="1" applyFill="1" applyBorder="1" applyAlignment="1">
      <alignment horizontal="left" vertical="center" wrapText="1"/>
    </xf>
    <xf numFmtId="0" fontId="16" fillId="0" borderId="5" xfId="0" applyFont="1" applyBorder="1" applyAlignment="1">
      <alignment horizontal="left" vertical="center"/>
    </xf>
    <xf numFmtId="0" fontId="17" fillId="4" borderId="1" xfId="0" applyFont="1" applyFill="1" applyBorder="1" applyAlignment="1">
      <alignment horizontal="left" vertical="center"/>
    </xf>
    <xf numFmtId="0" fontId="18" fillId="3" borderId="1" xfId="0" applyFont="1" applyFill="1" applyBorder="1"/>
    <xf numFmtId="0" fontId="4" fillId="0" borderId="0" xfId="0" applyFont="1" applyAlignment="1">
      <alignment vertical="center"/>
    </xf>
    <xf numFmtId="0" fontId="19" fillId="0" borderId="0" xfId="0" applyFont="1"/>
    <xf numFmtId="0" fontId="20" fillId="3" borderId="6" xfId="0" applyFont="1" applyFill="1" applyBorder="1" applyAlignment="1">
      <alignment vertical="center" wrapText="1"/>
    </xf>
    <xf numFmtId="0" fontId="6" fillId="0" borderId="0" xfId="0" applyFont="1" applyAlignment="1">
      <alignment vertical="center" wrapText="1"/>
    </xf>
    <xf numFmtId="0" fontId="20"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6"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1" xfId="0" applyFont="1" applyFill="1" applyBorder="1" applyAlignment="1">
      <alignment vertical="center" wrapText="1"/>
    </xf>
    <xf numFmtId="0" fontId="6" fillId="3" borderId="12" xfId="0" applyFont="1" applyFill="1" applyBorder="1" applyAlignment="1">
      <alignment vertical="center" wrapText="1"/>
    </xf>
    <xf numFmtId="0" fontId="21" fillId="3" borderId="11" xfId="0" applyFont="1" applyFill="1" applyBorder="1" applyAlignment="1">
      <alignment vertical="center" wrapText="1"/>
    </xf>
    <xf numFmtId="0" fontId="22" fillId="3" borderId="13" xfId="0" applyFont="1" applyFill="1" applyBorder="1" applyAlignment="1">
      <alignment vertical="center" wrapText="1"/>
    </xf>
    <xf numFmtId="0" fontId="23" fillId="3" borderId="14" xfId="0" applyFont="1" applyFill="1" applyBorder="1" applyAlignment="1">
      <alignment vertical="center" wrapText="1"/>
    </xf>
    <xf numFmtId="0" fontId="6" fillId="3" borderId="15" xfId="0" applyFont="1" applyFill="1" applyBorder="1" applyAlignment="1">
      <alignment vertical="center" wrapText="1"/>
    </xf>
    <xf numFmtId="0" fontId="6" fillId="3" borderId="16" xfId="0" applyFont="1" applyFill="1" applyBorder="1" applyAlignment="1">
      <alignment vertical="center" wrapText="1"/>
    </xf>
    <xf numFmtId="0" fontId="11" fillId="0" borderId="20" xfId="0" applyFont="1" applyBorder="1" applyAlignment="1">
      <alignment horizontal="left" vertical="center"/>
    </xf>
    <xf numFmtId="0" fontId="6" fillId="0" borderId="20" xfId="0" applyFont="1" applyBorder="1" applyAlignment="1">
      <alignment horizontal="left" vertical="center"/>
    </xf>
    <xf numFmtId="0" fontId="3" fillId="0" borderId="20" xfId="0" applyFont="1" applyBorder="1" applyAlignment="1">
      <alignment vertical="center"/>
    </xf>
    <xf numFmtId="0" fontId="11" fillId="0" borderId="0" xfId="0" applyFont="1" applyAlignment="1">
      <alignment horizontal="left" vertical="center" wrapText="1"/>
    </xf>
    <xf numFmtId="0" fontId="6"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vertical="center"/>
    </xf>
    <xf numFmtId="0" fontId="25"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30" fillId="0" borderId="0" xfId="0" applyFont="1" applyAlignment="1">
      <alignment horizontal="left" vertical="center"/>
    </xf>
    <xf numFmtId="0" fontId="31" fillId="5" borderId="5" xfId="0" applyFont="1" applyFill="1" applyBorder="1" applyAlignment="1">
      <alignment horizontal="left" vertical="center"/>
    </xf>
    <xf numFmtId="0" fontId="5" fillId="0" borderId="0" xfId="0" applyFont="1" applyAlignment="1">
      <alignment vertical="center"/>
    </xf>
    <xf numFmtId="0" fontId="27" fillId="0" borderId="0" xfId="0" applyFont="1" applyAlignment="1">
      <alignment vertical="center"/>
    </xf>
    <xf numFmtId="0" fontId="32" fillId="0" borderId="0" xfId="0" applyFont="1" applyAlignment="1">
      <alignment horizontal="left" vertical="center"/>
    </xf>
    <xf numFmtId="0" fontId="33" fillId="0" borderId="21" xfId="0" applyFont="1" applyBorder="1" applyAlignment="1">
      <alignment horizontal="left" vertical="center"/>
    </xf>
    <xf numFmtId="0" fontId="34" fillId="0" borderId="21" xfId="0" applyFont="1" applyBorder="1" applyAlignment="1">
      <alignment horizontal="left" vertical="center"/>
    </xf>
    <xf numFmtId="0" fontId="35" fillId="0" borderId="21" xfId="0" applyFont="1" applyBorder="1" applyAlignment="1">
      <alignment horizontal="left" vertical="center"/>
    </xf>
    <xf numFmtId="0" fontId="36" fillId="0" borderId="22" xfId="0" applyFont="1" applyBorder="1" applyAlignment="1">
      <alignment vertical="center"/>
    </xf>
    <xf numFmtId="0" fontId="11" fillId="0" borderId="23" xfId="0" applyFont="1" applyBorder="1" applyAlignment="1">
      <alignment vertical="center"/>
    </xf>
    <xf numFmtId="0" fontId="1" fillId="0" borderId="21" xfId="0" applyFont="1" applyBorder="1" applyAlignment="1">
      <alignment horizontal="left" vertical="center"/>
    </xf>
    <xf numFmtId="0" fontId="3" fillId="0" borderId="21" xfId="0" applyFont="1" applyBorder="1" applyAlignment="1">
      <alignment horizontal="left" vertical="center"/>
    </xf>
    <xf numFmtId="0" fontId="37" fillId="0" borderId="0" xfId="0" applyFont="1" applyAlignment="1">
      <alignment horizontal="left" vertical="center"/>
    </xf>
    <xf numFmtId="0" fontId="3" fillId="0" borderId="22" xfId="0" applyFont="1" applyBorder="1" applyAlignment="1">
      <alignment horizontal="left" vertical="center"/>
    </xf>
    <xf numFmtId="0" fontId="3" fillId="2" borderId="24" xfId="0" applyFont="1" applyFill="1" applyBorder="1" applyAlignment="1">
      <alignment vertical="center"/>
    </xf>
    <xf numFmtId="0" fontId="6" fillId="5" borderId="25" xfId="0" applyFont="1" applyFill="1" applyBorder="1" applyAlignment="1">
      <alignment horizontal="left" vertical="center"/>
    </xf>
    <xf numFmtId="0" fontId="37" fillId="0" borderId="0" xfId="0" applyFont="1" applyAlignment="1">
      <alignment horizontal="left" vertical="center"/>
    </xf>
    <xf numFmtId="0" fontId="26" fillId="0" borderId="0" xfId="0" applyFont="1" applyAlignment="1">
      <alignment horizontal="left" vertical="center"/>
    </xf>
    <xf numFmtId="0" fontId="3" fillId="0" borderId="23" xfId="0" applyFont="1" applyBorder="1" applyAlignment="1">
      <alignment horizontal="left" vertical="center"/>
    </xf>
    <xf numFmtId="0" fontId="6" fillId="0" borderId="21" xfId="0" applyFont="1" applyBorder="1" applyAlignment="1">
      <alignment horizontal="left" vertical="center"/>
    </xf>
    <xf numFmtId="0" fontId="6" fillId="5" borderId="26" xfId="0" applyFont="1" applyFill="1" applyBorder="1" applyAlignment="1">
      <alignment horizontal="left" vertical="center"/>
    </xf>
    <xf numFmtId="164" fontId="3" fillId="2" borderId="24" xfId="0" applyNumberFormat="1" applyFont="1" applyFill="1" applyBorder="1" applyAlignment="1">
      <alignment vertical="center"/>
    </xf>
    <xf numFmtId="0" fontId="1" fillId="6" borderId="27" xfId="0" applyFont="1" applyFill="1" applyBorder="1" applyAlignment="1">
      <alignment horizontal="left" vertical="center"/>
    </xf>
    <xf numFmtId="0" fontId="3" fillId="0" borderId="22" xfId="0" applyFont="1" applyBorder="1" applyAlignment="1">
      <alignment horizontal="left" vertical="center" wrapText="1"/>
    </xf>
    <xf numFmtId="0" fontId="3" fillId="2" borderId="1" xfId="0" applyFont="1" applyFill="1" applyBorder="1" applyAlignment="1">
      <alignment vertical="center" wrapText="1"/>
    </xf>
    <xf numFmtId="164" fontId="3" fillId="2" borderId="1" xfId="0" applyNumberFormat="1" applyFont="1" applyFill="1" applyBorder="1" applyAlignment="1">
      <alignment vertical="center"/>
    </xf>
    <xf numFmtId="0" fontId="39" fillId="2" borderId="1" xfId="0" applyFont="1" applyFill="1" applyBorder="1" applyAlignment="1">
      <alignment wrapText="1"/>
    </xf>
    <xf numFmtId="0" fontId="3" fillId="0" borderId="31" xfId="0" applyFont="1" applyBorder="1" applyAlignment="1">
      <alignment horizontal="left" vertical="center" wrapText="1"/>
    </xf>
    <xf numFmtId="0" fontId="6" fillId="0" borderId="32" xfId="0" applyFont="1" applyBorder="1" applyAlignment="1">
      <alignment horizontal="left" vertical="center"/>
    </xf>
    <xf numFmtId="0" fontId="3" fillId="2" borderId="1" xfId="0" applyFont="1" applyFill="1" applyBorder="1" applyAlignment="1">
      <alignment vertical="center"/>
    </xf>
    <xf numFmtId="0" fontId="6" fillId="5" borderId="8" xfId="0" applyFont="1" applyFill="1" applyBorder="1" applyAlignment="1">
      <alignment vertical="center" wrapText="1"/>
    </xf>
    <xf numFmtId="0" fontId="6" fillId="5" borderId="1" xfId="0" applyFont="1" applyFill="1" applyBorder="1" applyAlignment="1">
      <alignment vertical="center" wrapText="1"/>
    </xf>
    <xf numFmtId="0" fontId="40" fillId="2" borderId="15" xfId="0" applyFont="1" applyFill="1" applyBorder="1" applyAlignment="1">
      <alignment vertical="center" wrapText="1"/>
    </xf>
    <xf numFmtId="0" fontId="6" fillId="5" borderId="1" xfId="0" applyFont="1" applyFill="1" applyBorder="1" applyAlignment="1">
      <alignment horizontal="left" vertical="center"/>
    </xf>
    <xf numFmtId="0" fontId="6" fillId="0" borderId="31" xfId="0" applyFont="1" applyBorder="1" applyAlignment="1">
      <alignment horizontal="left" vertical="center"/>
    </xf>
    <xf numFmtId="0" fontId="6" fillId="5" borderId="33" xfId="0" applyFont="1" applyFill="1" applyBorder="1" applyAlignment="1">
      <alignment horizontal="left" vertical="center"/>
    </xf>
    <xf numFmtId="0" fontId="6" fillId="0" borderId="34" xfId="0" applyFont="1" applyBorder="1" applyAlignment="1">
      <alignment horizontal="left" vertical="center"/>
    </xf>
    <xf numFmtId="0" fontId="41" fillId="2" borderId="35" xfId="0" applyFont="1" applyFill="1" applyBorder="1" applyAlignment="1">
      <alignment vertical="center"/>
    </xf>
    <xf numFmtId="0" fontId="42" fillId="0" borderId="36" xfId="0" applyFont="1" applyBorder="1" applyAlignment="1">
      <alignment vertical="center"/>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36" fillId="0" borderId="0" xfId="0" applyFont="1" applyAlignment="1">
      <alignment vertical="center"/>
    </xf>
    <xf numFmtId="0" fontId="3" fillId="0" borderId="0" xfId="0" applyFont="1" applyAlignment="1">
      <alignment horizontal="left" vertical="center"/>
    </xf>
    <xf numFmtId="0" fontId="3" fillId="2" borderId="39" xfId="0" applyFont="1" applyFill="1" applyBorder="1" applyAlignment="1">
      <alignment vertical="center" wrapText="1"/>
    </xf>
    <xf numFmtId="0" fontId="44" fillId="2" borderId="15" xfId="0" applyFont="1" applyFill="1" applyBorder="1" applyAlignment="1">
      <alignment vertical="center" wrapText="1"/>
    </xf>
    <xf numFmtId="0" fontId="4" fillId="0" borderId="22" xfId="0" applyFont="1" applyBorder="1" applyAlignment="1">
      <alignment horizontal="left" vertical="center"/>
    </xf>
    <xf numFmtId="0" fontId="3" fillId="0" borderId="42" xfId="0" applyFont="1" applyBorder="1" applyAlignment="1">
      <alignment vertical="center"/>
    </xf>
    <xf numFmtId="0" fontId="3" fillId="2" borderId="1" xfId="0" applyFont="1" applyFill="1" applyBorder="1" applyAlignment="1">
      <alignment vertical="center"/>
    </xf>
    <xf numFmtId="0" fontId="6" fillId="0" borderId="44" xfId="0" applyFont="1" applyBorder="1" applyAlignment="1">
      <alignment horizontal="left" vertical="center"/>
    </xf>
    <xf numFmtId="0" fontId="45" fillId="0" borderId="32" xfId="0" applyFont="1" applyBorder="1" applyAlignment="1">
      <alignment horizontal="left" vertical="center"/>
    </xf>
    <xf numFmtId="0" fontId="3" fillId="2" borderId="8" xfId="0" applyFont="1" applyFill="1" applyBorder="1" applyAlignment="1">
      <alignment vertical="center"/>
    </xf>
    <xf numFmtId="165" fontId="3" fillId="2" borderId="1" xfId="0" applyNumberFormat="1" applyFont="1" applyFill="1" applyBorder="1" applyAlignment="1">
      <alignment vertical="center"/>
    </xf>
    <xf numFmtId="0" fontId="46" fillId="2" borderId="35" xfId="0" applyFont="1" applyFill="1" applyBorder="1" applyAlignment="1">
      <alignment vertical="center" wrapText="1"/>
    </xf>
    <xf numFmtId="0" fontId="6" fillId="5" borderId="35" xfId="0" applyFont="1" applyFill="1" applyBorder="1" applyAlignment="1">
      <alignment horizontal="left" vertical="center"/>
    </xf>
    <xf numFmtId="0" fontId="47" fillId="0" borderId="23" xfId="0" applyFont="1" applyBorder="1" applyAlignment="1">
      <alignment horizontal="left" vertical="center" wrapText="1"/>
    </xf>
    <xf numFmtId="0" fontId="3" fillId="0" borderId="21" xfId="0" applyFont="1" applyBorder="1" applyAlignment="1">
      <alignment vertical="center"/>
    </xf>
    <xf numFmtId="0" fontId="11" fillId="0" borderId="21" xfId="0" applyFont="1" applyBorder="1" applyAlignment="1">
      <alignment vertical="center"/>
    </xf>
    <xf numFmtId="0" fontId="20" fillId="0" borderId="21" xfId="0" applyFont="1" applyBorder="1" applyAlignment="1">
      <alignment horizontal="left" vertical="center"/>
    </xf>
    <xf numFmtId="10" fontId="48" fillId="0" borderId="21" xfId="0" applyNumberFormat="1" applyFont="1" applyBorder="1" applyAlignment="1">
      <alignment vertical="center"/>
    </xf>
    <xf numFmtId="10" fontId="6" fillId="0" borderId="42" xfId="0" applyNumberFormat="1" applyFont="1" applyBorder="1" applyAlignment="1">
      <alignment horizontal="left" vertical="center"/>
    </xf>
    <xf numFmtId="0" fontId="6" fillId="0" borderId="45" xfId="0" applyFont="1" applyBorder="1" applyAlignment="1">
      <alignment horizontal="left" vertical="center"/>
    </xf>
    <xf numFmtId="0" fontId="11" fillId="0" borderId="37" xfId="0" applyFont="1" applyBorder="1" applyAlignment="1">
      <alignment vertical="center"/>
    </xf>
    <xf numFmtId="0" fontId="20" fillId="0" borderId="38" xfId="0" applyFont="1" applyBorder="1" applyAlignment="1">
      <alignment horizontal="left" vertical="center"/>
    </xf>
    <xf numFmtId="0" fontId="48" fillId="0" borderId="38" xfId="0" applyFont="1" applyBorder="1" applyAlignment="1">
      <alignment vertical="center"/>
    </xf>
    <xf numFmtId="0" fontId="49" fillId="2" borderId="46" xfId="0" applyFont="1" applyFill="1" applyBorder="1" applyAlignment="1"/>
    <xf numFmtId="0" fontId="50" fillId="0" borderId="46" xfId="0" applyFont="1" applyBorder="1" applyAlignment="1"/>
    <xf numFmtId="0" fontId="3" fillId="0" borderId="23" xfId="0" applyFont="1" applyBorder="1" applyAlignment="1">
      <alignment vertical="center"/>
    </xf>
    <xf numFmtId="0" fontId="3" fillId="0" borderId="47" xfId="0" applyFont="1" applyBorder="1" applyAlignment="1">
      <alignment vertical="center"/>
    </xf>
    <xf numFmtId="0" fontId="51" fillId="0" borderId="0" xfId="0" applyFont="1" applyAlignment="1">
      <alignment vertical="center"/>
    </xf>
    <xf numFmtId="0" fontId="52" fillId="0" borderId="0" xfId="0" applyFont="1" applyAlignment="1">
      <alignment vertical="center"/>
    </xf>
    <xf numFmtId="0" fontId="4" fillId="0" borderId="0" xfId="0" applyFont="1"/>
    <xf numFmtId="0" fontId="56" fillId="0" borderId="0" xfId="0" applyFont="1"/>
    <xf numFmtId="0" fontId="4"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50" xfId="0" applyFont="1" applyBorder="1" applyAlignment="1">
      <alignment horizontal="left" vertical="center" wrapText="1"/>
    </xf>
    <xf numFmtId="0" fontId="3" fillId="0" borderId="50" xfId="0" applyFont="1" applyBorder="1" applyAlignment="1">
      <alignment vertical="center" wrapText="1"/>
    </xf>
    <xf numFmtId="0" fontId="1" fillId="5" borderId="6" xfId="0" applyFont="1" applyFill="1" applyBorder="1" applyAlignment="1">
      <alignment horizontal="left" vertical="center"/>
    </xf>
    <xf numFmtId="0" fontId="3" fillId="0" borderId="51" xfId="0" applyFont="1" applyBorder="1" applyAlignment="1">
      <alignment horizontal="left" vertical="center"/>
    </xf>
    <xf numFmtId="0" fontId="3" fillId="0" borderId="51" xfId="0" applyFont="1" applyBorder="1" applyAlignment="1">
      <alignment vertical="center" wrapText="1"/>
    </xf>
    <xf numFmtId="0" fontId="1" fillId="5" borderId="10" xfId="0" applyFont="1" applyFill="1" applyBorder="1" applyAlignment="1">
      <alignment horizontal="left" vertical="center"/>
    </xf>
    <xf numFmtId="0" fontId="3" fillId="2" borderId="10" xfId="0" applyFont="1" applyFill="1" applyBorder="1" applyAlignment="1">
      <alignment vertical="center" wrapText="1"/>
    </xf>
    <xf numFmtId="0" fontId="61" fillId="2" borderId="10" xfId="0" applyFont="1" applyFill="1" applyBorder="1" applyAlignment="1">
      <alignment vertical="center" wrapText="1"/>
    </xf>
    <xf numFmtId="0" fontId="1" fillId="5" borderId="10" xfId="0" applyFont="1" applyFill="1" applyBorder="1" applyAlignment="1">
      <alignment horizontal="left" vertical="center" wrapText="1"/>
    </xf>
    <xf numFmtId="0" fontId="62" fillId="2" borderId="10" xfId="0" applyFont="1" applyFill="1" applyBorder="1" applyAlignment="1">
      <alignment vertical="center" wrapText="1"/>
    </xf>
    <xf numFmtId="0" fontId="3" fillId="0" borderId="52" xfId="0" applyFont="1" applyBorder="1" applyAlignment="1">
      <alignment horizontal="left" vertical="center"/>
    </xf>
    <xf numFmtId="0" fontId="3" fillId="2" borderId="13" xfId="0" applyFont="1" applyFill="1" applyBorder="1" applyAlignment="1">
      <alignment vertical="center" wrapText="1"/>
    </xf>
    <xf numFmtId="0" fontId="1" fillId="5" borderId="13" xfId="0" applyFont="1" applyFill="1" applyBorder="1" applyAlignment="1">
      <alignment horizontal="left" vertical="center" wrapText="1"/>
    </xf>
    <xf numFmtId="0" fontId="63" fillId="2" borderId="10" xfId="0" applyFont="1" applyFill="1" applyBorder="1" applyAlignment="1">
      <alignment vertical="center" wrapText="1"/>
    </xf>
    <xf numFmtId="0" fontId="1" fillId="0" borderId="53" xfId="0" applyFont="1" applyBorder="1" applyAlignment="1">
      <alignment horizontal="left" vertical="center"/>
    </xf>
    <xf numFmtId="0" fontId="1" fillId="0" borderId="51" xfId="0" applyFont="1" applyBorder="1" applyAlignment="1">
      <alignment horizontal="left" vertical="center"/>
    </xf>
    <xf numFmtId="0" fontId="3" fillId="0" borderId="54" xfId="0" applyFont="1" applyBorder="1" applyAlignment="1">
      <alignment horizontal="left" vertical="center"/>
    </xf>
    <xf numFmtId="0" fontId="3" fillId="0" borderId="55" xfId="0" applyFont="1" applyBorder="1" applyAlignment="1">
      <alignment horizontal="left" vertical="center"/>
    </xf>
    <xf numFmtId="0" fontId="1" fillId="0" borderId="55" xfId="0" applyFont="1" applyBorder="1" applyAlignment="1">
      <alignment horizontal="left" vertical="center"/>
    </xf>
    <xf numFmtId="0" fontId="1" fillId="0" borderId="50" xfId="0" applyFont="1" applyBorder="1" applyAlignment="1">
      <alignment vertical="center"/>
    </xf>
    <xf numFmtId="0" fontId="64" fillId="2" borderId="10" xfId="0" applyFont="1" applyFill="1" applyBorder="1" applyAlignment="1">
      <alignment vertical="center" wrapText="1"/>
    </xf>
    <xf numFmtId="0" fontId="1" fillId="5" borderId="13" xfId="0" applyFont="1" applyFill="1" applyBorder="1" applyAlignment="1">
      <alignment horizontal="left" vertical="center"/>
    </xf>
    <xf numFmtId="0" fontId="6" fillId="2" borderId="13" xfId="0" applyFont="1" applyFill="1" applyBorder="1" applyAlignment="1">
      <alignment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65" fillId="2" borderId="13" xfId="0" applyFont="1" applyFill="1" applyBorder="1" applyAlignment="1">
      <alignment vertical="center" wrapText="1"/>
    </xf>
    <xf numFmtId="0" fontId="66" fillId="0" borderId="51" xfId="0" applyFont="1" applyBorder="1" applyAlignment="1">
      <alignment horizontal="left" vertical="center" wrapText="1"/>
    </xf>
    <xf numFmtId="0" fontId="1" fillId="0" borderId="51" xfId="0" applyFont="1" applyBorder="1" applyAlignment="1">
      <alignment vertical="center"/>
    </xf>
    <xf numFmtId="0" fontId="3" fillId="2" borderId="10" xfId="0" applyFont="1" applyFill="1" applyBorder="1" applyAlignment="1">
      <alignment horizontal="left" vertical="center" wrapText="1"/>
    </xf>
    <xf numFmtId="4" fontId="6" fillId="2" borderId="10" xfId="0" applyNumberFormat="1" applyFont="1" applyFill="1" applyBorder="1" applyAlignment="1">
      <alignment vertical="center" wrapText="1"/>
    </xf>
    <xf numFmtId="4" fontId="6" fillId="2" borderId="10" xfId="0" applyNumberFormat="1" applyFont="1" applyFill="1" applyBorder="1" applyAlignment="1">
      <alignment vertical="center" wrapText="1"/>
    </xf>
    <xf numFmtId="0" fontId="67" fillId="5" borderId="10" xfId="0" applyFont="1" applyFill="1" applyBorder="1" applyAlignment="1">
      <alignment horizontal="left" vertical="center"/>
    </xf>
    <xf numFmtId="0" fontId="68" fillId="5" borderId="10" xfId="0" applyFont="1" applyFill="1" applyBorder="1" applyAlignment="1">
      <alignment horizontal="left" vertical="center"/>
    </xf>
    <xf numFmtId="0" fontId="3" fillId="2" borderId="10" xfId="0" applyFont="1" applyFill="1" applyBorder="1" applyAlignment="1">
      <alignment vertical="center" wrapText="1"/>
    </xf>
    <xf numFmtId="0" fontId="69" fillId="0" borderId="0" xfId="0" applyFont="1" applyAlignment="1">
      <alignment wrapText="1"/>
    </xf>
    <xf numFmtId="0" fontId="1" fillId="5" borderId="10" xfId="0" applyFont="1" applyFill="1" applyBorder="1" applyAlignment="1">
      <alignment horizontal="left" vertical="center"/>
    </xf>
    <xf numFmtId="0" fontId="6" fillId="2" borderId="10" xfId="0" applyFont="1" applyFill="1" applyBorder="1" applyAlignment="1">
      <alignment vertical="center" wrapText="1"/>
    </xf>
    <xf numFmtId="0" fontId="70" fillId="2" borderId="0" xfId="0" applyFont="1" applyFill="1" applyAlignment="1"/>
    <xf numFmtId="3" fontId="6" fillId="2" borderId="10" xfId="0" applyNumberFormat="1" applyFont="1" applyFill="1" applyBorder="1" applyAlignment="1">
      <alignment vertical="center" wrapText="1"/>
    </xf>
    <xf numFmtId="3" fontId="6" fillId="2" borderId="10" xfId="0" applyNumberFormat="1" applyFont="1" applyFill="1" applyBorder="1" applyAlignment="1">
      <alignment vertical="center" wrapText="1"/>
    </xf>
    <xf numFmtId="0" fontId="1" fillId="5" borderId="10" xfId="0" applyFont="1" applyFill="1" applyBorder="1" applyAlignment="1">
      <alignment horizontal="left" vertical="center" wrapText="1"/>
    </xf>
    <xf numFmtId="166" fontId="6" fillId="2" borderId="10" xfId="0" applyNumberFormat="1" applyFont="1" applyFill="1" applyBorder="1" applyAlignment="1">
      <alignment vertical="center" wrapText="1"/>
    </xf>
    <xf numFmtId="0" fontId="6" fillId="2" borderId="10" xfId="0" applyFont="1" applyFill="1" applyBorder="1" applyAlignment="1">
      <alignment vertical="center" wrapText="1"/>
    </xf>
    <xf numFmtId="166" fontId="6" fillId="2" borderId="10" xfId="0" applyNumberFormat="1" applyFont="1" applyFill="1" applyBorder="1" applyAlignment="1">
      <alignment vertical="center" wrapText="1"/>
    </xf>
    <xf numFmtId="3" fontId="6" fillId="2" borderId="13" xfId="0" applyNumberFormat="1" applyFont="1" applyFill="1" applyBorder="1" applyAlignment="1">
      <alignment vertical="center" wrapText="1"/>
    </xf>
    <xf numFmtId="0" fontId="4" fillId="0" borderId="50" xfId="0" applyFont="1" applyBorder="1" applyAlignment="1">
      <alignment vertical="center"/>
    </xf>
    <xf numFmtId="0" fontId="6" fillId="0" borderId="51" xfId="0" applyFont="1" applyBorder="1" applyAlignment="1">
      <alignment horizontal="left" vertical="center" wrapText="1"/>
    </xf>
    <xf numFmtId="0" fontId="71" fillId="2" borderId="51" xfId="0" applyFont="1" applyFill="1" applyBorder="1" applyAlignment="1"/>
    <xf numFmtId="0" fontId="6" fillId="0" borderId="52" xfId="0" applyFont="1" applyBorder="1" applyAlignment="1">
      <alignment horizontal="left" vertical="center" wrapText="1"/>
    </xf>
    <xf numFmtId="167" fontId="3" fillId="0" borderId="52" xfId="0" applyNumberFormat="1" applyFont="1" applyBorder="1" applyAlignment="1">
      <alignment vertical="center" wrapText="1"/>
    </xf>
    <xf numFmtId="0" fontId="3" fillId="0" borderId="52" xfId="0" applyFont="1" applyBorder="1" applyAlignment="1">
      <alignment vertical="center" wrapText="1"/>
    </xf>
    <xf numFmtId="0" fontId="6" fillId="0" borderId="50" xfId="0" applyFont="1" applyBorder="1" applyAlignment="1">
      <alignment horizontal="left" vertical="center" wrapText="1"/>
    </xf>
    <xf numFmtId="0" fontId="1" fillId="0" borderId="32" xfId="0" applyFont="1" applyBorder="1" applyAlignment="1">
      <alignment horizontal="left" vertical="center"/>
    </xf>
    <xf numFmtId="0" fontId="3" fillId="2" borderId="13" xfId="0" applyFont="1" applyFill="1" applyBorder="1" applyAlignment="1">
      <alignment horizontal="left" vertical="center" wrapText="1"/>
    </xf>
    <xf numFmtId="0" fontId="1" fillId="0" borderId="58" xfId="0" applyFont="1" applyBorder="1" applyAlignment="1">
      <alignment horizontal="left" vertical="center"/>
    </xf>
    <xf numFmtId="3" fontId="3" fillId="2" borderId="13" xfId="0" applyNumberFormat="1" applyFont="1" applyFill="1" applyBorder="1" applyAlignment="1">
      <alignment vertical="center" wrapText="1"/>
    </xf>
    <xf numFmtId="0" fontId="72" fillId="2" borderId="10" xfId="0" applyFont="1" applyFill="1" applyBorder="1" applyAlignment="1">
      <alignment vertical="center" wrapText="1"/>
    </xf>
    <xf numFmtId="4" fontId="3" fillId="2" borderId="13" xfId="0" applyNumberFormat="1" applyFont="1" applyFill="1" applyBorder="1" applyAlignment="1">
      <alignment vertical="center" wrapText="1"/>
    </xf>
    <xf numFmtId="2" fontId="3" fillId="0" borderId="52" xfId="0" applyNumberFormat="1" applyFont="1" applyBorder="1" applyAlignment="1">
      <alignment vertical="center"/>
    </xf>
    <xf numFmtId="0" fontId="3" fillId="2" borderId="10" xfId="0" applyFont="1" applyFill="1" applyBorder="1" applyAlignment="1">
      <alignment vertical="center" wrapText="1"/>
    </xf>
    <xf numFmtId="0" fontId="73" fillId="2" borderId="13" xfId="0" applyFont="1" applyFill="1" applyBorder="1" applyAlignment="1">
      <alignment vertical="center" wrapText="1"/>
    </xf>
    <xf numFmtId="4" fontId="3" fillId="0" borderId="10" xfId="0" applyNumberFormat="1" applyFont="1" applyBorder="1" applyAlignment="1">
      <alignment vertical="center" wrapText="1"/>
    </xf>
    <xf numFmtId="3" fontId="3" fillId="2" borderId="10" xfId="0" applyNumberFormat="1" applyFont="1" applyFill="1" applyBorder="1" applyAlignment="1">
      <alignment vertical="center" wrapText="1"/>
    </xf>
    <xf numFmtId="3" fontId="1" fillId="0" borderId="0" xfId="0" applyNumberFormat="1" applyFont="1" applyAlignment="1">
      <alignment horizontal="left" vertical="center"/>
    </xf>
    <xf numFmtId="3" fontId="3" fillId="0" borderId="13" xfId="0" applyNumberFormat="1" applyFont="1" applyBorder="1" applyAlignment="1">
      <alignment vertical="center" wrapText="1"/>
    </xf>
    <xf numFmtId="0" fontId="3" fillId="2" borderId="13" xfId="0" applyFont="1" applyFill="1" applyBorder="1" applyAlignment="1">
      <alignment vertical="center" wrapText="1"/>
    </xf>
    <xf numFmtId="3" fontId="3" fillId="2" borderId="10" xfId="0" applyNumberFormat="1" applyFont="1" applyFill="1" applyBorder="1" applyAlignment="1">
      <alignment vertical="center" wrapText="1"/>
    </xf>
    <xf numFmtId="0" fontId="4" fillId="2" borderId="10" xfId="0" applyFont="1" applyFill="1" applyBorder="1" applyAlignment="1">
      <alignment vertical="center" wrapText="1"/>
    </xf>
    <xf numFmtId="0" fontId="74" fillId="5" borderId="10" xfId="0" applyFont="1" applyFill="1" applyBorder="1" applyAlignment="1">
      <alignment horizontal="left" vertical="center" wrapText="1"/>
    </xf>
    <xf numFmtId="0" fontId="3" fillId="4" borderId="6" xfId="0" applyFont="1" applyFill="1" applyBorder="1" applyAlignment="1">
      <alignment vertical="center" wrapText="1"/>
    </xf>
    <xf numFmtId="0" fontId="4" fillId="4" borderId="6" xfId="0" applyFont="1" applyFill="1" applyBorder="1" applyAlignment="1">
      <alignment vertical="center"/>
    </xf>
    <xf numFmtId="0" fontId="75" fillId="0" borderId="51" xfId="0" applyFont="1" applyBorder="1" applyAlignment="1">
      <alignment horizontal="left" vertical="center" wrapText="1"/>
    </xf>
    <xf numFmtId="0" fontId="76" fillId="5" borderId="10" xfId="0" applyFont="1" applyFill="1" applyBorder="1" applyAlignment="1">
      <alignment horizontal="left" vertical="center" wrapText="1"/>
    </xf>
    <xf numFmtId="0" fontId="77" fillId="0" borderId="0" xfId="0" applyFont="1" applyAlignment="1"/>
    <xf numFmtId="0" fontId="78" fillId="0" borderId="0" xfId="0" applyFont="1" applyAlignment="1"/>
    <xf numFmtId="0" fontId="79" fillId="5" borderId="10" xfId="0" applyFont="1" applyFill="1" applyBorder="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21" xfId="0" applyFont="1" applyBorder="1" applyAlignment="1">
      <alignment vertical="center"/>
    </xf>
    <xf numFmtId="0" fontId="3" fillId="0" borderId="21" xfId="0" applyFont="1" applyBorder="1" applyAlignment="1">
      <alignment vertical="center" wrapText="1"/>
    </xf>
    <xf numFmtId="0" fontId="4" fillId="0" borderId="63" xfId="0" applyFont="1" applyBorder="1" applyAlignment="1">
      <alignment vertical="center"/>
    </xf>
    <xf numFmtId="0" fontId="1" fillId="0" borderId="0" xfId="0" applyFont="1" applyAlignment="1">
      <alignment horizontal="left" vertical="center" wrapText="1"/>
    </xf>
    <xf numFmtId="0" fontId="82" fillId="0" borderId="0" xfId="0" applyFont="1" applyAlignment="1">
      <alignment horizontal="left" vertical="center"/>
    </xf>
    <xf numFmtId="0" fontId="8" fillId="0" borderId="0" xfId="0" applyFont="1" applyAlignment="1">
      <alignment horizontal="left" vertical="center"/>
    </xf>
    <xf numFmtId="0" fontId="1" fillId="0" borderId="0" xfId="0" applyFont="1" applyAlignment="1">
      <alignment horizontal="left" vertical="center"/>
    </xf>
    <xf numFmtId="0" fontId="85"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169" fontId="6" fillId="0" borderId="0" xfId="0" applyNumberFormat="1" applyFont="1" applyAlignment="1">
      <alignment horizontal="left" vertical="center"/>
    </xf>
    <xf numFmtId="0" fontId="6" fillId="3" borderId="14" xfId="0" applyFont="1" applyFill="1" applyBorder="1" applyAlignment="1">
      <alignment vertical="center"/>
    </xf>
    <xf numFmtId="0" fontId="6" fillId="3" borderId="15" xfId="0" applyFont="1" applyFill="1" applyBorder="1" applyAlignment="1">
      <alignment vertical="center"/>
    </xf>
    <xf numFmtId="0" fontId="6" fillId="3" borderId="16" xfId="0" applyFont="1" applyFill="1" applyBorder="1" applyAlignment="1">
      <alignment vertical="center"/>
    </xf>
    <xf numFmtId="0" fontId="8" fillId="0" borderId="0" xfId="0" applyFont="1" applyAlignment="1">
      <alignment horizontal="left" vertical="center" wrapText="1"/>
    </xf>
    <xf numFmtId="0" fontId="1" fillId="0" borderId="0" xfId="0" applyFont="1" applyAlignment="1">
      <alignment horizontal="left" vertical="center" wrapText="1"/>
    </xf>
    <xf numFmtId="170" fontId="6" fillId="0" borderId="0" xfId="0" applyNumberFormat="1" applyFont="1" applyAlignment="1">
      <alignment horizontal="left" vertical="center" wrapText="1"/>
    </xf>
    <xf numFmtId="168" fontId="3" fillId="0" borderId="0" xfId="0" applyNumberFormat="1" applyFont="1" applyAlignment="1">
      <alignment horizontal="left" vertical="center"/>
    </xf>
    <xf numFmtId="170" fontId="86" fillId="0" borderId="0" xfId="0" applyNumberFormat="1" applyFont="1" applyAlignment="1">
      <alignment horizontal="left" vertical="center" wrapText="1"/>
    </xf>
    <xf numFmtId="170" fontId="6" fillId="0" borderId="0" xfId="0" applyNumberFormat="1" applyFont="1" applyAlignment="1">
      <alignment horizontal="left" vertical="center" wrapText="1"/>
    </xf>
    <xf numFmtId="170" fontId="6" fillId="0" borderId="0" xfId="0" applyNumberFormat="1" applyFont="1" applyAlignment="1">
      <alignment horizontal="left" vertical="center"/>
    </xf>
    <xf numFmtId="0" fontId="1" fillId="0" borderId="0" xfId="0" applyFont="1"/>
    <xf numFmtId="37" fontId="1" fillId="0" borderId="0" xfId="0" applyNumberFormat="1" applyFont="1" applyAlignment="1">
      <alignment horizontal="left" vertical="center"/>
    </xf>
    <xf numFmtId="169" fontId="6" fillId="0" borderId="0" xfId="0" applyNumberFormat="1" applyFont="1" applyAlignment="1">
      <alignment horizontal="left" vertical="center" wrapText="1"/>
    </xf>
    <xf numFmtId="0" fontId="6" fillId="0" borderId="0" xfId="0" applyFont="1" applyAlignment="1">
      <alignment horizontal="left" vertical="center" wrapText="1"/>
    </xf>
    <xf numFmtId="169" fontId="6" fillId="0" borderId="0" xfId="0" applyNumberFormat="1" applyFont="1" applyAlignment="1">
      <alignment horizontal="left" vertical="center"/>
    </xf>
    <xf numFmtId="171" fontId="6" fillId="0" borderId="0" xfId="0" applyNumberFormat="1" applyFont="1" applyAlignment="1">
      <alignment horizontal="left" vertical="center" wrapText="1"/>
    </xf>
    <xf numFmtId="37" fontId="4" fillId="0" borderId="0" xfId="0" applyNumberFormat="1" applyFont="1" applyAlignment="1">
      <alignment vertical="center"/>
    </xf>
    <xf numFmtId="169" fontId="6" fillId="0" borderId="0" xfId="0" applyNumberFormat="1" applyFont="1" applyAlignment="1">
      <alignment horizontal="right" vertical="center" wrapText="1"/>
    </xf>
    <xf numFmtId="0" fontId="1" fillId="0" borderId="0" xfId="0" applyFont="1" applyAlignment="1">
      <alignment vertical="center"/>
    </xf>
    <xf numFmtId="4" fontId="87" fillId="0" borderId="5" xfId="0" applyNumberFormat="1" applyFont="1" applyBorder="1" applyAlignment="1">
      <alignment vertical="center" wrapText="1"/>
    </xf>
    <xf numFmtId="4" fontId="6" fillId="0" borderId="0" xfId="0" applyNumberFormat="1" applyFont="1" applyAlignment="1">
      <alignment horizontal="left" vertical="center"/>
    </xf>
    <xf numFmtId="171" fontId="87" fillId="0" borderId="5" xfId="0" applyNumberFormat="1" applyFont="1" applyBorder="1" applyAlignment="1">
      <alignment vertical="center"/>
    </xf>
    <xf numFmtId="171" fontId="87" fillId="0" borderId="5" xfId="0" applyNumberFormat="1" applyFont="1" applyBorder="1" applyAlignment="1">
      <alignment horizontal="right"/>
    </xf>
    <xf numFmtId="168" fontId="6" fillId="0" borderId="0" xfId="0" applyNumberFormat="1" applyFont="1" applyAlignment="1">
      <alignment horizontal="left" vertical="center" wrapText="1"/>
    </xf>
    <xf numFmtId="0" fontId="1" fillId="0" borderId="0" xfId="0" applyFont="1"/>
    <xf numFmtId="0" fontId="92" fillId="0" borderId="0" xfId="0" applyFont="1"/>
    <xf numFmtId="171" fontId="1" fillId="0" borderId="0" xfId="0" applyNumberFormat="1" applyFont="1" applyAlignment="1"/>
    <xf numFmtId="0" fontId="1" fillId="0" borderId="0" xfId="0" applyFont="1"/>
    <xf numFmtId="0" fontId="8" fillId="6" borderId="43" xfId="0" applyFont="1" applyFill="1" applyBorder="1" applyAlignment="1">
      <alignment vertical="center"/>
    </xf>
    <xf numFmtId="0" fontId="8" fillId="6" borderId="35" xfId="0" applyFont="1" applyFill="1" applyBorder="1" applyAlignment="1">
      <alignment vertical="center"/>
    </xf>
    <xf numFmtId="0" fontId="11" fillId="0" borderId="0" xfId="0" applyFont="1" applyAlignment="1">
      <alignment vertical="center"/>
    </xf>
    <xf numFmtId="0" fontId="1" fillId="0" borderId="0" xfId="0" applyFont="1" applyAlignment="1">
      <alignment vertical="center"/>
    </xf>
    <xf numFmtId="171" fontId="1" fillId="0" borderId="0" xfId="0" applyNumberFormat="1" applyFont="1"/>
    <xf numFmtId="169" fontId="1" fillId="0" borderId="0" xfId="0" applyNumberFormat="1" applyFont="1"/>
    <xf numFmtId="0" fontId="1" fillId="3" borderId="0" xfId="0" applyFont="1" applyFill="1" applyAlignment="1"/>
    <xf numFmtId="0" fontId="94" fillId="3" borderId="0" xfId="0" applyFont="1" applyFill="1"/>
    <xf numFmtId="0" fontId="1" fillId="0" borderId="0" xfId="0" applyFont="1" applyAlignment="1"/>
    <xf numFmtId="0" fontId="95" fillId="0" borderId="74" xfId="0" applyFont="1" applyBorder="1"/>
    <xf numFmtId="171" fontId="1" fillId="0" borderId="75" xfId="0" applyNumberFormat="1" applyFont="1" applyBorder="1" applyAlignment="1">
      <alignment horizontal="center"/>
    </xf>
    <xf numFmtId="0" fontId="96" fillId="0" borderId="0" xfId="0" applyFont="1"/>
    <xf numFmtId="0" fontId="95" fillId="0" borderId="76" xfId="0" applyFont="1" applyBorder="1"/>
    <xf numFmtId="0" fontId="89" fillId="3" borderId="1" xfId="0" applyFont="1" applyFill="1" applyBorder="1" applyAlignment="1">
      <alignment vertical="center"/>
    </xf>
    <xf numFmtId="0" fontId="6" fillId="3" borderId="1" xfId="0" applyFont="1" applyFill="1" applyBorder="1" applyAlignment="1">
      <alignment horizontal="left" vertical="center"/>
    </xf>
    <xf numFmtId="169" fontId="6" fillId="3" borderId="1" xfId="0" applyNumberFormat="1" applyFont="1" applyFill="1" applyBorder="1" applyAlignment="1">
      <alignment horizontal="left" vertical="center"/>
    </xf>
    <xf numFmtId="0" fontId="8" fillId="3" borderId="8" xfId="0" applyFont="1" applyFill="1" applyBorder="1" applyAlignment="1">
      <alignment horizontal="left" vertical="center"/>
    </xf>
    <xf numFmtId="169" fontId="8" fillId="3" borderId="8" xfId="0" applyNumberFormat="1" applyFont="1" applyFill="1" applyBorder="1" applyAlignment="1">
      <alignment horizontal="left" vertical="center"/>
    </xf>
    <xf numFmtId="0" fontId="6" fillId="3" borderId="8" xfId="0" applyFont="1" applyFill="1" applyBorder="1" applyAlignment="1">
      <alignment horizontal="left" vertical="center"/>
    </xf>
    <xf numFmtId="169" fontId="6" fillId="3" borderId="8" xfId="0" applyNumberFormat="1" applyFont="1" applyFill="1" applyBorder="1" applyAlignment="1">
      <alignment horizontal="left" vertical="center"/>
    </xf>
    <xf numFmtId="0" fontId="6" fillId="3" borderId="8" xfId="0" applyFont="1" applyFill="1" applyBorder="1"/>
    <xf numFmtId="0" fontId="6" fillId="3" borderId="78" xfId="0" applyFont="1" applyFill="1" applyBorder="1" applyAlignment="1">
      <alignment horizontal="left" vertical="center"/>
    </xf>
    <xf numFmtId="169" fontId="6" fillId="3" borderId="78" xfId="0" applyNumberFormat="1" applyFont="1" applyFill="1" applyBorder="1" applyAlignment="1">
      <alignment horizontal="left" vertical="center"/>
    </xf>
    <xf numFmtId="0" fontId="97" fillId="3" borderId="79" xfId="0" applyFont="1" applyFill="1" applyBorder="1" applyAlignment="1">
      <alignment horizontal="center" vertical="center"/>
    </xf>
    <xf numFmtId="0" fontId="98" fillId="3" borderId="80" xfId="0" applyFont="1" applyFill="1" applyBorder="1" applyAlignment="1">
      <alignment horizontal="center" vertical="center"/>
    </xf>
    <xf numFmtId="0" fontId="99" fillId="3" borderId="81" xfId="0" applyFont="1" applyFill="1" applyBorder="1" applyAlignment="1">
      <alignment horizontal="center" vertical="center"/>
    </xf>
    <xf numFmtId="0" fontId="100" fillId="3" borderId="1" xfId="0" applyFont="1" applyFill="1" applyBorder="1" applyAlignment="1">
      <alignment horizontal="center" vertical="center"/>
    </xf>
    <xf numFmtId="0" fontId="101" fillId="0" borderId="0" xfId="0" applyFont="1" applyAlignment="1"/>
    <xf numFmtId="0" fontId="101" fillId="0" borderId="0" xfId="0" applyFont="1" applyAlignment="1">
      <alignment horizontal="center" vertical="top"/>
    </xf>
    <xf numFmtId="0" fontId="102" fillId="0" borderId="82" xfId="0" applyFont="1" applyBorder="1" applyAlignment="1"/>
    <xf numFmtId="0" fontId="102" fillId="0" borderId="82" xfId="0" applyFont="1" applyBorder="1" applyAlignment="1"/>
    <xf numFmtId="0" fontId="102" fillId="0" borderId="82" xfId="0" applyFont="1" applyBorder="1" applyAlignment="1">
      <alignment horizontal="center" vertical="top"/>
    </xf>
    <xf numFmtId="0" fontId="103" fillId="10" borderId="83" xfId="0" applyFont="1" applyFill="1" applyBorder="1" applyAlignment="1">
      <alignment horizontal="center"/>
    </xf>
    <xf numFmtId="0" fontId="103" fillId="10" borderId="83" xfId="0" applyFont="1" applyFill="1" applyBorder="1" applyAlignment="1">
      <alignment horizontal="center" vertical="top"/>
    </xf>
    <xf numFmtId="0" fontId="102" fillId="11" borderId="0" xfId="0" applyFont="1" applyFill="1" applyAlignment="1"/>
    <xf numFmtId="0" fontId="102" fillId="11" borderId="0" xfId="0" applyFont="1" applyFill="1" applyAlignment="1">
      <alignment horizontal="left"/>
    </xf>
    <xf numFmtId="0" fontId="102" fillId="11" borderId="0" xfId="0" applyFont="1" applyFill="1" applyAlignment="1">
      <alignment horizontal="center" vertical="top"/>
    </xf>
    <xf numFmtId="0" fontId="104" fillId="0" borderId="84" xfId="0" applyFont="1" applyBorder="1" applyAlignment="1">
      <alignment horizontal="left"/>
    </xf>
    <xf numFmtId="0" fontId="104" fillId="0" borderId="84" xfId="0" applyFont="1" applyBorder="1" applyAlignment="1">
      <alignment horizontal="left"/>
    </xf>
    <xf numFmtId="0" fontId="104" fillId="0" borderId="84" xfId="0" applyFont="1" applyBorder="1" applyAlignment="1">
      <alignment horizontal="center" vertical="top"/>
    </xf>
    <xf numFmtId="0" fontId="104" fillId="0" borderId="82" xfId="0" applyFont="1" applyBorder="1" applyAlignment="1">
      <alignment horizontal="center" vertical="top"/>
    </xf>
    <xf numFmtId="0" fontId="101" fillId="0" borderId="85" xfId="0" applyFont="1" applyBorder="1" applyAlignment="1"/>
    <xf numFmtId="3" fontId="101" fillId="0" borderId="85" xfId="0" applyNumberFormat="1" applyFont="1" applyBorder="1" applyAlignment="1">
      <alignment horizontal="center" vertical="top"/>
    </xf>
    <xf numFmtId="3" fontId="101" fillId="0" borderId="90" xfId="0" applyNumberFormat="1" applyFont="1" applyBorder="1" applyAlignment="1">
      <alignment horizontal="center" vertical="top"/>
    </xf>
    <xf numFmtId="0" fontId="101" fillId="0" borderId="0" xfId="0" applyFont="1" applyAlignment="1">
      <alignment horizontal="center"/>
    </xf>
    <xf numFmtId="0" fontId="101" fillId="0" borderId="85" xfId="0" applyFont="1" applyBorder="1" applyAlignment="1">
      <alignment horizontal="center" vertical="top"/>
    </xf>
    <xf numFmtId="0" fontId="101" fillId="0" borderId="90" xfId="0" applyFont="1" applyBorder="1" applyAlignment="1">
      <alignment horizontal="center" vertical="top"/>
    </xf>
    <xf numFmtId="0" fontId="101" fillId="0" borderId="85" xfId="0" applyFont="1" applyBorder="1" applyAlignment="1"/>
    <xf numFmtId="0" fontId="101" fillId="8" borderId="0" xfId="0" applyFont="1" applyFill="1" applyAlignment="1"/>
    <xf numFmtId="0" fontId="101" fillId="8" borderId="85" xfId="0" applyFont="1" applyFill="1" applyBorder="1" applyAlignment="1"/>
    <xf numFmtId="3" fontId="101" fillId="8" borderId="85" xfId="0" applyNumberFormat="1" applyFont="1" applyFill="1" applyBorder="1" applyAlignment="1">
      <alignment horizontal="center" vertical="top"/>
    </xf>
    <xf numFmtId="3" fontId="101" fillId="8" borderId="90" xfId="0" applyNumberFormat="1" applyFont="1" applyFill="1" applyBorder="1" applyAlignment="1">
      <alignment horizontal="center" vertical="top"/>
    </xf>
    <xf numFmtId="0" fontId="101" fillId="8" borderId="0" xfId="0" applyFont="1" applyFill="1" applyAlignment="1">
      <alignment horizontal="center"/>
    </xf>
    <xf numFmtId="0" fontId="101" fillId="0" borderId="85" xfId="0" applyFont="1" applyBorder="1" applyAlignment="1">
      <alignment horizontal="left"/>
    </xf>
    <xf numFmtId="0" fontId="105" fillId="0" borderId="0" xfId="0" applyFont="1" applyAlignment="1">
      <alignment vertical="top"/>
    </xf>
    <xf numFmtId="3" fontId="101" fillId="0" borderId="88" xfId="0" applyNumberFormat="1" applyFont="1" applyBorder="1" applyAlignment="1">
      <alignment horizontal="center" vertical="top"/>
    </xf>
    <xf numFmtId="0" fontId="102" fillId="12" borderId="85" xfId="0" applyFont="1" applyFill="1" applyBorder="1" applyAlignment="1">
      <alignment horizontal="left"/>
    </xf>
    <xf numFmtId="0" fontId="102" fillId="12" borderId="84" xfId="0" applyFont="1" applyFill="1" applyBorder="1" applyAlignment="1">
      <alignment horizontal="left"/>
    </xf>
    <xf numFmtId="3" fontId="102" fillId="12" borderId="85" xfId="0" applyNumberFormat="1" applyFont="1" applyFill="1" applyBorder="1" applyAlignment="1">
      <alignment horizontal="center" vertical="top"/>
    </xf>
    <xf numFmtId="0" fontId="104" fillId="0" borderId="85" xfId="0" applyFont="1" applyBorder="1" applyAlignment="1">
      <alignment horizontal="left"/>
    </xf>
    <xf numFmtId="0" fontId="104" fillId="0" borderId="85" xfId="0" applyFont="1" applyBorder="1" applyAlignment="1">
      <alignment horizontal="left"/>
    </xf>
    <xf numFmtId="0" fontId="104" fillId="0" borderId="85" xfId="0" applyFont="1" applyBorder="1" applyAlignment="1">
      <alignment horizontal="center" vertical="top"/>
    </xf>
    <xf numFmtId="0" fontId="102" fillId="12" borderId="85" xfId="0" applyFont="1" applyFill="1" applyBorder="1" applyAlignment="1"/>
    <xf numFmtId="0" fontId="104" fillId="0" borderId="85" xfId="0" applyFont="1" applyBorder="1" applyAlignment="1"/>
    <xf numFmtId="0" fontId="104" fillId="0" borderId="85" xfId="0" applyFont="1" applyBorder="1" applyAlignment="1"/>
    <xf numFmtId="0" fontId="102" fillId="12" borderId="85" xfId="0" applyFont="1" applyFill="1" applyBorder="1" applyAlignment="1">
      <alignment horizontal="left"/>
    </xf>
    <xf numFmtId="0" fontId="102" fillId="11" borderId="85" xfId="0" applyFont="1" applyFill="1" applyBorder="1" applyAlignment="1">
      <alignment horizontal="left"/>
    </xf>
    <xf numFmtId="0" fontId="102" fillId="11" borderId="85" xfId="0" applyFont="1" applyFill="1" applyBorder="1" applyAlignment="1">
      <alignment horizontal="left"/>
    </xf>
    <xf numFmtId="3" fontId="102" fillId="11" borderId="85" xfId="0" applyNumberFormat="1" applyFont="1" applyFill="1" applyBorder="1" applyAlignment="1">
      <alignment horizontal="center" vertical="top"/>
    </xf>
    <xf numFmtId="0" fontId="102" fillId="11" borderId="85" xfId="0" applyFont="1" applyFill="1" applyBorder="1" applyAlignment="1"/>
    <xf numFmtId="0" fontId="102" fillId="11" borderId="85" xfId="0" applyFont="1" applyFill="1" applyBorder="1" applyAlignment="1"/>
    <xf numFmtId="0" fontId="102" fillId="11" borderId="85" xfId="0" applyFont="1" applyFill="1" applyBorder="1" applyAlignment="1">
      <alignment horizontal="center" vertical="top"/>
    </xf>
    <xf numFmtId="0" fontId="102" fillId="0" borderId="85" xfId="0" applyFont="1" applyBorder="1" applyAlignment="1">
      <alignment horizontal="left"/>
    </xf>
    <xf numFmtId="0" fontId="102" fillId="0" borderId="85" xfId="0" applyFont="1" applyBorder="1" applyAlignment="1">
      <alignment horizontal="left"/>
    </xf>
    <xf numFmtId="0" fontId="102" fillId="0" borderId="85" xfId="0" applyFont="1" applyBorder="1" applyAlignment="1">
      <alignment horizontal="center" vertical="top"/>
    </xf>
    <xf numFmtId="0" fontId="102" fillId="0" borderId="90" xfId="0" applyFont="1" applyBorder="1" applyAlignment="1">
      <alignment horizontal="center" vertical="top"/>
    </xf>
    <xf numFmtId="0" fontId="101" fillId="0" borderId="85" xfId="0" applyFont="1" applyBorder="1" applyAlignment="1"/>
    <xf numFmtId="3" fontId="102" fillId="12" borderId="85" xfId="0" applyNumberFormat="1" applyFont="1" applyFill="1" applyBorder="1" applyAlignment="1">
      <alignment horizontal="center" vertical="top"/>
    </xf>
    <xf numFmtId="0" fontId="102" fillId="0" borderId="85" xfId="0" applyFont="1" applyBorder="1" applyAlignment="1">
      <alignment horizontal="center" vertical="top"/>
    </xf>
    <xf numFmtId="0" fontId="102" fillId="0" borderId="85" xfId="0" applyFont="1" applyBorder="1" applyAlignment="1"/>
    <xf numFmtId="3" fontId="102" fillId="11" borderId="85" xfId="0" applyNumberFormat="1" applyFont="1" applyFill="1" applyBorder="1" applyAlignment="1">
      <alignment horizontal="center" vertical="top"/>
    </xf>
    <xf numFmtId="0" fontId="101" fillId="0" borderId="85" xfId="0" applyFont="1" applyBorder="1" applyAlignment="1">
      <alignment horizontal="left"/>
    </xf>
    <xf numFmtId="0" fontId="103" fillId="10" borderId="0" xfId="0" applyFont="1" applyFill="1" applyAlignment="1"/>
    <xf numFmtId="0" fontId="103" fillId="10" borderId="0" xfId="0" applyFont="1" applyFill="1" applyAlignment="1"/>
    <xf numFmtId="3" fontId="103" fillId="10" borderId="0" xfId="0" applyNumberFormat="1" applyFont="1" applyFill="1" applyAlignment="1">
      <alignment horizontal="center" vertical="top"/>
    </xf>
    <xf numFmtId="0" fontId="101" fillId="0" borderId="0" xfId="0" applyFont="1" applyAlignment="1">
      <alignment horizontal="center" vertical="top"/>
    </xf>
    <xf numFmtId="0" fontId="102" fillId="0" borderId="0" xfId="0" applyFont="1" applyAlignment="1">
      <alignment horizontal="center" vertical="top"/>
    </xf>
    <xf numFmtId="10" fontId="102" fillId="8" borderId="0" xfId="0" applyNumberFormat="1" applyFont="1" applyFill="1" applyAlignment="1">
      <alignment horizontal="center" vertical="top"/>
    </xf>
    <xf numFmtId="0" fontId="106" fillId="0" borderId="0" xfId="0" applyFont="1" applyAlignment="1">
      <alignment horizontal="center" vertical="top"/>
    </xf>
    <xf numFmtId="0" fontId="105" fillId="0" borderId="0" xfId="0" applyFont="1" applyAlignment="1"/>
    <xf numFmtId="0" fontId="105" fillId="9" borderId="0" xfId="0" applyFont="1" applyFill="1" applyAlignment="1"/>
    <xf numFmtId="0" fontId="104" fillId="13" borderId="0" xfId="0" applyFont="1" applyFill="1" applyAlignment="1">
      <alignment horizontal="left"/>
    </xf>
    <xf numFmtId="0" fontId="105" fillId="13" borderId="82" xfId="0" applyFont="1" applyFill="1" applyBorder="1" applyAlignment="1"/>
    <xf numFmtId="0" fontId="105" fillId="13" borderId="0" xfId="0" applyFont="1" applyFill="1" applyAlignment="1"/>
    <xf numFmtId="0" fontId="104" fillId="0" borderId="0" xfId="0" applyFont="1" applyAlignment="1">
      <alignment horizontal="center"/>
    </xf>
    <xf numFmtId="0" fontId="104" fillId="0" borderId="5" xfId="0" applyFont="1" applyBorder="1" applyAlignment="1">
      <alignment horizontal="center"/>
    </xf>
    <xf numFmtId="0" fontId="104" fillId="0" borderId="75" xfId="0" applyFont="1" applyBorder="1" applyAlignment="1">
      <alignment horizontal="center"/>
    </xf>
    <xf numFmtId="0" fontId="104" fillId="0" borderId="75" xfId="0" applyFont="1" applyBorder="1" applyAlignment="1">
      <alignment horizontal="center"/>
    </xf>
    <xf numFmtId="0" fontId="104" fillId="9" borderId="75" xfId="0" applyFont="1" applyFill="1" applyBorder="1" applyAlignment="1">
      <alignment horizontal="center"/>
    </xf>
    <xf numFmtId="0" fontId="104" fillId="0" borderId="0" xfId="0" applyFont="1" applyAlignment="1">
      <alignment horizontal="left"/>
    </xf>
    <xf numFmtId="0" fontId="104" fillId="0" borderId="52" xfId="0" applyFont="1" applyBorder="1" applyAlignment="1">
      <alignment horizontal="left"/>
    </xf>
    <xf numFmtId="0" fontId="104" fillId="0" borderId="94" xfId="0" applyFont="1" applyBorder="1" applyAlignment="1">
      <alignment horizontal="left"/>
    </xf>
    <xf numFmtId="0" fontId="104" fillId="0" borderId="94" xfId="0" applyFont="1" applyBorder="1" applyAlignment="1">
      <alignment horizontal="center"/>
    </xf>
    <xf numFmtId="0" fontId="104" fillId="9" borderId="94" xfId="0" applyFont="1" applyFill="1" applyBorder="1" applyAlignment="1">
      <alignment horizontal="center"/>
    </xf>
    <xf numFmtId="0" fontId="104" fillId="0" borderId="0" xfId="0" applyFont="1" applyAlignment="1">
      <alignment horizontal="left"/>
    </xf>
    <xf numFmtId="0" fontId="104" fillId="0" borderId="52" xfId="0" applyFont="1" applyBorder="1" applyAlignment="1">
      <alignment horizontal="left"/>
    </xf>
    <xf numFmtId="0" fontId="104" fillId="0" borderId="94" xfId="0" applyFont="1" applyBorder="1" applyAlignment="1">
      <alignment horizontal="left"/>
    </xf>
    <xf numFmtId="0" fontId="104" fillId="0" borderId="94" xfId="0" applyFont="1" applyBorder="1" applyAlignment="1"/>
    <xf numFmtId="0" fontId="104" fillId="9" borderId="94" xfId="0" applyFont="1" applyFill="1" applyBorder="1" applyAlignment="1"/>
    <xf numFmtId="0" fontId="104" fillId="0" borderId="0" xfId="0" applyFont="1" applyAlignment="1"/>
    <xf numFmtId="0" fontId="104" fillId="0" borderId="52" xfId="0" applyFont="1" applyBorder="1" applyAlignment="1"/>
    <xf numFmtId="0" fontId="104" fillId="0" borderId="0" xfId="0" applyFont="1" applyAlignment="1">
      <alignment vertical="top"/>
    </xf>
    <xf numFmtId="0" fontId="104" fillId="0" borderId="52" xfId="0" applyFont="1" applyBorder="1" applyAlignment="1">
      <alignment vertical="top"/>
    </xf>
    <xf numFmtId="0" fontId="104" fillId="0" borderId="94" xfId="0" applyFont="1" applyBorder="1" applyAlignment="1">
      <alignment vertical="top"/>
    </xf>
    <xf numFmtId="0" fontId="105" fillId="0" borderId="94" xfId="0" applyFont="1" applyBorder="1" applyAlignment="1"/>
    <xf numFmtId="0" fontId="105" fillId="9" borderId="94" xfId="0" applyFont="1" applyFill="1" applyBorder="1" applyAlignment="1"/>
    <xf numFmtId="0" fontId="105" fillId="0" borderId="94" xfId="0" applyFont="1" applyBorder="1" applyAlignment="1">
      <alignment horizontal="left"/>
    </xf>
    <xf numFmtId="3" fontId="105" fillId="0" borderId="94" xfId="0" applyNumberFormat="1" applyFont="1" applyBorder="1" applyAlignment="1"/>
    <xf numFmtId="3" fontId="105" fillId="9" borderId="94" xfId="0" applyNumberFormat="1" applyFont="1" applyFill="1" applyBorder="1" applyAlignment="1"/>
    <xf numFmtId="0" fontId="105" fillId="0" borderId="94" xfId="0" applyFont="1" applyBorder="1" applyAlignment="1"/>
    <xf numFmtId="0" fontId="105" fillId="9" borderId="94" xfId="0" applyFont="1" applyFill="1" applyBorder="1" applyAlignment="1"/>
    <xf numFmtId="0" fontId="105" fillId="0" borderId="0" xfId="0" applyFont="1" applyAlignment="1"/>
    <xf numFmtId="3" fontId="105" fillId="0" borderId="94" xfId="0" applyNumberFormat="1" applyFont="1" applyBorder="1" applyAlignment="1"/>
    <xf numFmtId="3" fontId="105" fillId="9" borderId="94" xfId="0" applyNumberFormat="1" applyFont="1" applyFill="1" applyBorder="1" applyAlignment="1"/>
    <xf numFmtId="0" fontId="104" fillId="0" borderId="52" xfId="0" applyFont="1" applyBorder="1" applyAlignment="1">
      <alignment vertical="top"/>
    </xf>
    <xf numFmtId="0" fontId="105" fillId="0" borderId="94" xfId="0" applyFont="1" applyBorder="1" applyAlignment="1">
      <alignment horizontal="left"/>
    </xf>
    <xf numFmtId="0" fontId="105" fillId="0" borderId="94" xfId="0" applyFont="1" applyBorder="1" applyAlignment="1"/>
    <xf numFmtId="0" fontId="104" fillId="0" borderId="94" xfId="0" applyFont="1" applyBorder="1" applyAlignment="1">
      <alignment horizontal="left"/>
    </xf>
    <xf numFmtId="3" fontId="104" fillId="0" borderId="94" xfId="0" applyNumberFormat="1" applyFont="1" applyBorder="1" applyAlignment="1"/>
    <xf numFmtId="3" fontId="104" fillId="9" borderId="94" xfId="0" applyNumberFormat="1" applyFont="1" applyFill="1" applyBorder="1" applyAlignment="1"/>
    <xf numFmtId="0" fontId="104" fillId="0" borderId="94" xfId="0" applyFont="1" applyBorder="1" applyAlignment="1"/>
    <xf numFmtId="0" fontId="104" fillId="0" borderId="0" xfId="0" applyFont="1" applyAlignment="1">
      <alignment vertical="top"/>
    </xf>
    <xf numFmtId="0" fontId="104" fillId="0" borderId="52" xfId="0" applyFont="1" applyBorder="1" applyAlignment="1"/>
    <xf numFmtId="0" fontId="104" fillId="14" borderId="94" xfId="0" applyFont="1" applyFill="1" applyBorder="1" applyAlignment="1">
      <alignment horizontal="left"/>
    </xf>
    <xf numFmtId="0" fontId="112" fillId="0" borderId="94" xfId="0" applyFont="1" applyBorder="1" applyAlignment="1"/>
    <xf numFmtId="0" fontId="104" fillId="0" borderId="0" xfId="0" applyFont="1" applyAlignment="1"/>
    <xf numFmtId="0" fontId="104" fillId="9" borderId="94" xfId="0" applyFont="1" applyFill="1" applyBorder="1" applyAlignment="1"/>
    <xf numFmtId="0" fontId="104" fillId="9" borderId="0" xfId="0" applyFont="1" applyFill="1" applyAlignment="1">
      <alignment horizontal="left"/>
    </xf>
    <xf numFmtId="0" fontId="104" fillId="9" borderId="52" xfId="0" applyFont="1" applyFill="1" applyBorder="1" applyAlignment="1">
      <alignment horizontal="left"/>
    </xf>
    <xf numFmtId="0" fontId="104" fillId="9" borderId="94" xfId="0" applyFont="1" applyFill="1" applyBorder="1" applyAlignment="1">
      <alignment horizontal="left"/>
    </xf>
    <xf numFmtId="0" fontId="106" fillId="9" borderId="0" xfId="0" applyFont="1" applyFill="1"/>
    <xf numFmtId="0" fontId="104" fillId="0" borderId="94" xfId="0" applyFont="1" applyBorder="1" applyAlignment="1">
      <alignment horizontal="left"/>
    </xf>
    <xf numFmtId="0" fontId="104" fillId="0" borderId="94" xfId="0" applyFont="1" applyBorder="1" applyAlignment="1">
      <alignment horizontal="left"/>
    </xf>
    <xf numFmtId="0" fontId="104" fillId="0" borderId="94" xfId="0" applyFont="1" applyBorder="1" applyAlignment="1">
      <alignment horizontal="left" vertical="top"/>
    </xf>
    <xf numFmtId="0" fontId="105" fillId="0" borderId="52" xfId="0" applyFont="1" applyBorder="1" applyAlignment="1">
      <alignment vertical="top"/>
    </xf>
    <xf numFmtId="0" fontId="104" fillId="8" borderId="0" xfId="0" applyFont="1" applyFill="1" applyAlignment="1">
      <alignment horizontal="left"/>
    </xf>
    <xf numFmtId="0" fontId="104" fillId="8" borderId="52" xfId="0" applyFont="1" applyFill="1" applyBorder="1" applyAlignment="1">
      <alignment horizontal="left"/>
    </xf>
    <xf numFmtId="0" fontId="104" fillId="8" borderId="94" xfId="0" applyFont="1" applyFill="1" applyBorder="1" applyAlignment="1">
      <alignment horizontal="left"/>
    </xf>
    <xf numFmtId="0" fontId="105" fillId="8" borderId="0" xfId="0" applyFont="1" applyFill="1" applyAlignment="1"/>
    <xf numFmtId="0" fontId="104" fillId="8" borderId="52" xfId="0" applyFont="1" applyFill="1" applyBorder="1" applyAlignment="1">
      <alignment vertical="top"/>
    </xf>
    <xf numFmtId="0" fontId="104" fillId="8" borderId="94" xfId="0" applyFont="1" applyFill="1" applyBorder="1" applyAlignment="1">
      <alignment vertical="top"/>
    </xf>
    <xf numFmtId="0" fontId="105" fillId="8" borderId="94" xfId="0" applyFont="1" applyFill="1" applyBorder="1" applyAlignment="1"/>
    <xf numFmtId="0" fontId="105" fillId="8" borderId="94" xfId="0" applyFont="1" applyFill="1" applyBorder="1" applyAlignment="1">
      <alignment horizontal="left"/>
    </xf>
    <xf numFmtId="0" fontId="105" fillId="8" borderId="94" xfId="0" applyFont="1" applyFill="1" applyBorder="1" applyAlignment="1"/>
    <xf numFmtId="3" fontId="105" fillId="8" borderId="94" xfId="0" applyNumberFormat="1" applyFont="1" applyFill="1" applyBorder="1" applyAlignment="1"/>
    <xf numFmtId="0" fontId="105" fillId="0" borderId="94" xfId="0" applyFont="1" applyBorder="1" applyAlignment="1">
      <alignment horizontal="left"/>
    </xf>
    <xf numFmtId="0" fontId="105" fillId="0" borderId="94" xfId="0" applyFont="1" applyBorder="1" applyAlignment="1"/>
    <xf numFmtId="0" fontId="105" fillId="9" borderId="94" xfId="0" applyFont="1" applyFill="1" applyBorder="1" applyAlignment="1"/>
    <xf numFmtId="0" fontId="105" fillId="9" borderId="94" xfId="0" applyFont="1" applyFill="1" applyBorder="1" applyAlignment="1"/>
    <xf numFmtId="0" fontId="111" fillId="0" borderId="0" xfId="0" applyFont="1" applyAlignment="1"/>
    <xf numFmtId="0" fontId="105" fillId="0" borderId="94" xfId="0" applyFont="1" applyBorder="1" applyAlignment="1">
      <alignment horizontal="left" vertical="top"/>
    </xf>
    <xf numFmtId="0" fontId="104" fillId="0" borderId="94" xfId="0" applyFont="1" applyBorder="1" applyAlignment="1">
      <alignment horizontal="center"/>
    </xf>
    <xf numFmtId="0" fontId="104" fillId="9" borderId="94" xfId="0" applyFont="1" applyFill="1" applyBorder="1" applyAlignment="1">
      <alignment horizontal="center"/>
    </xf>
    <xf numFmtId="3" fontId="105" fillId="9" borderId="0" xfId="0" applyNumberFormat="1" applyFont="1" applyFill="1" applyAlignment="1"/>
    <xf numFmtId="0" fontId="106" fillId="0" borderId="0" xfId="0" applyFont="1" applyAlignment="1"/>
    <xf numFmtId="0" fontId="113" fillId="0" borderId="0" xfId="0" applyFont="1"/>
    <xf numFmtId="0" fontId="113" fillId="0" borderId="0" xfId="0" applyFont="1"/>
    <xf numFmtId="0" fontId="106" fillId="0" borderId="0" xfId="0" applyFont="1"/>
    <xf numFmtId="49" fontId="114" fillId="0" borderId="0" xfId="0" applyNumberFormat="1" applyFont="1" applyAlignment="1">
      <alignment horizontal="left"/>
    </xf>
    <xf numFmtId="0" fontId="115" fillId="0" borderId="0" xfId="0" quotePrefix="1" applyFont="1"/>
    <xf numFmtId="49" fontId="116" fillId="0" borderId="0" xfId="0" applyNumberFormat="1" applyFont="1"/>
    <xf numFmtId="0" fontId="117" fillId="0" borderId="95" xfId="0" applyFont="1" applyBorder="1"/>
    <xf numFmtId="0" fontId="117" fillId="0" borderId="96" xfId="0" applyFont="1" applyBorder="1"/>
    <xf numFmtId="0" fontId="116" fillId="0" borderId="97" xfId="0" applyFont="1" applyBorder="1"/>
    <xf numFmtId="0" fontId="116" fillId="0" borderId="98" xfId="0" applyFont="1" applyBorder="1"/>
    <xf numFmtId="0" fontId="0" fillId="0" borderId="99" xfId="0" pivotButton="1" applyFont="1" applyBorder="1" applyAlignment="1"/>
    <xf numFmtId="0" fontId="0" fillId="0" borderId="100" xfId="0" applyFont="1" applyBorder="1" applyAlignment="1"/>
    <xf numFmtId="0" fontId="0" fillId="0" borderId="99" xfId="0" applyFont="1" applyBorder="1" applyAlignment="1"/>
    <xf numFmtId="0" fontId="0" fillId="0" borderId="100" xfId="0" applyNumberFormat="1" applyFont="1" applyBorder="1" applyAlignment="1"/>
    <xf numFmtId="0" fontId="0" fillId="0" borderId="101" xfId="0" applyFont="1" applyBorder="1" applyAlignment="1"/>
    <xf numFmtId="0" fontId="0" fillId="0" borderId="102" xfId="0" applyFont="1" applyBorder="1" applyAlignment="1"/>
    <xf numFmtId="0" fontId="0" fillId="0" borderId="103" xfId="0" applyNumberFormat="1" applyFont="1" applyBorder="1" applyAlignment="1"/>
    <xf numFmtId="0" fontId="0" fillId="0" borderId="104" xfId="0" applyFont="1" applyBorder="1" applyAlignment="1"/>
    <xf numFmtId="0" fontId="0" fillId="0" borderId="105" xfId="0" applyFont="1" applyBorder="1" applyAlignment="1"/>
    <xf numFmtId="0" fontId="0" fillId="0" borderId="106" xfId="0" applyFont="1" applyBorder="1" applyAlignment="1"/>
    <xf numFmtId="0" fontId="0" fillId="0" borderId="107" xfId="0" applyNumberFormat="1" applyFont="1" applyBorder="1" applyAlignment="1"/>
    <xf numFmtId="0" fontId="6" fillId="5" borderId="25" xfId="0" applyFont="1" applyFill="1" applyBorder="1" applyAlignment="1">
      <alignment vertical="top"/>
    </xf>
    <xf numFmtId="0" fontId="6" fillId="5" borderId="43" xfId="0" applyFont="1" applyFill="1" applyBorder="1" applyAlignment="1">
      <alignment vertical="center" wrapText="1"/>
    </xf>
    <xf numFmtId="0" fontId="6" fillId="5" borderId="1" xfId="0" applyFont="1" applyFill="1" applyBorder="1" applyAlignment="1">
      <alignment horizontal="left" vertical="center" wrapText="1"/>
    </xf>
    <xf numFmtId="0" fontId="153" fillId="5" borderId="10" xfId="1" applyFill="1" applyBorder="1" applyAlignment="1">
      <alignment horizontal="left" vertical="center"/>
    </xf>
    <xf numFmtId="0" fontId="153" fillId="5" borderId="10" xfId="1" applyFill="1" applyBorder="1" applyAlignment="1">
      <alignment horizontal="left" vertical="top" wrapText="1"/>
    </xf>
    <xf numFmtId="172" fontId="3" fillId="2" borderId="10" xfId="2" applyNumberFormat="1" applyFont="1" applyFill="1" applyBorder="1" applyAlignment="1">
      <alignment vertical="center" wrapText="1"/>
    </xf>
    <xf numFmtId="172" fontId="3" fillId="2" borderId="10" xfId="2" applyNumberFormat="1" applyFont="1" applyFill="1" applyBorder="1" applyAlignment="1">
      <alignment horizontal="right" vertical="center" wrapText="1"/>
    </xf>
    <xf numFmtId="0" fontId="154" fillId="5" borderId="10" xfId="0" applyFont="1" applyFill="1" applyBorder="1" applyAlignment="1">
      <alignment horizontal="left" vertical="center" wrapText="1"/>
    </xf>
    <xf numFmtId="43" fontId="1" fillId="0" borderId="0" xfId="2" applyFont="1"/>
    <xf numFmtId="0" fontId="0" fillId="0" borderId="0" xfId="0" applyFont="1" applyAlignment="1"/>
    <xf numFmtId="0" fontId="1" fillId="0" borderId="0" xfId="0" applyFont="1" applyAlignment="1">
      <alignment horizontal="left" vertical="center"/>
    </xf>
    <xf numFmtId="0" fontId="96" fillId="0" borderId="73" xfId="3" applyFont="1" applyAlignment="1">
      <alignment horizontal="left" vertical="top"/>
    </xf>
    <xf numFmtId="0" fontId="96" fillId="0" borderId="73" xfId="3" applyFont="1" applyAlignment="1">
      <alignment horizontal="left" vertical="top" wrapText="1"/>
    </xf>
    <xf numFmtId="0" fontId="96" fillId="0" borderId="73" xfId="3" applyFont="1" applyAlignment="1">
      <alignment horizontal="right" vertical="top" wrapText="1"/>
    </xf>
    <xf numFmtId="0" fontId="0" fillId="0" borderId="73" xfId="3" applyFont="1"/>
    <xf numFmtId="0" fontId="1" fillId="0" borderId="73" xfId="3" applyFont="1" applyAlignment="1">
      <alignment horizontal="left" vertical="top"/>
    </xf>
    <xf numFmtId="0" fontId="1" fillId="0" borderId="73" xfId="3" applyFont="1" applyAlignment="1">
      <alignment horizontal="left" vertical="top" wrapText="1"/>
    </xf>
    <xf numFmtId="0" fontId="1" fillId="0" borderId="73" xfId="3" applyFont="1" applyAlignment="1">
      <alignment horizontal="right" vertical="top" wrapText="1"/>
    </xf>
    <xf numFmtId="0" fontId="85" fillId="0" borderId="73" xfId="3" applyFont="1" applyAlignment="1">
      <alignment horizontal="left" vertical="top"/>
    </xf>
    <xf numFmtId="0" fontId="108" fillId="0" borderId="73" xfId="3" applyFont="1" applyAlignment="1">
      <alignment horizontal="left" vertical="top" wrapText="1"/>
    </xf>
    <xf numFmtId="0" fontId="108" fillId="0" borderId="73" xfId="3" applyFont="1" applyAlignment="1">
      <alignment horizontal="right" vertical="top" wrapText="1"/>
    </xf>
    <xf numFmtId="0" fontId="8" fillId="0" borderId="73" xfId="3" applyFont="1" applyAlignment="1">
      <alignment horizontal="left" vertical="top"/>
    </xf>
    <xf numFmtId="37" fontId="1" fillId="0" borderId="73" xfId="3" applyNumberFormat="1" applyFont="1" applyAlignment="1">
      <alignment horizontal="left" vertical="top" wrapText="1"/>
    </xf>
    <xf numFmtId="168" fontId="1" fillId="0" borderId="73" xfId="3" applyNumberFormat="1" applyFont="1" applyAlignment="1">
      <alignment horizontal="right" vertical="top" wrapText="1"/>
    </xf>
    <xf numFmtId="3" fontId="1" fillId="0" borderId="73" xfId="3" applyNumberFormat="1" applyFont="1" applyAlignment="1">
      <alignment horizontal="right" vertical="top" wrapText="1"/>
    </xf>
    <xf numFmtId="0" fontId="4" fillId="0" borderId="73" xfId="3" applyFont="1"/>
    <xf numFmtId="0" fontId="109" fillId="0" borderId="73" xfId="3" applyFont="1" applyAlignment="1">
      <alignment vertical="top"/>
    </xf>
    <xf numFmtId="0" fontId="1" fillId="0" borderId="73" xfId="3" applyFont="1" applyAlignment="1">
      <alignment vertical="top" wrapText="1"/>
    </xf>
    <xf numFmtId="37" fontId="1" fillId="0" borderId="73" xfId="3" applyNumberFormat="1" applyFont="1" applyAlignment="1">
      <alignment vertical="top" wrapText="1"/>
    </xf>
    <xf numFmtId="169" fontId="1" fillId="0" borderId="73" xfId="3" applyNumberFormat="1" applyFont="1" applyAlignment="1">
      <alignment horizontal="left" vertical="top" wrapText="1"/>
    </xf>
    <xf numFmtId="0" fontId="1" fillId="0" borderId="73" xfId="3" applyFont="1" applyAlignment="1">
      <alignment horizontal="left" vertical="center"/>
    </xf>
    <xf numFmtId="0" fontId="8" fillId="0" borderId="91" xfId="3" applyFont="1" applyBorder="1" applyAlignment="1">
      <alignment horizontal="left" vertical="top" wrapText="1"/>
    </xf>
    <xf numFmtId="0" fontId="8" fillId="0" borderId="92" xfId="3" applyFont="1" applyBorder="1" applyAlignment="1">
      <alignment horizontal="left" vertical="top" wrapText="1"/>
    </xf>
    <xf numFmtId="168" fontId="1" fillId="0" borderId="93" xfId="3" applyNumberFormat="1" applyFont="1" applyBorder="1" applyAlignment="1">
      <alignment horizontal="right" vertical="top" wrapText="1"/>
    </xf>
    <xf numFmtId="0" fontId="8" fillId="0" borderId="73" xfId="3" applyFont="1" applyAlignment="1">
      <alignment horizontal="left" vertical="top" wrapText="1"/>
    </xf>
    <xf numFmtId="169" fontId="8" fillId="0" borderId="73" xfId="3" applyNumberFormat="1" applyFont="1" applyAlignment="1">
      <alignment horizontal="right" vertical="top" wrapText="1"/>
    </xf>
    <xf numFmtId="0" fontId="95" fillId="0" borderId="76" xfId="3" applyFont="1" applyBorder="1" applyAlignment="1">
      <alignment horizontal="left" vertical="top" wrapText="1"/>
    </xf>
    <xf numFmtId="0" fontId="8" fillId="0" borderId="38" xfId="3" applyFont="1" applyBorder="1" applyAlignment="1">
      <alignment horizontal="left" vertical="top" wrapText="1"/>
    </xf>
    <xf numFmtId="169" fontId="8" fillId="0" borderId="77" xfId="3" applyNumberFormat="1" applyFont="1" applyBorder="1" applyAlignment="1">
      <alignment horizontal="right" vertical="top" wrapText="1"/>
    </xf>
    <xf numFmtId="170" fontId="96" fillId="0" borderId="73" xfId="3" applyNumberFormat="1" applyFont="1" applyAlignment="1">
      <alignment horizontal="right" vertical="top" wrapText="1"/>
    </xf>
    <xf numFmtId="171" fontId="96" fillId="0" borderId="73" xfId="3" applyNumberFormat="1" applyFont="1" applyAlignment="1">
      <alignment horizontal="left" vertical="top" wrapText="1"/>
    </xf>
    <xf numFmtId="0" fontId="96" fillId="0" borderId="73" xfId="3" applyFont="1" applyBorder="1" applyAlignment="1">
      <alignment horizontal="left" vertical="top"/>
    </xf>
    <xf numFmtId="0" fontId="1" fillId="0" borderId="73" xfId="3" applyFont="1" applyBorder="1" applyAlignment="1">
      <alignment horizontal="left" vertical="top"/>
    </xf>
    <xf numFmtId="0" fontId="0" fillId="0" borderId="73" xfId="3" applyFont="1" applyBorder="1"/>
    <xf numFmtId="0" fontId="6" fillId="3" borderId="73" xfId="3" applyFont="1" applyFill="1" applyAlignment="1">
      <alignment horizontal="left" vertical="top" wrapText="1"/>
    </xf>
    <xf numFmtId="0" fontId="7" fillId="0" borderId="73" xfId="3" applyFont="1"/>
    <xf numFmtId="0" fontId="6" fillId="3" borderId="73" xfId="3" applyFont="1" applyFill="1" applyBorder="1" applyAlignment="1">
      <alignment horizontal="left" vertical="top" wrapText="1"/>
    </xf>
    <xf numFmtId="0" fontId="7" fillId="0" borderId="73" xfId="3" applyFont="1" applyBorder="1"/>
    <xf numFmtId="0" fontId="1" fillId="0" borderId="73" xfId="3" applyFont="1" applyBorder="1" applyAlignment="1">
      <alignment horizontal="left" vertical="top" wrapText="1"/>
    </xf>
    <xf numFmtId="169" fontId="1" fillId="0" borderId="73" xfId="3" applyNumberFormat="1" applyFont="1" applyBorder="1" applyAlignment="1">
      <alignment horizontal="left" vertical="top" wrapText="1"/>
    </xf>
    <xf numFmtId="0" fontId="1" fillId="0" borderId="73" xfId="3" applyFont="1" applyBorder="1" applyAlignment="1">
      <alignment horizontal="right" vertical="top" wrapText="1"/>
    </xf>
    <xf numFmtId="0" fontId="85" fillId="7" borderId="73" xfId="3" applyNumberFormat="1" applyFont="1" applyFill="1" applyBorder="1" applyAlignment="1">
      <alignment horizontal="left" vertical="top"/>
    </xf>
    <xf numFmtId="0" fontId="108" fillId="7" borderId="73" xfId="3" applyNumberFormat="1" applyFont="1" applyFill="1" applyBorder="1" applyAlignment="1">
      <alignment horizontal="left" vertical="top" wrapText="1"/>
    </xf>
    <xf numFmtId="0" fontId="108" fillId="7" borderId="73" xfId="3" applyNumberFormat="1" applyFont="1" applyFill="1" applyBorder="1" applyAlignment="1">
      <alignment horizontal="right" vertical="top" wrapText="1"/>
    </xf>
    <xf numFmtId="0" fontId="1" fillId="3" borderId="73" xfId="3" applyNumberFormat="1" applyFont="1" applyFill="1" applyBorder="1" applyAlignment="1">
      <alignment horizontal="left" vertical="top"/>
    </xf>
    <xf numFmtId="0" fontId="1" fillId="3" borderId="73" xfId="3" applyNumberFormat="1" applyFont="1" applyFill="1" applyBorder="1" applyAlignment="1">
      <alignment horizontal="left" vertical="top" wrapText="1"/>
    </xf>
    <xf numFmtId="37" fontId="1" fillId="3" borderId="73" xfId="3" applyNumberFormat="1" applyFont="1" applyFill="1" applyBorder="1" applyAlignment="1">
      <alignment horizontal="left" vertical="top" wrapText="1"/>
    </xf>
    <xf numFmtId="168" fontId="1" fillId="3" borderId="73" xfId="3" applyNumberFormat="1" applyFont="1" applyFill="1" applyBorder="1" applyAlignment="1">
      <alignment horizontal="right" vertical="top" wrapText="1"/>
    </xf>
    <xf numFmtId="0" fontId="1" fillId="3" borderId="73" xfId="3" applyNumberFormat="1" applyFont="1" applyFill="1" applyBorder="1" applyAlignment="1">
      <alignment horizontal="right" vertical="top" wrapText="1"/>
    </xf>
    <xf numFmtId="43" fontId="1" fillId="0" borderId="0" xfId="2" applyFont="1" applyAlignment="1">
      <alignment horizontal="left" vertical="center"/>
    </xf>
    <xf numFmtId="172" fontId="1" fillId="0" borderId="0" xfId="2" applyNumberFormat="1" applyFont="1"/>
    <xf numFmtId="172" fontId="1" fillId="0" borderId="0" xfId="2" applyNumberFormat="1" applyFont="1" applyAlignment="1"/>
    <xf numFmtId="0" fontId="155" fillId="15" borderId="73" xfId="0" applyFont="1" applyFill="1" applyBorder="1" applyAlignment="1"/>
    <xf numFmtId="0" fontId="67" fillId="5" borderId="10" xfId="0" applyFont="1" applyFill="1" applyBorder="1" applyAlignment="1">
      <alignment horizontal="left" vertical="center" wrapText="1"/>
    </xf>
    <xf numFmtId="0" fontId="156" fillId="5" borderId="0" xfId="0" applyFont="1" applyFill="1" applyAlignment="1">
      <alignment wrapText="1"/>
    </xf>
    <xf numFmtId="173" fontId="6" fillId="2" borderId="10" xfId="0" applyNumberFormat="1" applyFont="1" applyFill="1" applyBorder="1" applyAlignment="1">
      <alignment vertical="center" wrapText="1"/>
    </xf>
    <xf numFmtId="0" fontId="1" fillId="0" borderId="0" xfId="0" applyFont="1" applyAlignment="1">
      <alignment horizontal="left" vertical="center"/>
    </xf>
    <xf numFmtId="0" fontId="24" fillId="3" borderId="17" xfId="0" applyFont="1" applyFill="1" applyBorder="1" applyAlignment="1">
      <alignment horizontal="center" vertical="center"/>
    </xf>
    <xf numFmtId="0" fontId="7" fillId="0" borderId="18" xfId="0" applyFont="1" applyBorder="1"/>
    <xf numFmtId="0" fontId="7" fillId="0" borderId="19" xfId="0" applyFont="1" applyBorder="1"/>
    <xf numFmtId="0" fontId="11" fillId="0" borderId="0" xfId="0" applyFont="1" applyAlignment="1">
      <alignment horizontal="left" vertical="center" wrapText="1"/>
    </xf>
    <xf numFmtId="0" fontId="0" fillId="0" borderId="0" xfId="0" applyFont="1" applyAlignment="1"/>
    <xf numFmtId="0" fontId="3" fillId="3" borderId="2" xfId="0" applyFont="1" applyFill="1" applyBorder="1" applyAlignment="1">
      <alignment horizontal="left" vertical="center" wrapText="1"/>
    </xf>
    <xf numFmtId="0" fontId="7" fillId="0" borderId="3" xfId="0" applyFont="1" applyBorder="1"/>
    <xf numFmtId="0" fontId="7" fillId="0" borderId="4" xfId="0" applyFont="1" applyBorder="1"/>
    <xf numFmtId="0" fontId="1" fillId="3" borderId="2" xfId="0" applyFont="1" applyFill="1" applyBorder="1" applyAlignment="1">
      <alignment vertical="center"/>
    </xf>
    <xf numFmtId="0" fontId="9" fillId="3" borderId="2" xfId="0" applyFont="1" applyFill="1" applyBorder="1" applyAlignment="1">
      <alignment vertical="center" wrapText="1"/>
    </xf>
    <xf numFmtId="0" fontId="12" fillId="3" borderId="2" xfId="0" applyFont="1" applyFill="1" applyBorder="1" applyAlignment="1">
      <alignment vertical="center"/>
    </xf>
    <xf numFmtId="0" fontId="4" fillId="3" borderId="2" xfId="0" applyFont="1" applyFill="1" applyBorder="1" applyAlignment="1">
      <alignment horizontal="left" vertical="center"/>
    </xf>
    <xf numFmtId="0" fontId="28" fillId="3" borderId="2" xfId="0" applyFont="1" applyFill="1" applyBorder="1" applyAlignment="1">
      <alignment horizontal="left" vertical="center"/>
    </xf>
    <xf numFmtId="0" fontId="6" fillId="3" borderId="2" xfId="0" applyFont="1" applyFill="1" applyBorder="1" applyAlignment="1">
      <alignment horizontal="left" vertical="center" wrapText="1"/>
    </xf>
    <xf numFmtId="0" fontId="29" fillId="3" borderId="2" xfId="0" applyFont="1" applyFill="1" applyBorder="1"/>
    <xf numFmtId="0" fontId="38" fillId="5" borderId="28" xfId="0" applyFont="1" applyFill="1" applyBorder="1" applyAlignment="1">
      <alignment horizontal="left" vertical="top" wrapText="1"/>
    </xf>
    <xf numFmtId="0" fontId="7" fillId="0" borderId="29" xfId="0" applyFont="1" applyBorder="1"/>
    <xf numFmtId="0" fontId="7" fillId="0" borderId="30" xfId="0" applyFont="1" applyBorder="1"/>
    <xf numFmtId="0" fontId="11" fillId="0" borderId="0" xfId="0" applyFont="1" applyAlignment="1">
      <alignment horizontal="left" vertical="center"/>
    </xf>
    <xf numFmtId="0" fontId="53" fillId="0" borderId="0" xfId="0" applyFont="1" applyAlignment="1">
      <alignment horizontal="center" vertical="center"/>
    </xf>
    <xf numFmtId="0" fontId="43" fillId="5" borderId="40" xfId="0" applyFont="1" applyFill="1" applyBorder="1" applyAlignment="1">
      <alignment horizontal="left" vertical="center" wrapText="1"/>
    </xf>
    <xf numFmtId="0" fontId="7" fillId="0" borderId="41" xfId="0" applyFont="1" applyBorder="1"/>
    <xf numFmtId="0" fontId="4" fillId="0" borderId="48" xfId="0" applyFont="1" applyBorder="1" applyAlignment="1">
      <alignment vertical="center"/>
    </xf>
    <xf numFmtId="0" fontId="7" fillId="0" borderId="48" xfId="0" applyFont="1" applyBorder="1"/>
    <xf numFmtId="0" fontId="4" fillId="0" borderId="49" xfId="0" applyFont="1" applyBorder="1" applyAlignment="1">
      <alignment vertical="center"/>
    </xf>
    <xf numFmtId="0" fontId="7" fillId="0" borderId="49" xfId="0" applyFont="1" applyBorder="1"/>
    <xf numFmtId="0" fontId="11" fillId="0" borderId="20" xfId="0" applyFont="1" applyBorder="1" applyAlignment="1">
      <alignment horizontal="left" vertical="center"/>
    </xf>
    <xf numFmtId="0" fontId="7" fillId="0" borderId="20" xfId="0" applyFont="1" applyBorder="1"/>
    <xf numFmtId="0" fontId="54" fillId="0" borderId="0" xfId="0" applyFont="1" applyAlignment="1">
      <alignment vertical="center"/>
    </xf>
    <xf numFmtId="0" fontId="6" fillId="3" borderId="2" xfId="0" applyFont="1" applyFill="1" applyBorder="1" applyAlignment="1">
      <alignment vertical="center" wrapText="1"/>
    </xf>
    <xf numFmtId="0" fontId="55" fillId="3" borderId="2" xfId="0" applyFont="1" applyFill="1" applyBorder="1"/>
    <xf numFmtId="0" fontId="1" fillId="5" borderId="56" xfId="0" applyFont="1" applyFill="1" applyBorder="1" applyAlignment="1">
      <alignment horizontal="left" vertical="center" wrapText="1"/>
    </xf>
    <xf numFmtId="0" fontId="7" fillId="0" borderId="57" xfId="0" applyFont="1" applyBorder="1"/>
    <xf numFmtId="0" fontId="80" fillId="3" borderId="59" xfId="0" applyFont="1" applyFill="1" applyBorder="1" applyAlignment="1">
      <alignment horizontal="center" vertical="center"/>
    </xf>
    <xf numFmtId="0" fontId="7" fillId="0" borderId="60" xfId="0" applyFont="1" applyBorder="1"/>
    <xf numFmtId="0" fontId="7" fillId="0" borderId="61" xfId="0" applyFont="1" applyBorder="1"/>
    <xf numFmtId="0" fontId="81" fillId="3" borderId="62" xfId="0" applyFont="1" applyFill="1" applyBorder="1" applyAlignment="1">
      <alignment horizontal="center" vertical="center"/>
    </xf>
    <xf numFmtId="0" fontId="1" fillId="0" borderId="0" xfId="0" applyFont="1" applyAlignment="1">
      <alignment horizontal="left" vertical="center"/>
    </xf>
    <xf numFmtId="0" fontId="5" fillId="3" borderId="2" xfId="0" applyFont="1" applyFill="1" applyBorder="1" applyAlignment="1">
      <alignment vertical="center"/>
    </xf>
    <xf numFmtId="0" fontId="83" fillId="3" borderId="2" xfId="0" applyFont="1" applyFill="1" applyBorder="1" applyAlignment="1">
      <alignment horizontal="left" vertical="center"/>
    </xf>
    <xf numFmtId="0" fontId="6" fillId="0" borderId="0" xfId="0" applyFont="1" applyAlignment="1">
      <alignment horizontal="left" vertical="center"/>
    </xf>
    <xf numFmtId="0" fontId="84" fillId="2" borderId="2" xfId="0" applyFont="1" applyFill="1" applyBorder="1" applyAlignment="1">
      <alignment vertical="center"/>
    </xf>
    <xf numFmtId="0" fontId="85" fillId="7" borderId="64" xfId="0" applyFont="1" applyFill="1" applyBorder="1" applyAlignment="1">
      <alignment horizontal="left" vertical="center"/>
    </xf>
    <xf numFmtId="0" fontId="7" fillId="0" borderId="65" xfId="0" applyFont="1" applyBorder="1"/>
    <xf numFmtId="0" fontId="7" fillId="0" borderId="66" xfId="0" applyFont="1" applyBorder="1"/>
    <xf numFmtId="0" fontId="88" fillId="3" borderId="2" xfId="0" applyFont="1" applyFill="1" applyBorder="1" applyAlignment="1">
      <alignment vertical="center" wrapText="1"/>
    </xf>
    <xf numFmtId="0" fontId="6" fillId="3" borderId="68" xfId="0" applyFont="1" applyFill="1" applyBorder="1" applyAlignment="1">
      <alignment horizontal="left" vertical="center" wrapText="1"/>
    </xf>
    <xf numFmtId="0" fontId="7" fillId="0" borderId="69" xfId="0" applyFont="1" applyBorder="1"/>
    <xf numFmtId="0" fontId="7" fillId="0" borderId="70" xfId="0" applyFont="1" applyBorder="1"/>
    <xf numFmtId="0" fontId="7" fillId="0" borderId="71" xfId="0" applyFont="1" applyBorder="1"/>
    <xf numFmtId="0" fontId="7" fillId="0" borderId="72" xfId="0" applyFont="1" applyBorder="1"/>
    <xf numFmtId="0" fontId="7" fillId="0" borderId="73" xfId="0" applyFont="1" applyBorder="1"/>
    <xf numFmtId="0" fontId="93" fillId="0" borderId="0" xfId="0" applyFont="1" applyAlignment="1">
      <alignment horizontal="left" vertical="center" wrapText="1"/>
    </xf>
    <xf numFmtId="0" fontId="6" fillId="3" borderId="2" xfId="0" applyFont="1" applyFill="1" applyBorder="1" applyAlignment="1">
      <alignment horizontal="left" vertical="top" wrapText="1"/>
    </xf>
    <xf numFmtId="0" fontId="89" fillId="3" borderId="2" xfId="0" applyFont="1" applyFill="1" applyBorder="1" applyAlignment="1">
      <alignment vertical="center"/>
    </xf>
    <xf numFmtId="0" fontId="90" fillId="3" borderId="2" xfId="0" applyFont="1" applyFill="1" applyBorder="1" applyAlignment="1">
      <alignment horizontal="left" vertical="center" wrapText="1"/>
    </xf>
    <xf numFmtId="0" fontId="7" fillId="0" borderId="67" xfId="0" applyFont="1" applyBorder="1"/>
    <xf numFmtId="0" fontId="91" fillId="2" borderId="2" xfId="0" applyFont="1" applyFill="1" applyBorder="1" applyAlignment="1">
      <alignment horizontal="left" vertical="center" wrapText="1"/>
    </xf>
    <xf numFmtId="0" fontId="110" fillId="3" borderId="73" xfId="3" applyFont="1" applyFill="1" applyAlignment="1">
      <alignment horizontal="left" vertical="top" wrapText="1"/>
    </xf>
    <xf numFmtId="0" fontId="7" fillId="0" borderId="73" xfId="3" applyFont="1"/>
    <xf numFmtId="0" fontId="4" fillId="3" borderId="73" xfId="3" applyFont="1" applyFill="1" applyAlignment="1">
      <alignment horizontal="left" vertical="top" wrapText="1"/>
    </xf>
    <xf numFmtId="0" fontId="107" fillId="3" borderId="73" xfId="3" applyFont="1" applyFill="1" applyAlignment="1">
      <alignment horizontal="left" vertical="top" wrapText="1"/>
    </xf>
    <xf numFmtId="0" fontId="6" fillId="3" borderId="73" xfId="3" applyFont="1" applyFill="1" applyAlignment="1">
      <alignment horizontal="left" vertical="top" wrapText="1"/>
    </xf>
    <xf numFmtId="0" fontId="44" fillId="3" borderId="73" xfId="3" applyFont="1" applyFill="1" applyAlignment="1">
      <alignment horizontal="left" vertical="top" wrapText="1"/>
    </xf>
    <xf numFmtId="0" fontId="96" fillId="0" borderId="73" xfId="3" applyFont="1" applyAlignment="1">
      <alignment horizontal="left" vertical="top" wrapText="1"/>
    </xf>
    <xf numFmtId="0" fontId="0" fillId="0" borderId="73" xfId="3" applyFont="1"/>
    <xf numFmtId="0" fontId="5" fillId="3" borderId="73" xfId="3" applyFont="1" applyFill="1" applyAlignment="1">
      <alignment horizontal="left" vertical="top" wrapText="1"/>
    </xf>
    <xf numFmtId="0" fontId="44" fillId="2" borderId="73" xfId="3" applyFont="1" applyFill="1" applyAlignment="1">
      <alignment horizontal="left" vertical="top" wrapText="1"/>
    </xf>
    <xf numFmtId="0" fontId="6" fillId="3" borderId="73" xfId="3" applyFont="1" applyFill="1" applyBorder="1" applyAlignment="1">
      <alignment horizontal="left" vertical="top" wrapText="1"/>
    </xf>
    <xf numFmtId="0" fontId="7" fillId="0" borderId="73" xfId="3" applyFont="1" applyBorder="1"/>
    <xf numFmtId="0" fontId="11" fillId="0" borderId="73" xfId="3" applyFont="1" applyAlignment="1">
      <alignment horizontal="left" vertical="top" wrapText="1"/>
    </xf>
    <xf numFmtId="0" fontId="4" fillId="0" borderId="41" xfId="3" applyFont="1" applyBorder="1" applyAlignment="1">
      <alignment horizontal="left" vertical="top" wrapText="1"/>
    </xf>
    <xf numFmtId="0" fontId="7" fillId="0" borderId="41" xfId="3" applyFont="1" applyBorder="1"/>
    <xf numFmtId="0" fontId="4" fillId="0" borderId="73" xfId="3" applyFont="1" applyAlignment="1">
      <alignment horizontal="left" vertical="top" wrapText="1"/>
    </xf>
    <xf numFmtId="0" fontId="24" fillId="3" borderId="79" xfId="3" applyFont="1" applyFill="1" applyBorder="1" applyAlignment="1">
      <alignment horizontal="left" vertical="top" wrapText="1"/>
    </xf>
    <xf numFmtId="0" fontId="7" fillId="0" borderId="80" xfId="3" applyFont="1" applyBorder="1"/>
    <xf numFmtId="0" fontId="24" fillId="3" borderId="81" xfId="3" applyFont="1" applyFill="1" applyBorder="1" applyAlignment="1">
      <alignment horizontal="left" vertical="top" wrapText="1"/>
    </xf>
    <xf numFmtId="0" fontId="4" fillId="0" borderId="63" xfId="3" applyFont="1" applyBorder="1" applyAlignment="1">
      <alignment horizontal="left" vertical="top" wrapText="1"/>
    </xf>
    <xf numFmtId="0" fontId="7" fillId="0" borderId="63" xfId="3" applyFont="1" applyBorder="1"/>
    <xf numFmtId="0" fontId="101" fillId="0" borderId="86" xfId="0" applyFont="1" applyBorder="1" applyAlignment="1">
      <alignment horizontal="left"/>
    </xf>
    <xf numFmtId="0" fontId="7" fillId="0" borderId="88" xfId="0" applyFont="1" applyBorder="1"/>
    <xf numFmtId="3" fontId="101" fillId="0" borderId="86" xfId="0" applyNumberFormat="1" applyFont="1" applyBorder="1" applyAlignment="1">
      <alignment horizontal="center" vertical="top"/>
    </xf>
    <xf numFmtId="3" fontId="101" fillId="0" borderId="87" xfId="0" applyNumberFormat="1" applyFont="1" applyBorder="1" applyAlignment="1">
      <alignment horizontal="center" vertical="top"/>
    </xf>
    <xf numFmtId="0" fontId="7" fillId="0" borderId="89" xfId="0" applyFont="1" applyBorder="1"/>
    <xf numFmtId="0" fontId="101" fillId="0" borderId="87" xfId="0" applyFont="1" applyBorder="1" applyAlignment="1">
      <alignment horizontal="center" vertical="top"/>
    </xf>
    <xf numFmtId="0" fontId="7" fillId="0" borderId="87" xfId="0" applyFont="1" applyBorder="1"/>
    <xf numFmtId="0" fontId="7" fillId="0" borderId="86" xfId="0" applyFont="1" applyBorder="1"/>
    <xf numFmtId="3" fontId="105" fillId="9" borderId="51" xfId="0" applyNumberFormat="1" applyFont="1" applyFill="1" applyBorder="1" applyAlignment="1">
      <alignment horizontal="center"/>
    </xf>
    <xf numFmtId="0" fontId="7" fillId="0" borderId="51" xfId="0" applyFont="1" applyBorder="1"/>
    <xf numFmtId="0" fontId="7" fillId="0" borderId="52" xfId="0" applyFont="1" applyBorder="1"/>
    <xf numFmtId="0" fontId="105" fillId="0" borderId="51" xfId="0" applyFont="1" applyBorder="1" applyAlignment="1">
      <alignment horizontal="center"/>
    </xf>
    <xf numFmtId="0" fontId="104" fillId="13" borderId="82" xfId="0" applyFont="1" applyFill="1" applyBorder="1" applyAlignment="1">
      <alignment horizontal="left"/>
    </xf>
    <xf numFmtId="0" fontId="7" fillId="0" borderId="82" xfId="0" applyFont="1" applyBorder="1"/>
    <xf numFmtId="0" fontId="111" fillId="13" borderId="82" xfId="0" applyFont="1" applyFill="1" applyBorder="1" applyAlignment="1"/>
    <xf numFmtId="3" fontId="105" fillId="0" borderId="51" xfId="0" applyNumberFormat="1" applyFont="1" applyBorder="1" applyAlignment="1">
      <alignment horizontal="center"/>
    </xf>
    <xf numFmtId="4" fontId="105" fillId="9" borderId="51" xfId="0" applyNumberFormat="1" applyFont="1" applyFill="1" applyBorder="1" applyAlignment="1">
      <alignment horizontal="center"/>
    </xf>
  </cellXfs>
  <cellStyles count="4">
    <cellStyle name="Comma" xfId="2" builtinId="3"/>
    <cellStyle name="Hyperlink" xfId="1" builtinId="8"/>
    <cellStyle name="Normal" xfId="0" builtinId="0"/>
    <cellStyle name="Normal 2" xfId="3" xr:uid="{03E33AD2-3116-4C03-9378-FC0105871ACC}"/>
  </cellStyles>
  <dxfs count="30">
    <dxf>
      <font>
        <b val="0"/>
        <i val="0"/>
        <strike val="0"/>
        <condense val="0"/>
        <extend val="0"/>
        <outline val="0"/>
        <shadow val="0"/>
        <u val="none"/>
        <vertAlign val="baseline"/>
        <sz val="11"/>
        <color theme="1"/>
        <name val="Libre Franklin"/>
        <scheme val="none"/>
      </font>
      <numFmt numFmtId="35" formatCode="_-* #,##0.00_-;\-* #,##0.00_-;_-* &quot;-&quot;??_-;_-@_-"/>
      <alignment horizontal="left" vertical="center" textRotation="0" wrapText="0" indent="0" justifyLastLine="0" shrinkToFit="0" readingOrder="0"/>
    </dxf>
    <dxf>
      <font>
        <i val="0"/>
      </font>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s>
  <tableStyles count="14">
    <tableStyle name="Part 3 - Reporting entities-style" pivot="0" count="2" xr9:uid="{00000000-0011-0000-FFFF-FFFF00000000}">
      <tableStyleElement type="headerRow" dxfId="29"/>
      <tableStyleElement type="firstRowStripe" dxfId="28"/>
    </tableStyle>
    <tableStyle name="Part 3 - Reporting entities-style 2" pivot="0" count="2" xr9:uid="{00000000-0011-0000-FFFF-FFFF01000000}">
      <tableStyleElement type="headerRow" dxfId="27"/>
      <tableStyleElement type="firstRowStripe" dxfId="26"/>
    </tableStyle>
    <tableStyle name="Part 3 - Reporting entities-style 3" pivot="0" count="2" xr9:uid="{00000000-0011-0000-FFFF-FFFF02000000}">
      <tableStyleElement type="headerRow" dxfId="25"/>
      <tableStyleElement type="firstRowStripe" dxfId="24"/>
    </tableStyle>
    <tableStyle name="Part 4 - Government revenues-style" pivot="0" count="2" xr9:uid="{00000000-0011-0000-FFFF-FFFF03000000}">
      <tableStyleElement type="headerRow" dxfId="23"/>
      <tableStyleElement type="firstRowStripe" dxfId="22"/>
    </tableStyle>
    <tableStyle name="Part 5 - Company data-style" pivot="0" count="2" xr9:uid="{00000000-0011-0000-FFFF-FFFF04000000}">
      <tableStyleElement type="headerRow" dxfId="21"/>
      <tableStyleElement type="firstRowStripe" dxfId="20"/>
    </tableStyle>
    <tableStyle name="Lists-style" pivot="0" count="2" xr9:uid="{00000000-0011-0000-FFFF-FFFF05000000}">
      <tableStyleElement type="headerRow" dxfId="19"/>
      <tableStyleElement type="firstRowStripe" dxfId="18"/>
    </tableStyle>
    <tableStyle name="Lists-style 2" pivot="0" count="2" xr9:uid="{00000000-0011-0000-FFFF-FFFF06000000}">
      <tableStyleElement type="headerRow" dxfId="17"/>
      <tableStyleElement type="firstRowStripe" dxfId="16"/>
    </tableStyle>
    <tableStyle name="Lists-style 3" pivot="0" count="2" xr9:uid="{00000000-0011-0000-FFFF-FFFF07000000}">
      <tableStyleElement type="headerRow" dxfId="15"/>
      <tableStyleElement type="firstRowStripe" dxfId="14"/>
    </tableStyle>
    <tableStyle name="Lists-style 4" pivot="0" count="2" xr9:uid="{00000000-0011-0000-FFFF-FFFF08000000}">
      <tableStyleElement type="headerRow" dxfId="13"/>
      <tableStyleElement type="firstRowStripe" dxfId="12"/>
    </tableStyle>
    <tableStyle name="Lists-style 5" pivot="0" count="2" xr9:uid="{00000000-0011-0000-FFFF-FFFF09000000}">
      <tableStyleElement type="headerRow" dxfId="11"/>
      <tableStyleElement type="firstRowStripe" dxfId="10"/>
    </tableStyle>
    <tableStyle name="Lists-style 6" pivot="0" count="2" xr9:uid="{00000000-0011-0000-FFFF-FFFF0A000000}">
      <tableStyleElement type="headerRow" dxfId="9"/>
      <tableStyleElement type="firstRowStripe" dxfId="8"/>
    </tableStyle>
    <tableStyle name="Lists-style 7" pivot="0" count="2" xr9:uid="{00000000-0011-0000-FFFF-FFFF0B000000}">
      <tableStyleElement type="headerRow" dxfId="7"/>
      <tableStyleElement type="firstRowStripe" dxfId="6"/>
    </tableStyle>
    <tableStyle name="Lists-style 8" pivot="0" count="2" xr9:uid="{00000000-0011-0000-FFFF-FFFF0C000000}">
      <tableStyleElement type="headerRow" dxfId="5"/>
      <tableStyleElement type="firstRowStripe" dxfId="4"/>
    </tableStyle>
    <tableStyle name="Lists-style 9" pivot="0" count="2" xr9:uid="{00000000-0011-0000-FFFF-FFFF0D000000}">
      <tableStyleElement type="headerRow" dxfId="3"/>
      <tableStyleElement type="first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5" Type="http://schemas.openxmlformats.org/officeDocument/2006/relationships/customXml" Target="../customXml/item1.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12830175" cy="47625"/>
    <xdr:grpSp>
      <xdr:nvGrpSpPr>
        <xdr:cNvPr id="2" name="Shape 2">
          <a:extLst>
            <a:ext uri="{FF2B5EF4-FFF2-40B4-BE49-F238E27FC236}">
              <a16:creationId xmlns:a16="http://schemas.microsoft.com/office/drawing/2014/main" id="{00000000-0008-0000-0000-000002000000}"/>
            </a:ext>
          </a:extLst>
        </xdr:cNvPr>
        <xdr:cNvGrpSpPr/>
      </xdr:nvGrpSpPr>
      <xdr:grpSpPr>
        <a:xfrm>
          <a:off x="274320" y="1463040"/>
          <a:ext cx="12830175" cy="47625"/>
          <a:chOff x="0" y="3756188"/>
          <a:chExt cx="10692000" cy="4762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756188"/>
            <a:ext cx="10692000" cy="47625"/>
            <a:chOff x="1134" y="1904"/>
            <a:chExt cx="9546" cy="181"/>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134" y="1904"/>
              <a:ext cx="9525" cy="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xdr:nvSpPr>
          <xdr:spPr>
            <a:xfrm>
              <a:off x="1134" y="1904"/>
              <a:ext cx="321"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6" name="Shape 6">
              <a:extLst>
                <a:ext uri="{FF2B5EF4-FFF2-40B4-BE49-F238E27FC236}">
                  <a16:creationId xmlns:a16="http://schemas.microsoft.com/office/drawing/2014/main" id="{00000000-0008-0000-0000-000006000000}"/>
                </a:ext>
              </a:extLst>
            </xdr:cNvPr>
            <xdr:cNvSpPr/>
          </xdr:nvSpPr>
          <xdr:spPr>
            <a:xfrm>
              <a:off x="1564" y="1904"/>
              <a:ext cx="121"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7" name="Shape 7">
              <a:extLst>
                <a:ext uri="{FF2B5EF4-FFF2-40B4-BE49-F238E27FC236}">
                  <a16:creationId xmlns:a16="http://schemas.microsoft.com/office/drawing/2014/main" id="{00000000-0008-0000-0000-000007000000}"/>
                </a:ext>
              </a:extLst>
            </xdr:cNvPr>
            <xdr:cNvSpPr/>
          </xdr:nvSpPr>
          <xdr:spPr>
            <a:xfrm>
              <a:off x="1682" y="1904"/>
              <a:ext cx="213"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8" name="Shape 8">
              <a:extLst>
                <a:ext uri="{FF2B5EF4-FFF2-40B4-BE49-F238E27FC236}">
                  <a16:creationId xmlns:a16="http://schemas.microsoft.com/office/drawing/2014/main" id="{00000000-0008-0000-0000-000008000000}"/>
                </a:ext>
              </a:extLst>
            </xdr:cNvPr>
            <xdr:cNvSpPr/>
          </xdr:nvSpPr>
          <xdr:spPr>
            <a:xfrm>
              <a:off x="1449" y="1904"/>
              <a:ext cx="121"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9" name="Shape 9">
              <a:extLst>
                <a:ext uri="{FF2B5EF4-FFF2-40B4-BE49-F238E27FC236}">
                  <a16:creationId xmlns:a16="http://schemas.microsoft.com/office/drawing/2014/main" id="{00000000-0008-0000-0000-000009000000}"/>
                </a:ext>
              </a:extLst>
            </xdr:cNvPr>
            <xdr:cNvSpPr/>
          </xdr:nvSpPr>
          <xdr:spPr>
            <a:xfrm>
              <a:off x="2006" y="1904"/>
              <a:ext cx="220"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a:off x="1797" y="1904"/>
              <a:ext cx="310"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1" name="Shape 11">
              <a:extLst>
                <a:ext uri="{FF2B5EF4-FFF2-40B4-BE49-F238E27FC236}">
                  <a16:creationId xmlns:a16="http://schemas.microsoft.com/office/drawing/2014/main" id="{00000000-0008-0000-0000-00000B000000}"/>
                </a:ext>
              </a:extLst>
            </xdr:cNvPr>
            <xdr:cNvSpPr/>
          </xdr:nvSpPr>
          <xdr:spPr>
            <a:xfrm>
              <a:off x="2331" y="1904"/>
              <a:ext cx="8349"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2" name="Shape 12">
              <a:extLst>
                <a:ext uri="{FF2B5EF4-FFF2-40B4-BE49-F238E27FC236}">
                  <a16:creationId xmlns:a16="http://schemas.microsoft.com/office/drawing/2014/main" id="{00000000-0008-0000-0000-00000C000000}"/>
                </a:ext>
              </a:extLst>
            </xdr:cNvPr>
            <xdr:cNvSpPr/>
          </xdr:nvSpPr>
          <xdr:spPr>
            <a:xfrm>
              <a:off x="2226" y="1909"/>
              <a:ext cx="108" cy="176"/>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1</xdr:col>
      <xdr:colOff>0</xdr:colOff>
      <xdr:row>0</xdr:row>
      <xdr:rowOff>0</xdr:rowOff>
    </xdr:from>
    <xdr:ext cx="2000250" cy="1466850"/>
    <xdr:pic>
      <xdr:nvPicPr>
        <xdr:cNvPr id="13" name="image1.png" descr="https://eiti.org/sites/default/files/styles/img-narrow/public/inline/logo_gradient_-_under.png?itok=F8fw0Tyz">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4</xdr:row>
      <xdr:rowOff>171450</xdr:rowOff>
    </xdr:from>
    <xdr:ext cx="24164925" cy="228600"/>
    <xdr:grpSp>
      <xdr:nvGrpSpPr>
        <xdr:cNvPr id="2" name="Shape 2">
          <a:extLst>
            <a:ext uri="{FF2B5EF4-FFF2-40B4-BE49-F238E27FC236}">
              <a16:creationId xmlns:a16="http://schemas.microsoft.com/office/drawing/2014/main" id="{00000000-0008-0000-0400-000002000000}"/>
            </a:ext>
          </a:extLst>
        </xdr:cNvPr>
        <xdr:cNvGrpSpPr/>
      </xdr:nvGrpSpPr>
      <xdr:grpSpPr>
        <a:xfrm>
          <a:off x="170329" y="0"/>
          <a:ext cx="24164925" cy="228600"/>
          <a:chOff x="0" y="3665700"/>
          <a:chExt cx="10692000" cy="228600"/>
        </a:xfrm>
      </xdr:grpSpPr>
      <xdr:grpSp>
        <xdr:nvGrpSpPr>
          <xdr:cNvPr id="13" name="Shape 13">
            <a:extLst>
              <a:ext uri="{FF2B5EF4-FFF2-40B4-BE49-F238E27FC236}">
                <a16:creationId xmlns:a16="http://schemas.microsoft.com/office/drawing/2014/main" id="{00000000-0008-0000-0400-00000D000000}"/>
              </a:ext>
            </a:extLst>
          </xdr:cNvPr>
          <xdr:cNvGrpSpPr/>
        </xdr:nvGrpSpPr>
        <xdr:grpSpPr>
          <a:xfrm>
            <a:off x="0" y="3665700"/>
            <a:ext cx="10692000" cy="228600"/>
            <a:chOff x="1133" y="1230"/>
            <a:chExt cx="8460" cy="208"/>
          </a:xfrm>
        </xdr:grpSpPr>
        <xdr:sp macro="" textlink="">
          <xdr:nvSpPr>
            <xdr:cNvPr id="4" name="Shape 4">
              <a:extLst>
                <a:ext uri="{FF2B5EF4-FFF2-40B4-BE49-F238E27FC236}">
                  <a16:creationId xmlns:a16="http://schemas.microsoft.com/office/drawing/2014/main" id="{00000000-0008-0000-0400-000004000000}"/>
                </a:ext>
              </a:extLst>
            </xdr:cNvPr>
            <xdr:cNvSpPr/>
          </xdr:nvSpPr>
          <xdr:spPr>
            <a:xfrm>
              <a:off x="1133" y="1230"/>
              <a:ext cx="8450" cy="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 name="Shape 14">
              <a:extLst>
                <a:ext uri="{FF2B5EF4-FFF2-40B4-BE49-F238E27FC236}">
                  <a16:creationId xmlns:a16="http://schemas.microsoft.com/office/drawing/2014/main" id="{00000000-0008-0000-0400-00000E000000}"/>
                </a:ext>
              </a:extLst>
            </xdr:cNvPr>
            <xdr:cNvSpPr/>
          </xdr:nvSpPr>
          <xdr:spPr>
            <a:xfrm>
              <a:off x="1133" y="1230"/>
              <a:ext cx="8460" cy="208"/>
            </a:xfrm>
            <a:prstGeom prst="rect">
              <a:avLst/>
            </a:prstGeom>
            <a:solidFill>
              <a:srgbClr val="0076AF"/>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5" name="Shape 15">
              <a:extLst>
                <a:ext uri="{FF2B5EF4-FFF2-40B4-BE49-F238E27FC236}">
                  <a16:creationId xmlns:a16="http://schemas.microsoft.com/office/drawing/2014/main" id="{00000000-0008-0000-0400-00000F000000}"/>
                </a:ext>
              </a:extLst>
            </xdr:cNvPr>
            <xdr:cNvSpPr/>
          </xdr:nvSpPr>
          <xdr:spPr>
            <a:xfrm>
              <a:off x="2298" y="1230"/>
              <a:ext cx="750" cy="208"/>
            </a:xfrm>
            <a:prstGeom prst="rect">
              <a:avLst/>
            </a:prstGeom>
            <a:solidFill>
              <a:srgbClr val="56AD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12</xdr:col>
      <xdr:colOff>0</xdr:colOff>
      <xdr:row>32</xdr:row>
      <xdr:rowOff>209550</xdr:rowOff>
    </xdr:from>
    <xdr:ext cx="6191250" cy="8610600"/>
    <xdr:pic>
      <xdr:nvPicPr>
        <xdr:cNvPr id="3" name="image2.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3</xdr:row>
      <xdr:rowOff>0</xdr:rowOff>
    </xdr:from>
    <xdr:ext cx="304800" cy="304800"/>
    <xdr:sp macro="" textlink="">
      <xdr:nvSpPr>
        <xdr:cNvPr id="16" name="Shape 16">
          <a:extLst>
            <a:ext uri="{FF2B5EF4-FFF2-40B4-BE49-F238E27FC236}">
              <a16:creationId xmlns:a16="http://schemas.microsoft.com/office/drawing/2014/main" id="{00000000-0008-0000-0900-000010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304800"/>
    <xdr:sp macro="" textlink="">
      <xdr:nvSpPr>
        <xdr:cNvPr id="2" name="Shape 16">
          <a:extLst>
            <a:ext uri="{FF2B5EF4-FFF2-40B4-BE49-F238E27FC236}">
              <a16:creationId xmlns:a16="http://schemas.microsoft.com/office/drawing/2014/main" id="{00000000-0008-0000-0900-000002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10</xdr:row>
      <xdr:rowOff>0</xdr:rowOff>
    </xdr:from>
    <xdr:ext cx="304800" cy="304800"/>
    <xdr:sp macro="" textlink="">
      <xdr:nvSpPr>
        <xdr:cNvPr id="3" name="Shape 16">
          <a:extLst>
            <a:ext uri="{FF2B5EF4-FFF2-40B4-BE49-F238E27FC236}">
              <a16:creationId xmlns:a16="http://schemas.microsoft.com/office/drawing/2014/main" id="{00000000-0008-0000-09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11</xdr:row>
      <xdr:rowOff>0</xdr:rowOff>
    </xdr:from>
    <xdr:ext cx="304800" cy="304800"/>
    <xdr:sp macro="" textlink="">
      <xdr:nvSpPr>
        <xdr:cNvPr id="4" name="Shape 16">
          <a:extLst>
            <a:ext uri="{FF2B5EF4-FFF2-40B4-BE49-F238E27FC236}">
              <a16:creationId xmlns:a16="http://schemas.microsoft.com/office/drawing/2014/main" id="{00000000-0008-0000-0900-000004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14</xdr:row>
      <xdr:rowOff>0</xdr:rowOff>
    </xdr:from>
    <xdr:ext cx="304800" cy="304800"/>
    <xdr:sp macro="" textlink="">
      <xdr:nvSpPr>
        <xdr:cNvPr id="17" name="Shape 17">
          <a:extLst>
            <a:ext uri="{FF2B5EF4-FFF2-40B4-BE49-F238E27FC236}">
              <a16:creationId xmlns:a16="http://schemas.microsoft.com/office/drawing/2014/main" id="{00000000-0008-0000-0900-000011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32</xdr:row>
      <xdr:rowOff>0</xdr:rowOff>
    </xdr:from>
    <xdr:ext cx="304800" cy="304800"/>
    <xdr:sp macro="" textlink="">
      <xdr:nvSpPr>
        <xdr:cNvPr id="5" name="Shape 16">
          <a:extLst>
            <a:ext uri="{FF2B5EF4-FFF2-40B4-BE49-F238E27FC236}">
              <a16:creationId xmlns:a16="http://schemas.microsoft.com/office/drawing/2014/main" id="{00000000-0008-0000-0900-000005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33</xdr:row>
      <xdr:rowOff>0</xdr:rowOff>
    </xdr:from>
    <xdr:ext cx="304800" cy="304800"/>
    <xdr:sp macro="" textlink="">
      <xdr:nvSpPr>
        <xdr:cNvPr id="6" name="Shape 16">
          <a:extLst>
            <a:ext uri="{FF2B5EF4-FFF2-40B4-BE49-F238E27FC236}">
              <a16:creationId xmlns:a16="http://schemas.microsoft.com/office/drawing/2014/main" id="{00000000-0008-0000-0900-000006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34</xdr:row>
      <xdr:rowOff>0</xdr:rowOff>
    </xdr:from>
    <xdr:ext cx="304800" cy="304800"/>
    <xdr:sp macro="" textlink="">
      <xdr:nvSpPr>
        <xdr:cNvPr id="7" name="Shape 16">
          <a:extLst>
            <a:ext uri="{FF2B5EF4-FFF2-40B4-BE49-F238E27FC236}">
              <a16:creationId xmlns:a16="http://schemas.microsoft.com/office/drawing/2014/main" id="{00000000-0008-0000-0900-000007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40</xdr:row>
      <xdr:rowOff>0</xdr:rowOff>
    </xdr:from>
    <xdr:ext cx="304800" cy="304800"/>
    <xdr:sp macro="" textlink="">
      <xdr:nvSpPr>
        <xdr:cNvPr id="8" name="Shape 17">
          <a:extLst>
            <a:ext uri="{FF2B5EF4-FFF2-40B4-BE49-F238E27FC236}">
              <a16:creationId xmlns:a16="http://schemas.microsoft.com/office/drawing/2014/main" id="{00000000-0008-0000-0900-000008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53</xdr:row>
      <xdr:rowOff>0</xdr:rowOff>
    </xdr:from>
    <xdr:ext cx="304800" cy="304800"/>
    <xdr:sp macro="" textlink="">
      <xdr:nvSpPr>
        <xdr:cNvPr id="9" name="Shape 17">
          <a:extLst>
            <a:ext uri="{FF2B5EF4-FFF2-40B4-BE49-F238E27FC236}">
              <a16:creationId xmlns:a16="http://schemas.microsoft.com/office/drawing/2014/main" id="{00000000-0008-0000-0900-000009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67</xdr:row>
      <xdr:rowOff>0</xdr:rowOff>
    </xdr:from>
    <xdr:ext cx="304800" cy="304800"/>
    <xdr:sp macro="" textlink="">
      <xdr:nvSpPr>
        <xdr:cNvPr id="10" name="Shape 16">
          <a:extLst>
            <a:ext uri="{FF2B5EF4-FFF2-40B4-BE49-F238E27FC236}">
              <a16:creationId xmlns:a16="http://schemas.microsoft.com/office/drawing/2014/main" id="{00000000-0008-0000-0900-00000A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69</xdr:row>
      <xdr:rowOff>0</xdr:rowOff>
    </xdr:from>
    <xdr:ext cx="304800" cy="304800"/>
    <xdr:sp macro="" textlink="">
      <xdr:nvSpPr>
        <xdr:cNvPr id="11" name="Shape 16">
          <a:extLst>
            <a:ext uri="{FF2B5EF4-FFF2-40B4-BE49-F238E27FC236}">
              <a16:creationId xmlns:a16="http://schemas.microsoft.com/office/drawing/2014/main" id="{00000000-0008-0000-0900-00000B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79</xdr:row>
      <xdr:rowOff>0</xdr:rowOff>
    </xdr:from>
    <xdr:ext cx="304800" cy="304800"/>
    <xdr:sp macro="" textlink="">
      <xdr:nvSpPr>
        <xdr:cNvPr id="12" name="Shape 16">
          <a:extLst>
            <a:ext uri="{FF2B5EF4-FFF2-40B4-BE49-F238E27FC236}">
              <a16:creationId xmlns:a16="http://schemas.microsoft.com/office/drawing/2014/main" id="{00000000-0008-0000-0900-00000C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85</xdr:row>
      <xdr:rowOff>0</xdr:rowOff>
    </xdr:from>
    <xdr:ext cx="304800" cy="304800"/>
    <xdr:sp macro="" textlink="">
      <xdr:nvSpPr>
        <xdr:cNvPr id="13" name="Shape 16">
          <a:extLst>
            <a:ext uri="{FF2B5EF4-FFF2-40B4-BE49-F238E27FC236}">
              <a16:creationId xmlns:a16="http://schemas.microsoft.com/office/drawing/2014/main" id="{00000000-0008-0000-0900-00000D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86</xdr:row>
      <xdr:rowOff>0</xdr:rowOff>
    </xdr:from>
    <xdr:ext cx="304800" cy="304800"/>
    <xdr:sp macro="" textlink="">
      <xdr:nvSpPr>
        <xdr:cNvPr id="14" name="Shape 16">
          <a:extLst>
            <a:ext uri="{FF2B5EF4-FFF2-40B4-BE49-F238E27FC236}">
              <a16:creationId xmlns:a16="http://schemas.microsoft.com/office/drawing/2014/main" id="{00000000-0008-0000-0900-00000E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97</xdr:row>
      <xdr:rowOff>0</xdr:rowOff>
    </xdr:from>
    <xdr:ext cx="304800" cy="304800"/>
    <xdr:sp macro="" textlink="">
      <xdr:nvSpPr>
        <xdr:cNvPr id="15" name="Shape 16">
          <a:extLst>
            <a:ext uri="{FF2B5EF4-FFF2-40B4-BE49-F238E27FC236}">
              <a16:creationId xmlns:a16="http://schemas.microsoft.com/office/drawing/2014/main" id="{00000000-0008-0000-0900-00000F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108</xdr:row>
      <xdr:rowOff>0</xdr:rowOff>
    </xdr:from>
    <xdr:ext cx="304800" cy="304800"/>
    <xdr:sp macro="" textlink="">
      <xdr:nvSpPr>
        <xdr:cNvPr id="18" name="Shape 16">
          <a:extLst>
            <a:ext uri="{FF2B5EF4-FFF2-40B4-BE49-F238E27FC236}">
              <a16:creationId xmlns:a16="http://schemas.microsoft.com/office/drawing/2014/main" id="{00000000-0008-0000-0900-000012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124</xdr:row>
      <xdr:rowOff>0</xdr:rowOff>
    </xdr:from>
    <xdr:ext cx="304800" cy="304800"/>
    <xdr:sp macro="" textlink="">
      <xdr:nvSpPr>
        <xdr:cNvPr id="19" name="Shape 16">
          <a:extLst>
            <a:ext uri="{FF2B5EF4-FFF2-40B4-BE49-F238E27FC236}">
              <a16:creationId xmlns:a16="http://schemas.microsoft.com/office/drawing/2014/main" id="{00000000-0008-0000-0900-00001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r127\Desktop\copy.xlsx" TargetMode="External"/><Relationship Id="rId1" Type="http://schemas.openxmlformats.org/officeDocument/2006/relationships/externalLinkPath" Target="file:///C:\Users\kr127\Desktop\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Government Payments"/>
      <sheetName val="Part 5 - Company data"/>
      <sheetName val="Revenue Value"/>
      <sheetName val="Pivot Table of P5"/>
      <sheetName val="Lists"/>
    </sheetNames>
    <sheetDataSet>
      <sheetData sheetId="0" refreshError="1"/>
      <sheetData sheetId="1">
        <row r="44">
          <cell r="E44" t="str">
            <v>PHP</v>
          </cell>
        </row>
        <row r="45">
          <cell r="E45">
            <v>49.254600000000003</v>
          </cell>
        </row>
      </sheetData>
      <sheetData sheetId="2" refreshError="1"/>
      <sheetData sheetId="3" refreshError="1"/>
      <sheetData sheetId="4" refreshError="1"/>
      <sheetData sheetId="5" refreshError="1"/>
      <sheetData sheetId="6" refreshError="1"/>
      <sheetData sheetId="7">
        <row r="10">
          <cell r="I10">
            <v>13305835</v>
          </cell>
        </row>
        <row r="11">
          <cell r="I11">
            <v>804592</v>
          </cell>
        </row>
        <row r="16">
          <cell r="I16">
            <v>13146362</v>
          </cell>
        </row>
        <row r="20">
          <cell r="I20">
            <v>78992745</v>
          </cell>
        </row>
        <row r="21">
          <cell r="I21">
            <v>81190262</v>
          </cell>
        </row>
        <row r="30">
          <cell r="I30">
            <v>172809360</v>
          </cell>
        </row>
        <row r="31">
          <cell r="I31">
            <v>163752559</v>
          </cell>
        </row>
        <row r="35">
          <cell r="I35">
            <v>13182405.5</v>
          </cell>
        </row>
        <row r="50">
          <cell r="I50">
            <v>109843602</v>
          </cell>
        </row>
        <row r="51">
          <cell r="I51">
            <v>324860114</v>
          </cell>
        </row>
        <row r="60">
          <cell r="I60">
            <v>90996677</v>
          </cell>
        </row>
        <row r="61">
          <cell r="I61">
            <v>277439828</v>
          </cell>
        </row>
        <row r="70">
          <cell r="I70">
            <v>315604687</v>
          </cell>
        </row>
        <row r="71">
          <cell r="I71">
            <v>51420577</v>
          </cell>
        </row>
        <row r="80">
          <cell r="I80">
            <v>203966330</v>
          </cell>
        </row>
        <row r="81">
          <cell r="I81">
            <v>407519644</v>
          </cell>
        </row>
        <row r="85">
          <cell r="I85">
            <v>95235240</v>
          </cell>
        </row>
        <row r="90">
          <cell r="I90">
            <v>209168938</v>
          </cell>
        </row>
        <row r="91">
          <cell r="I91">
            <v>188508068</v>
          </cell>
        </row>
        <row r="100">
          <cell r="I100">
            <v>22105850</v>
          </cell>
        </row>
        <row r="101">
          <cell r="I101">
            <v>83424112</v>
          </cell>
        </row>
        <row r="110">
          <cell r="I110">
            <v>130582697</v>
          </cell>
        </row>
        <row r="111">
          <cell r="I111">
            <v>126253387</v>
          </cell>
        </row>
        <row r="116">
          <cell r="I116">
            <v>8429163</v>
          </cell>
        </row>
        <row r="130">
          <cell r="I130">
            <v>147857944</v>
          </cell>
        </row>
        <row r="131">
          <cell r="I131">
            <v>365209589</v>
          </cell>
        </row>
        <row r="136">
          <cell r="I136">
            <v>4000</v>
          </cell>
        </row>
        <row r="150">
          <cell r="I150">
            <v>107161135</v>
          </cell>
        </row>
        <row r="151">
          <cell r="I151">
            <v>189164695</v>
          </cell>
        </row>
        <row r="160">
          <cell r="I160">
            <v>35449136</v>
          </cell>
        </row>
        <row r="161">
          <cell r="I161">
            <v>2332616</v>
          </cell>
        </row>
        <row r="170">
          <cell r="I170">
            <v>74153689</v>
          </cell>
        </row>
        <row r="171">
          <cell r="I171">
            <v>50436845</v>
          </cell>
        </row>
        <row r="176">
          <cell r="I176">
            <v>18036382</v>
          </cell>
        </row>
        <row r="180">
          <cell r="I180">
            <v>144221659</v>
          </cell>
        </row>
        <row r="181">
          <cell r="I181">
            <v>314906393</v>
          </cell>
        </row>
        <row r="186">
          <cell r="I186">
            <v>8169196</v>
          </cell>
        </row>
        <row r="190">
          <cell r="I190">
            <v>4645780</v>
          </cell>
        </row>
        <row r="201">
          <cell r="I201">
            <v>8650</v>
          </cell>
        </row>
        <row r="206">
          <cell r="I206">
            <v>7858860</v>
          </cell>
        </row>
        <row r="210">
          <cell r="I210">
            <v>255485993</v>
          </cell>
        </row>
        <row r="211">
          <cell r="I211">
            <v>545001062</v>
          </cell>
        </row>
        <row r="216">
          <cell r="I216">
            <v>1706918</v>
          </cell>
        </row>
        <row r="221">
          <cell r="I221">
            <v>253234092</v>
          </cell>
        </row>
        <row r="222">
          <cell r="I222">
            <v>917785362</v>
          </cell>
        </row>
        <row r="227">
          <cell r="I227">
            <v>77158564</v>
          </cell>
        </row>
        <row r="231">
          <cell r="I231">
            <v>5238720</v>
          </cell>
        </row>
        <row r="232">
          <cell r="I232">
            <v>1606997</v>
          </cell>
        </row>
        <row r="241">
          <cell r="I241">
            <v>18469799</v>
          </cell>
        </row>
        <row r="291">
          <cell r="I291">
            <v>15603868</v>
          </cell>
        </row>
        <row r="292">
          <cell r="I292">
            <v>9971</v>
          </cell>
        </row>
        <row r="313">
          <cell r="I313">
            <v>280274798</v>
          </cell>
        </row>
        <row r="314">
          <cell r="I314">
            <v>686949092</v>
          </cell>
        </row>
        <row r="319">
          <cell r="I319">
            <v>20229806</v>
          </cell>
        </row>
        <row r="323">
          <cell r="I323">
            <v>318191</v>
          </cell>
        </row>
        <row r="324">
          <cell r="I324">
            <v>36625348</v>
          </cell>
        </row>
        <row r="329">
          <cell r="I329">
            <v>119000</v>
          </cell>
        </row>
        <row r="333">
          <cell r="I333">
            <v>703487823</v>
          </cell>
        </row>
        <row r="334">
          <cell r="I334">
            <v>1010960532</v>
          </cell>
        </row>
        <row r="339">
          <cell r="I339">
            <v>77120336</v>
          </cell>
        </row>
        <row r="343">
          <cell r="I343">
            <v>259146574</v>
          </cell>
        </row>
        <row r="353">
          <cell r="I353">
            <v>822552797</v>
          </cell>
        </row>
        <row r="354">
          <cell r="I354">
            <v>94570802</v>
          </cell>
        </row>
        <row r="373">
          <cell r="I373">
            <v>14975449</v>
          </cell>
        </row>
        <row r="393">
          <cell r="I393">
            <v>62432091</v>
          </cell>
        </row>
        <row r="399">
          <cell r="I399">
            <v>2134699</v>
          </cell>
        </row>
        <row r="403">
          <cell r="I403">
            <v>101561398</v>
          </cell>
        </row>
        <row r="404">
          <cell r="I404">
            <v>22207669</v>
          </cell>
        </row>
        <row r="409">
          <cell r="I409">
            <v>1303109</v>
          </cell>
        </row>
        <row r="413">
          <cell r="I413">
            <v>280163914</v>
          </cell>
        </row>
        <row r="414">
          <cell r="I414">
            <v>503411480</v>
          </cell>
        </row>
        <row r="419">
          <cell r="I419">
            <v>27248811</v>
          </cell>
        </row>
        <row r="423">
          <cell r="I423">
            <v>392937669</v>
          </cell>
        </row>
        <row r="424">
          <cell r="I424">
            <v>579006614</v>
          </cell>
        </row>
        <row r="429">
          <cell r="I429">
            <v>79132649</v>
          </cell>
        </row>
        <row r="456">
          <cell r="I456">
            <v>20400</v>
          </cell>
        </row>
        <row r="483">
          <cell r="I483">
            <v>123805</v>
          </cell>
        </row>
        <row r="484">
          <cell r="I484">
            <v>117867</v>
          </cell>
        </row>
        <row r="501">
          <cell r="I501">
            <v>233349</v>
          </cell>
        </row>
        <row r="502">
          <cell r="I502">
            <v>256575</v>
          </cell>
        </row>
        <row r="522">
          <cell r="I522">
            <v>2357</v>
          </cell>
        </row>
        <row r="523">
          <cell r="I523">
            <v>22866</v>
          </cell>
        </row>
        <row r="525">
          <cell r="I525">
            <v>3770</v>
          </cell>
        </row>
        <row r="573">
          <cell r="I573">
            <v>8623744</v>
          </cell>
        </row>
        <row r="574">
          <cell r="I574">
            <v>96460988</v>
          </cell>
        </row>
        <row r="579">
          <cell r="I579">
            <v>14271561</v>
          </cell>
        </row>
        <row r="580">
          <cell r="I580">
            <v>144583598</v>
          </cell>
        </row>
        <row r="581">
          <cell r="I581">
            <v>113975</v>
          </cell>
        </row>
        <row r="582">
          <cell r="I582">
            <v>14643672</v>
          </cell>
        </row>
        <row r="583">
          <cell r="I583">
            <v>90887312</v>
          </cell>
        </row>
        <row r="584">
          <cell r="I584">
            <v>1430478</v>
          </cell>
        </row>
        <row r="585">
          <cell r="I585">
            <v>4518848</v>
          </cell>
        </row>
        <row r="586">
          <cell r="I586">
            <v>28575311</v>
          </cell>
        </row>
        <row r="587">
          <cell r="I587">
            <v>13912</v>
          </cell>
        </row>
        <row r="591">
          <cell r="I591">
            <v>731687</v>
          </cell>
        </row>
        <row r="592">
          <cell r="I592">
            <v>3324728</v>
          </cell>
        </row>
        <row r="597">
          <cell r="I597">
            <v>3071620</v>
          </cell>
        </row>
        <row r="598">
          <cell r="I598">
            <v>22308582</v>
          </cell>
        </row>
        <row r="600">
          <cell r="I600">
            <v>6506566</v>
          </cell>
        </row>
        <row r="601">
          <cell r="I601">
            <v>24862932</v>
          </cell>
        </row>
        <row r="602">
          <cell r="I602">
            <v>115268</v>
          </cell>
        </row>
        <row r="603">
          <cell r="I603">
            <v>9741272</v>
          </cell>
        </row>
        <row r="604">
          <cell r="I604">
            <v>57347448</v>
          </cell>
        </row>
        <row r="605">
          <cell r="I605">
            <v>4895</v>
          </cell>
        </row>
        <row r="606">
          <cell r="I606">
            <v>7602897</v>
          </cell>
        </row>
        <row r="607">
          <cell r="I607">
            <v>54508706</v>
          </cell>
        </row>
        <row r="608">
          <cell r="I608">
            <v>79943</v>
          </cell>
        </row>
        <row r="628">
          <cell r="I628">
            <v>3627380</v>
          </cell>
        </row>
        <row r="629">
          <cell r="I629">
            <v>21088</v>
          </cell>
        </row>
        <row r="630">
          <cell r="I630">
            <v>21088</v>
          </cell>
        </row>
        <row r="631">
          <cell r="I631">
            <v>105000</v>
          </cell>
        </row>
        <row r="632">
          <cell r="I632">
            <v>26540</v>
          </cell>
        </row>
        <row r="633">
          <cell r="I633">
            <v>1009110</v>
          </cell>
        </row>
        <row r="634">
          <cell r="I634">
            <v>835050</v>
          </cell>
        </row>
        <row r="636">
          <cell r="I636">
            <v>17183988</v>
          </cell>
        </row>
        <row r="637">
          <cell r="I637">
            <v>387251</v>
          </cell>
        </row>
        <row r="638">
          <cell r="I638">
            <v>307289</v>
          </cell>
        </row>
        <row r="642">
          <cell r="I642">
            <v>64504</v>
          </cell>
        </row>
        <row r="644">
          <cell r="I644">
            <v>38846230</v>
          </cell>
        </row>
        <row r="647">
          <cell r="I647">
            <v>9000</v>
          </cell>
        </row>
        <row r="649">
          <cell r="I649">
            <v>244529</v>
          </cell>
        </row>
        <row r="650">
          <cell r="I650">
            <v>1330</v>
          </cell>
        </row>
        <row r="657">
          <cell r="I657">
            <v>262500</v>
          </cell>
        </row>
        <row r="660">
          <cell r="I660">
            <v>3533374</v>
          </cell>
        </row>
        <row r="663">
          <cell r="I663">
            <v>8500</v>
          </cell>
        </row>
        <row r="664">
          <cell r="I664">
            <v>10500</v>
          </cell>
        </row>
        <row r="665">
          <cell r="I665">
            <v>1723847</v>
          </cell>
        </row>
        <row r="666">
          <cell r="I666">
            <v>11016900</v>
          </cell>
        </row>
        <row r="668">
          <cell r="I668">
            <v>6419535</v>
          </cell>
        </row>
        <row r="671">
          <cell r="I671">
            <v>111541</v>
          </cell>
        </row>
        <row r="673">
          <cell r="I673">
            <v>27100</v>
          </cell>
        </row>
        <row r="674">
          <cell r="I674">
            <v>391465</v>
          </cell>
        </row>
        <row r="676">
          <cell r="I676">
            <v>32000000</v>
          </cell>
        </row>
        <row r="679">
          <cell r="I679">
            <v>20000</v>
          </cell>
        </row>
        <row r="681">
          <cell r="I681">
            <v>818230</v>
          </cell>
        </row>
        <row r="682">
          <cell r="I682">
            <v>405</v>
          </cell>
        </row>
        <row r="684">
          <cell r="I684">
            <v>45300373</v>
          </cell>
        </row>
        <row r="685">
          <cell r="I685">
            <v>877827</v>
          </cell>
        </row>
        <row r="686">
          <cell r="I686">
            <v>873706</v>
          </cell>
        </row>
        <row r="687">
          <cell r="I687">
            <v>56000</v>
          </cell>
        </row>
        <row r="689">
          <cell r="I689">
            <v>69800</v>
          </cell>
        </row>
        <row r="690">
          <cell r="I690">
            <v>33282</v>
          </cell>
        </row>
        <row r="692">
          <cell r="I692">
            <v>65536693</v>
          </cell>
        </row>
        <row r="695">
          <cell r="I695">
            <v>20000</v>
          </cell>
        </row>
        <row r="696">
          <cell r="I696">
            <v>10500</v>
          </cell>
        </row>
        <row r="697">
          <cell r="I697">
            <v>12900</v>
          </cell>
        </row>
        <row r="698">
          <cell r="I698">
            <v>6105</v>
          </cell>
        </row>
        <row r="700">
          <cell r="I700">
            <v>14529260</v>
          </cell>
        </row>
        <row r="701">
          <cell r="I701">
            <v>13331</v>
          </cell>
        </row>
        <row r="702">
          <cell r="I702">
            <v>13331</v>
          </cell>
        </row>
        <row r="703">
          <cell r="I703">
            <v>100000</v>
          </cell>
        </row>
        <row r="704">
          <cell r="I704">
            <v>13020</v>
          </cell>
        </row>
        <row r="705">
          <cell r="I705">
            <v>434790</v>
          </cell>
        </row>
        <row r="706">
          <cell r="I706">
            <v>50000</v>
          </cell>
        </row>
        <row r="708">
          <cell r="I708">
            <v>22229944</v>
          </cell>
        </row>
        <row r="709">
          <cell r="I709">
            <v>4855281</v>
          </cell>
        </row>
        <row r="710">
          <cell r="I710">
            <v>4855281</v>
          </cell>
        </row>
        <row r="711">
          <cell r="I711">
            <v>1010000</v>
          </cell>
        </row>
        <row r="712">
          <cell r="I712">
            <v>10500</v>
          </cell>
        </row>
        <row r="713">
          <cell r="I713">
            <v>141400</v>
          </cell>
        </row>
        <row r="714">
          <cell r="I714">
            <v>209222</v>
          </cell>
        </row>
        <row r="724">
          <cell r="I724">
            <v>926333</v>
          </cell>
        </row>
        <row r="727">
          <cell r="I727">
            <v>16500</v>
          </cell>
        </row>
        <row r="728">
          <cell r="I728">
            <v>10500</v>
          </cell>
        </row>
        <row r="729">
          <cell r="I729">
            <v>346500</v>
          </cell>
        </row>
        <row r="730">
          <cell r="I730">
            <v>28007000</v>
          </cell>
        </row>
        <row r="737">
          <cell r="I737">
            <v>262500</v>
          </cell>
        </row>
        <row r="740">
          <cell r="I740">
            <v>16261737</v>
          </cell>
        </row>
        <row r="741">
          <cell r="I741">
            <v>226708</v>
          </cell>
        </row>
        <row r="742">
          <cell r="I742">
            <v>147996</v>
          </cell>
        </row>
        <row r="743">
          <cell r="I743">
            <v>160000</v>
          </cell>
        </row>
        <row r="744">
          <cell r="I744">
            <v>11000</v>
          </cell>
        </row>
        <row r="745">
          <cell r="I745">
            <v>77400</v>
          </cell>
        </row>
        <row r="746">
          <cell r="I746">
            <v>540760</v>
          </cell>
        </row>
        <row r="748">
          <cell r="I748">
            <v>24303429</v>
          </cell>
        </row>
        <row r="749">
          <cell r="I749">
            <v>39278</v>
          </cell>
        </row>
        <row r="750">
          <cell r="I750">
            <v>38876</v>
          </cell>
        </row>
        <row r="751">
          <cell r="I751">
            <v>42360</v>
          </cell>
        </row>
        <row r="752">
          <cell r="I752">
            <v>18711</v>
          </cell>
        </row>
        <row r="753">
          <cell r="I753">
            <v>422700</v>
          </cell>
        </row>
        <row r="754">
          <cell r="I754">
            <v>689880</v>
          </cell>
        </row>
        <row r="756">
          <cell r="I756">
            <v>825068</v>
          </cell>
        </row>
        <row r="759">
          <cell r="I759">
            <v>7400</v>
          </cell>
        </row>
        <row r="760">
          <cell r="I760">
            <v>10500</v>
          </cell>
        </row>
        <row r="761">
          <cell r="I761">
            <v>71496</v>
          </cell>
        </row>
        <row r="762">
          <cell r="I762">
            <v>10489926</v>
          </cell>
        </row>
        <row r="764">
          <cell r="I764">
            <v>8844595</v>
          </cell>
        </row>
        <row r="767">
          <cell r="I767">
            <v>20000</v>
          </cell>
        </row>
        <row r="768">
          <cell r="I768">
            <v>10500</v>
          </cell>
        </row>
        <row r="769">
          <cell r="I769">
            <v>187763</v>
          </cell>
        </row>
        <row r="770">
          <cell r="I770">
            <v>19440</v>
          </cell>
        </row>
        <row r="772">
          <cell r="I772">
            <v>21304728</v>
          </cell>
        </row>
        <row r="773">
          <cell r="I773">
            <v>18290</v>
          </cell>
        </row>
        <row r="774">
          <cell r="I774">
            <v>18290</v>
          </cell>
        </row>
        <row r="775">
          <cell r="I775">
            <v>11200</v>
          </cell>
        </row>
        <row r="776">
          <cell r="I776">
            <v>7119</v>
          </cell>
        </row>
        <row r="777">
          <cell r="I777">
            <v>483460</v>
          </cell>
        </row>
        <row r="780">
          <cell r="I780">
            <v>108000</v>
          </cell>
        </row>
        <row r="781">
          <cell r="I781">
            <v>946388</v>
          </cell>
        </row>
        <row r="782">
          <cell r="I782">
            <v>630925</v>
          </cell>
        </row>
        <row r="784">
          <cell r="I784">
            <v>500</v>
          </cell>
        </row>
        <row r="785">
          <cell r="I785">
            <v>351530</v>
          </cell>
        </row>
        <row r="786">
          <cell r="I786">
            <v>9100</v>
          </cell>
        </row>
        <row r="788">
          <cell r="I788">
            <v>102824517</v>
          </cell>
        </row>
        <row r="789">
          <cell r="I789">
            <v>784179</v>
          </cell>
        </row>
        <row r="790">
          <cell r="I790">
            <v>784179</v>
          </cell>
        </row>
        <row r="791">
          <cell r="I791">
            <v>110000</v>
          </cell>
        </row>
        <row r="792">
          <cell r="I792">
            <v>10500</v>
          </cell>
        </row>
        <row r="793">
          <cell r="I793">
            <v>522000</v>
          </cell>
        </row>
        <row r="794">
          <cell r="I794">
            <v>8989588</v>
          </cell>
        </row>
        <row r="796">
          <cell r="I796">
            <v>1580</v>
          </cell>
        </row>
        <row r="802">
          <cell r="I802">
            <v>1000</v>
          </cell>
        </row>
        <row r="804">
          <cell r="I804">
            <v>200000</v>
          </cell>
        </row>
        <row r="807">
          <cell r="I807">
            <v>9200</v>
          </cell>
        </row>
        <row r="809">
          <cell r="I809">
            <v>1826708</v>
          </cell>
        </row>
        <row r="810">
          <cell r="I810">
            <v>2300</v>
          </cell>
        </row>
        <row r="852">
          <cell r="I852">
            <v>4836127</v>
          </cell>
        </row>
        <row r="853">
          <cell r="I853">
            <v>354099</v>
          </cell>
        </row>
        <row r="854">
          <cell r="I854">
            <v>354099</v>
          </cell>
        </row>
        <row r="858">
          <cell r="I858">
            <v>487500</v>
          </cell>
        </row>
        <row r="860">
          <cell r="I860">
            <v>14664780</v>
          </cell>
        </row>
        <row r="861">
          <cell r="I861">
            <v>13025</v>
          </cell>
        </row>
        <row r="863">
          <cell r="I863">
            <v>17500</v>
          </cell>
        </row>
        <row r="864">
          <cell r="I864">
            <v>10500</v>
          </cell>
        </row>
        <row r="865">
          <cell r="I865">
            <v>285250</v>
          </cell>
        </row>
        <row r="866">
          <cell r="I866">
            <v>21351233</v>
          </cell>
        </row>
        <row r="870">
          <cell r="I870">
            <v>98576439</v>
          </cell>
        </row>
        <row r="871">
          <cell r="I871">
            <v>615860</v>
          </cell>
        </row>
        <row r="872">
          <cell r="I872">
            <v>769825</v>
          </cell>
        </row>
        <row r="873">
          <cell r="I873">
            <v>8852649</v>
          </cell>
        </row>
        <row r="874">
          <cell r="I874">
            <v>10500</v>
          </cell>
        </row>
        <row r="875">
          <cell r="I875">
            <v>554100</v>
          </cell>
        </row>
        <row r="876">
          <cell r="I876">
            <v>115800</v>
          </cell>
        </row>
        <row r="878">
          <cell r="I878">
            <v>1542569</v>
          </cell>
        </row>
        <row r="879">
          <cell r="I879">
            <v>845825</v>
          </cell>
        </row>
        <row r="880">
          <cell r="I880">
            <v>845862</v>
          </cell>
        </row>
        <row r="881">
          <cell r="I881">
            <v>10000</v>
          </cell>
        </row>
        <row r="882">
          <cell r="I882">
            <v>10500</v>
          </cell>
        </row>
        <row r="884">
          <cell r="I884">
            <v>9270</v>
          </cell>
        </row>
        <row r="886">
          <cell r="I886">
            <v>23487054</v>
          </cell>
        </row>
        <row r="887">
          <cell r="I887">
            <v>16128616</v>
          </cell>
        </row>
        <row r="888">
          <cell r="I888">
            <v>8064330</v>
          </cell>
        </row>
        <row r="889">
          <cell r="I889">
            <v>8000</v>
          </cell>
        </row>
        <row r="890">
          <cell r="I890">
            <v>10500</v>
          </cell>
        </row>
        <row r="892">
          <cell r="I892">
            <v>26005</v>
          </cell>
        </row>
        <row r="894">
          <cell r="I894">
            <v>63675841</v>
          </cell>
        </row>
        <row r="895">
          <cell r="I895">
            <v>15591157</v>
          </cell>
        </row>
        <row r="896">
          <cell r="I896">
            <v>15591157</v>
          </cell>
        </row>
        <row r="897">
          <cell r="I897">
            <v>4000</v>
          </cell>
        </row>
        <row r="899">
          <cell r="I899">
            <v>69625</v>
          </cell>
        </row>
        <row r="900">
          <cell r="I900">
            <v>433820</v>
          </cell>
        </row>
        <row r="902">
          <cell r="I902">
            <v>24634225</v>
          </cell>
        </row>
        <row r="903">
          <cell r="I903">
            <v>21752382</v>
          </cell>
        </row>
        <row r="904">
          <cell r="I904">
            <v>21752382</v>
          </cell>
        </row>
        <row r="905">
          <cell r="I905">
            <v>2000</v>
          </cell>
        </row>
        <row r="907">
          <cell r="I907">
            <v>160250</v>
          </cell>
        </row>
        <row r="908">
          <cell r="I908">
            <v>662250</v>
          </cell>
        </row>
        <row r="910">
          <cell r="I910">
            <v>576434</v>
          </cell>
        </row>
        <row r="911">
          <cell r="I911">
            <v>641344</v>
          </cell>
        </row>
        <row r="912">
          <cell r="I912">
            <v>632861</v>
          </cell>
        </row>
        <row r="913">
          <cell r="I913">
            <v>116900</v>
          </cell>
        </row>
        <row r="914">
          <cell r="I914">
            <v>10500</v>
          </cell>
        </row>
        <row r="915">
          <cell r="I915">
            <v>243054</v>
          </cell>
        </row>
        <row r="916">
          <cell r="I916">
            <v>382017</v>
          </cell>
        </row>
        <row r="918">
          <cell r="I918">
            <v>476954</v>
          </cell>
        </row>
        <row r="921">
          <cell r="I921">
            <v>12900</v>
          </cell>
        </row>
        <row r="924">
          <cell r="I924">
            <v>69710</v>
          </cell>
        </row>
        <row r="926">
          <cell r="I926">
            <v>1090</v>
          </cell>
        </row>
        <row r="927">
          <cell r="I927">
            <v>161</v>
          </cell>
        </row>
        <row r="928">
          <cell r="I928">
            <v>161</v>
          </cell>
        </row>
        <row r="929">
          <cell r="I929">
            <v>5000</v>
          </cell>
        </row>
        <row r="930">
          <cell r="I930">
            <v>1000</v>
          </cell>
        </row>
        <row r="932">
          <cell r="I932">
            <v>4435</v>
          </cell>
        </row>
        <row r="934">
          <cell r="I934">
            <v>3305740</v>
          </cell>
        </row>
        <row r="935">
          <cell r="I935">
            <v>5068154</v>
          </cell>
        </row>
        <row r="936">
          <cell r="I936">
            <v>2860392</v>
          </cell>
        </row>
        <row r="937">
          <cell r="I937">
            <v>19000</v>
          </cell>
        </row>
        <row r="938">
          <cell r="I938">
            <v>21000</v>
          </cell>
        </row>
        <row r="939">
          <cell r="I939">
            <v>208425</v>
          </cell>
        </row>
        <row r="940">
          <cell r="I940">
            <v>680</v>
          </cell>
        </row>
        <row r="942">
          <cell r="I942">
            <v>8976728</v>
          </cell>
        </row>
        <row r="943">
          <cell r="I943">
            <v>27849601</v>
          </cell>
        </row>
        <row r="944">
          <cell r="I944">
            <v>27849601</v>
          </cell>
        </row>
        <row r="945">
          <cell r="I945">
            <v>82000</v>
          </cell>
        </row>
        <row r="946">
          <cell r="I946">
            <v>31005</v>
          </cell>
        </row>
        <row r="947">
          <cell r="I947">
            <v>649990</v>
          </cell>
        </row>
        <row r="948">
          <cell r="I948">
            <v>79030</v>
          </cell>
        </row>
        <row r="950">
          <cell r="I950">
            <v>75821360</v>
          </cell>
        </row>
        <row r="951">
          <cell r="I951">
            <v>11053007</v>
          </cell>
        </row>
        <row r="952">
          <cell r="I952">
            <v>11053007</v>
          </cell>
        </row>
        <row r="953">
          <cell r="I953">
            <v>2376101</v>
          </cell>
        </row>
        <row r="955">
          <cell r="I955">
            <v>169020</v>
          </cell>
        </row>
        <row r="956">
          <cell r="I956">
            <v>30399282</v>
          </cell>
        </row>
        <row r="958">
          <cell r="I958">
            <v>11980421</v>
          </cell>
        </row>
        <row r="959">
          <cell r="I959">
            <v>6860657</v>
          </cell>
        </row>
        <row r="960">
          <cell r="I960">
            <v>6361774</v>
          </cell>
        </row>
        <row r="961">
          <cell r="I961">
            <v>184730</v>
          </cell>
        </row>
        <row r="962">
          <cell r="I962">
            <v>10500</v>
          </cell>
        </row>
        <row r="963">
          <cell r="I963">
            <v>560348</v>
          </cell>
        </row>
        <row r="964">
          <cell r="I964">
            <v>2574530</v>
          </cell>
        </row>
        <row r="984">
          <cell r="I984">
            <v>38884</v>
          </cell>
        </row>
        <row r="987">
          <cell r="I987">
            <v>4000</v>
          </cell>
        </row>
        <row r="988">
          <cell r="I988">
            <v>10500</v>
          </cell>
        </row>
        <row r="989">
          <cell r="I989">
            <v>75800</v>
          </cell>
        </row>
        <row r="990">
          <cell r="I990">
            <v>5744</v>
          </cell>
        </row>
        <row r="1004">
          <cell r="I1004">
            <v>13533092</v>
          </cell>
        </row>
        <row r="1007">
          <cell r="I1007">
            <v>87531770</v>
          </cell>
        </row>
        <row r="1016">
          <cell r="I1016">
            <v>138236307</v>
          </cell>
        </row>
        <row r="1022">
          <cell r="I1022">
            <v>396152876</v>
          </cell>
        </row>
        <row r="1025">
          <cell r="I1025">
            <v>277757266</v>
          </cell>
        </row>
        <row r="1028">
          <cell r="I1028">
            <v>263730887</v>
          </cell>
        </row>
        <row r="1031">
          <cell r="I1031">
            <v>27698163</v>
          </cell>
        </row>
        <row r="1046">
          <cell r="I1046">
            <v>128407814</v>
          </cell>
        </row>
        <row r="1049">
          <cell r="I1049">
            <v>41767313</v>
          </cell>
        </row>
        <row r="1050">
          <cell r="I1050">
            <v>2526823</v>
          </cell>
        </row>
        <row r="1064">
          <cell r="I1064">
            <v>321090112</v>
          </cell>
        </row>
        <row r="1088">
          <cell r="I1088">
            <v>15418560</v>
          </cell>
        </row>
        <row r="1092">
          <cell r="I1092">
            <v>307053</v>
          </cell>
        </row>
        <row r="1112">
          <cell r="I1112">
            <v>69190</v>
          </cell>
        </row>
        <row r="1129">
          <cell r="I1129">
            <v>788720</v>
          </cell>
        </row>
        <row r="1130">
          <cell r="I1130">
            <v>887700</v>
          </cell>
        </row>
        <row r="1141">
          <cell r="I1141">
            <v>19720</v>
          </cell>
        </row>
        <row r="1144">
          <cell r="I1144">
            <v>4595</v>
          </cell>
        </row>
        <row r="1150">
          <cell r="I1150">
            <v>686416</v>
          </cell>
        </row>
        <row r="1152">
          <cell r="I1152">
            <v>9569234</v>
          </cell>
        </row>
        <row r="1154">
          <cell r="I1154">
            <v>24460155</v>
          </cell>
        </row>
        <row r="1158">
          <cell r="I1158">
            <v>13075470</v>
          </cell>
        </row>
        <row r="1160">
          <cell r="I1160">
            <v>1134</v>
          </cell>
        </row>
        <row r="1162">
          <cell r="I1162">
            <v>37457659</v>
          </cell>
        </row>
        <row r="1164">
          <cell r="I1164">
            <v>20806172</v>
          </cell>
        </row>
        <row r="1166">
          <cell r="I1166">
            <v>30864784</v>
          </cell>
        </row>
        <row r="1168">
          <cell r="I1168">
            <v>5437303</v>
          </cell>
        </row>
        <row r="1170">
          <cell r="I1170">
            <v>5802</v>
          </cell>
        </row>
        <row r="1174">
          <cell r="I1174">
            <v>9416499</v>
          </cell>
        </row>
        <row r="1178">
          <cell r="I1178">
            <v>13399339</v>
          </cell>
        </row>
        <row r="1180">
          <cell r="I1180">
            <v>3096612</v>
          </cell>
        </row>
        <row r="1182">
          <cell r="I1182">
            <v>6272030</v>
          </cell>
        </row>
        <row r="1184">
          <cell r="I1184">
            <v>15334406</v>
          </cell>
        </row>
        <row r="1188">
          <cell r="I1188">
            <v>33600</v>
          </cell>
        </row>
        <row r="1190">
          <cell r="I1190">
            <v>34868812</v>
          </cell>
        </row>
        <row r="1192">
          <cell r="I1192">
            <v>13513392</v>
          </cell>
        </row>
        <row r="1194">
          <cell r="I1194">
            <v>518424</v>
          </cell>
        </row>
        <row r="1206">
          <cell r="I1206">
            <v>2189117</v>
          </cell>
        </row>
        <row r="1212">
          <cell r="I1212">
            <v>54426</v>
          </cell>
        </row>
        <row r="1216">
          <cell r="I1216">
            <v>638886</v>
          </cell>
        </row>
        <row r="1220">
          <cell r="I1220">
            <v>7699</v>
          </cell>
        </row>
        <row r="1228">
          <cell r="I1228">
            <v>44009</v>
          </cell>
        </row>
        <row r="1232">
          <cell r="I1232">
            <v>46816</v>
          </cell>
        </row>
        <row r="1234">
          <cell r="I1234">
            <v>1407284</v>
          </cell>
        </row>
        <row r="1252">
          <cell r="I1252">
            <v>13894481</v>
          </cell>
        </row>
        <row r="1254">
          <cell r="I1254">
            <v>38750906</v>
          </cell>
        </row>
        <row r="1260">
          <cell r="I1260">
            <v>17053327</v>
          </cell>
        </row>
        <row r="1262">
          <cell r="I1262">
            <v>401600685</v>
          </cell>
        </row>
        <row r="1266">
          <cell r="I1266">
            <v>40510299</v>
          </cell>
        </row>
        <row r="1270">
          <cell r="I1270">
            <v>24446431</v>
          </cell>
        </row>
        <row r="1284">
          <cell r="I1284">
            <v>32246390</v>
          </cell>
        </row>
        <row r="1290">
          <cell r="I1290">
            <v>66911298</v>
          </cell>
        </row>
        <row r="1292">
          <cell r="I1292">
            <v>48736669</v>
          </cell>
        </row>
        <row r="1312">
          <cell r="I1312">
            <v>88239679</v>
          </cell>
        </row>
        <row r="1330">
          <cell r="I1330">
            <v>56028060</v>
          </cell>
        </row>
        <row r="1332">
          <cell r="I1332">
            <v>4000000</v>
          </cell>
        </row>
        <row r="1336">
          <cell r="I1336">
            <v>7551080</v>
          </cell>
        </row>
        <row r="1683">
          <cell r="I1683">
            <v>7358523</v>
          </cell>
        </row>
        <row r="1684">
          <cell r="I1684">
            <v>24805785</v>
          </cell>
        </row>
        <row r="1685">
          <cell r="I1685">
            <v>24805785</v>
          </cell>
        </row>
        <row r="1686">
          <cell r="I1686">
            <v>8000</v>
          </cell>
        </row>
        <row r="1688">
          <cell r="I1688">
            <v>24300</v>
          </cell>
        </row>
        <row r="1691">
          <cell r="I1691">
            <v>12132539</v>
          </cell>
        </row>
        <row r="1692">
          <cell r="I1692">
            <v>40586493</v>
          </cell>
        </row>
        <row r="1693">
          <cell r="I1693">
            <v>40586493</v>
          </cell>
        </row>
        <row r="1694">
          <cell r="I1694">
            <v>30000</v>
          </cell>
        </row>
        <row r="1699">
          <cell r="I1699">
            <v>3644287</v>
          </cell>
        </row>
        <row r="1700">
          <cell r="I1700">
            <v>1990546</v>
          </cell>
        </row>
        <row r="1701">
          <cell r="I1701">
            <v>1990546</v>
          </cell>
        </row>
        <row r="1702">
          <cell r="I1702">
            <v>2000</v>
          </cell>
        </row>
        <row r="1704">
          <cell r="I1704">
            <v>3350</v>
          </cell>
        </row>
        <row r="1715">
          <cell r="I1715">
            <v>14370726</v>
          </cell>
        </row>
        <row r="1716">
          <cell r="I1716">
            <v>22315216</v>
          </cell>
        </row>
        <row r="1717">
          <cell r="I1717">
            <v>22315216</v>
          </cell>
        </row>
        <row r="1718">
          <cell r="I1718">
            <v>20000</v>
          </cell>
        </row>
        <row r="1720">
          <cell r="I1720">
            <v>37200</v>
          </cell>
        </row>
        <row r="1723">
          <cell r="I1723">
            <v>580363</v>
          </cell>
        </row>
        <row r="1724">
          <cell r="I1724">
            <v>1866103</v>
          </cell>
        </row>
        <row r="1726">
          <cell r="I1726">
            <v>27000</v>
          </cell>
        </row>
        <row r="1727">
          <cell r="I1727">
            <v>10500</v>
          </cell>
        </row>
        <row r="1728">
          <cell r="I1728">
            <v>27175</v>
          </cell>
        </row>
        <row r="1737">
          <cell r="I1737">
            <v>480000</v>
          </cell>
        </row>
        <row r="1847">
          <cell r="I1847">
            <v>2000</v>
          </cell>
        </row>
        <row r="1852">
          <cell r="I1852">
            <v>14288</v>
          </cell>
        </row>
        <row r="1858">
          <cell r="I1858">
            <v>721468</v>
          </cell>
        </row>
      </sheetData>
      <sheetData sheetId="8" refreshError="1"/>
      <sheetData sheetId="9"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 Cook" refreshedDate="45783.55962615741" refreshedVersion="8" recordCount="784" xr:uid="{00000000-000A-0000-FFFF-FFFF00000000}">
  <cacheSource type="worksheet">
    <worksheetSource ref="C14:M798" sheet="Part 5 - Company data"/>
  </cacheSource>
  <cacheFields count="11">
    <cacheField name="Company" numFmtId="0">
      <sharedItems containsBlank="1" count="71">
        <s v="AAM-Phil Natural Resources Exploration and Development Corporation"/>
        <s v="Adnama Mining Resources, Inc."/>
        <s v="Agata Mining Ventures, Inc."/>
        <s v="Apex Mining Co., Inc."/>
        <s v="Austral-Asia Link Mining Corporation"/>
        <s v="Benguet Corporation"/>
        <s v="BenguetCorp Nickel Mines, Inc."/>
        <s v="Berong Nickel Corporation"/>
        <s v="Cagdianao Mining Corporation"/>
        <s v="Carmen Copper Corporation"/>
        <s v="Carrascal Nickel Corporation"/>
        <s v="Century Peak Corporation"/>
        <s v="Citinickel Mines and Development Corporation"/>
        <s v="CTP Construction and Mining Corporation"/>
        <s v="Eramen Minerals, Inc."/>
        <s v="FCF Minerals Corporation"/>
        <s v="Filminera Resources Corporation"/>
        <s v="Greenstone Resources Corporation"/>
        <s v="Hallmark Mining Corporation"/>
        <s v="Hinatuan Mining Corporation"/>
        <s v="Itogon Suyoc-Resources Inc."/>
        <s v="Johnson Gold Mining Corporation"/>
        <s v="Krominco, Inc."/>
        <s v="Lepanto Consolidated Mining Co."/>
        <s v="Libjo Mining Corporation"/>
        <s v="LNL Archipelago Minerals, Inc."/>
        <s v="Marcventures Mining and Development Corporation"/>
        <s v="OceanaGold (Philippines), Inc."/>
        <s v="Oriental Vision Mining Philippines Corporation"/>
        <s v="Pacific Nickel Philippines, Inc."/>
        <s v="Philex Mining Corporation"/>
        <s v="Philsaga Mining Corporation"/>
        <s v="Platinum Group Metals Corporation"/>
        <s v="Rio Tuba Nickel Mining Corporation"/>
        <s v="Shangfil Mining and Trading Corporation"/>
        <s v="Sinosteel Phils. H. Y. Mining Corporation"/>
        <s v="SR Metals, Inc."/>
        <s v="Strong Built (Mining) Development Corporation"/>
        <s v="Taganito Mining Corporation"/>
        <s v="Techiron Resources, Inc."/>
        <s v="Tribal Mining Corporation"/>
        <s v="TVI Resources Development Philippines Inc."/>
        <s v="Wellex Mining Corporation"/>
        <s v="Westernshore Nickel Corporation"/>
        <s v="Zambales Diversified Metals Corporation"/>
        <s v="Apo Land and Quarry Corporation"/>
        <s v="BL Gozon &amp; Co. Inc."/>
        <s v="Concrete Aggregates Corporation"/>
        <s v="Dinapigue Mining Corporation"/>
        <s v="Dolomite Mining Corporation"/>
        <s v="Eagle Cement Corporation"/>
        <s v="Hardrock Aggregates, Inc."/>
        <s v="Heirs of Elias E. Olegario"/>
        <s v="Ibalong Resources and Development Corporation"/>
        <s v="Island Quarry and Aggregates Corporation"/>
        <s v="JLR Construction and Aggregates, Inc."/>
        <s v="Lazi Bay Resources Development, Inc."/>
        <s v="Montalban Millex Aggregrate Corporation"/>
        <s v="Northern Cement Corporation"/>
        <s v="Solid Earth Development Corporation"/>
        <s v="Rapid City Realty and Development Corporation"/>
        <s v="Republic Cement and Building Materials, Inc. "/>
        <s v="Republic Cement Land and Resources"/>
        <s v="Republic Cement Mindanao"/>
        <s v="NPG Pty Ltd ( Formerly Galoc Production Company WLL - Philippine Branch)"/>
        <s v="Prime Energy Resources Development B.V"/>
        <s v="Bohol Limestone Corporation" u="1"/>
        <s v="Holcim Mining and Development Corporation" u="1"/>
        <s v="Holcim Resources and Development Corporation" u="1"/>
        <m u="1"/>
        <s v="Republic Cement Iligan, Inc." u="1"/>
      </sharedItems>
    </cacheField>
    <cacheField name="Government entity" numFmtId="0">
      <sharedItems containsBlank="1" count="8">
        <s v="Bureau of Internal Revenue (BIR)"/>
        <s v="Philippine Ports Authority (PPA)"/>
        <s v="Mines and Geosciences Bureau (MGB)"/>
        <s v="Bureau of Local Government and Finance (BLGF)"/>
        <s v="Bureau of Customs (BOC)"/>
        <s v="National Commission on Indigenous People (NCIP)"/>
        <s v="Department of Energey (DOE)"/>
        <m u="1"/>
      </sharedItems>
    </cacheField>
    <cacheField name="Revenue stream name" numFmtId="0">
      <sharedItems/>
    </cacheField>
    <cacheField name="Levied on project (Y/N)" numFmtId="0">
      <sharedItems/>
    </cacheField>
    <cacheField name="Reported by project (Y/N)" numFmtId="0">
      <sharedItems/>
    </cacheField>
    <cacheField name="Project name" numFmtId="0">
      <sharedItems/>
    </cacheField>
    <cacheField name="Reporting currency" numFmtId="0">
      <sharedItems/>
    </cacheField>
    <cacheField name="Revenue value" numFmtId="0">
      <sharedItems containsSemiMixedTypes="0" containsString="0" containsNumber="1" minValue="161" maxValue="20990200481"/>
    </cacheField>
    <cacheField name="Payment made in-kind (Y/N)" numFmtId="0">
      <sharedItems containsBlank="1"/>
    </cacheField>
    <cacheField name="In-kind volume (if applicable)" numFmtId="0">
      <sharedItems containsNonDate="0" containsString="0" containsBlank="1"/>
    </cacheField>
    <cacheField name="Unit (if applic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 Cook" refreshedDate="45783.559626504626" refreshedVersion="8" recordCount="784" xr:uid="{00000000-000A-0000-FFFF-FFFF01000000}">
  <cacheSource type="worksheet">
    <worksheetSource ref="B14:M798" sheet="Part 5 - Company data"/>
  </cacheSource>
  <cacheFields count="12">
    <cacheField name="Sector" numFmtId="0">
      <sharedItems containsBlank="1" count="3">
        <s v="Mining"/>
        <s v="Oil &amp; Gas"/>
        <m u="1"/>
      </sharedItems>
    </cacheField>
    <cacheField name="Company" numFmtId="0">
      <sharedItems/>
    </cacheField>
    <cacheField name="Government entity" numFmtId="0">
      <sharedItems containsBlank="1" count="8">
        <s v="Bureau of Internal Revenue (BIR)"/>
        <s v="Philippine Ports Authority (PPA)"/>
        <s v="Mines and Geosciences Bureau (MGB)"/>
        <s v="Bureau of Local Government and Finance (BLGF)"/>
        <s v="Bureau of Customs (BOC)"/>
        <s v="National Commission on Indigenous People (NCIP)"/>
        <s v="Department of Energey (DOE)"/>
        <m u="1"/>
      </sharedItems>
    </cacheField>
    <cacheField name="Revenue stream name" numFmtId="0">
      <sharedItems containsBlank="1" count="37">
        <s v="Excise tax on minerals"/>
        <s v="Corporate income tax"/>
        <s v="Final Withholding tax - Others"/>
        <s v="Withholding Tax - Expanded"/>
        <s v="Withholding Tax - Compensation"/>
        <s v="Wharfage Fees"/>
        <s v="Royalty on mineral reservation"/>
        <s v="Local business tax"/>
        <s v="Real property tax - Basic"/>
        <s v="Occupation fees"/>
        <s v="Mayor's permit"/>
        <s v="Community tax"/>
        <s v="Other Taxes"/>
        <s v="Customs duties"/>
        <s v="VAT on imported materials and equipment"/>
        <s v="Real property tax - Special Education Fund (SEF)"/>
        <s v="Royalty for Indigenous People"/>
        <s v="Final Withholding tax - Royalties to claim owners"/>
        <s v="Excise tax on imported goods"/>
        <s v="Final Withholding tax - Foreign shareholder dividends"/>
        <s v="Output VAT"/>
        <s v="Withholding tax - Final"/>
        <s v="Government share from oil and gas production"/>
        <s v="Final Withholding tax - Profit remittance to principal" u="1"/>
        <s v="Final Withholding tax - Improperly accumulated retained earnings tax (IAET)" u="1"/>
        <s v="Field Based Investigation Fee" u="1"/>
        <s v="Tax on sand, gravel and other quarry resources" u="1"/>
        <s v="Annual rental fees for retained area after exploration" u="1"/>
        <s v="Withholding Tax - Other Taxes" u="1"/>
        <s v="Excise tax on imported goods (e.g. petroleum products)" u="1"/>
        <s v="Occupation fees (only applicable to OG)" u="1"/>
        <s v="Local business tax (paid either in mine site or head office)" u="1"/>
        <s v="Withholding tax - Foreign shareholder dividends" u="1"/>
        <s v="Withholding tax - Profit remittance to principal" u="1"/>
        <s v="Withholding tax - Royalties to claim owners" u="1"/>
        <s v="Withholding tax - Improperly accumulated retained earnings tax (IAET)" u="1"/>
        <m u="1"/>
      </sharedItems>
    </cacheField>
    <cacheField name="Levied on project (Y/N)" numFmtId="0">
      <sharedItems/>
    </cacheField>
    <cacheField name="Reported by project (Y/N)" numFmtId="0">
      <sharedItems/>
    </cacheField>
    <cacheField name="Project name" numFmtId="0">
      <sharedItems/>
    </cacheField>
    <cacheField name="Reporting currency" numFmtId="0">
      <sharedItems/>
    </cacheField>
    <cacheField name="Revenue value" numFmtId="0">
      <sharedItems containsSemiMixedTypes="0" containsString="0" containsNumber="1" minValue="161" maxValue="20990200481"/>
    </cacheField>
    <cacheField name="Payment made in-kind (Y/N)" numFmtId="0">
      <sharedItems containsBlank="1"/>
    </cacheField>
    <cacheField name="In-kind volume (if applicable)" numFmtId="0">
      <sharedItems containsNonDate="0" containsString="0" containsBlank="1"/>
    </cacheField>
    <cacheField name="Unit (if applic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4">
  <r>
    <x v="0"/>
    <x v="0"/>
    <s v="Excise tax on minerals"/>
    <s v="Yes"/>
    <s v="Yes"/>
    <s v="Dinagat Chromite/Nickel Project"/>
    <s v="PHP"/>
    <n v="13305835"/>
    <s v="No"/>
    <m/>
    <m/>
  </r>
  <r>
    <x v="0"/>
    <x v="0"/>
    <s v="Corporate income tax"/>
    <s v="Yes"/>
    <s v="Yes"/>
    <s v="Dinagat Chromite/Nickel Project"/>
    <s v="PHP"/>
    <n v="804592"/>
    <s v="No"/>
    <m/>
    <m/>
  </r>
  <r>
    <x v="0"/>
    <x v="0"/>
    <s v="Final Withholding tax - Others"/>
    <s v="Yes"/>
    <s v="Yes"/>
    <s v="Dinagat Chromite/Nickel Project"/>
    <s v="PHP"/>
    <n v="13146362"/>
    <s v="No"/>
    <m/>
    <m/>
  </r>
  <r>
    <x v="0"/>
    <x v="0"/>
    <s v="Withholding Tax - Expanded"/>
    <s v="Yes"/>
    <s v="Yes"/>
    <s v="Dinagat Chromite/Nickel Project"/>
    <s v="PHP"/>
    <n v="10979"/>
    <s v="No"/>
    <m/>
    <m/>
  </r>
  <r>
    <x v="0"/>
    <x v="0"/>
    <s v="Withholding Tax - Compensation"/>
    <s v="Yes"/>
    <s v="Yes"/>
    <s v="Dinagat Chromite/Nickel Project"/>
    <s v="PHP"/>
    <n v="220379"/>
    <s v="No"/>
    <m/>
    <m/>
  </r>
  <r>
    <x v="0"/>
    <x v="0"/>
    <s v="Final Withholding tax - Others"/>
    <s v="Yes"/>
    <s v="Yes"/>
    <s v="Dinagat Chromite/Nickel Project"/>
    <s v="PHP"/>
    <n v="5600"/>
    <s v="No"/>
    <m/>
    <m/>
  </r>
  <r>
    <x v="0"/>
    <x v="1"/>
    <s v="Wharfage Fees"/>
    <s v="Yes"/>
    <s v="Yes"/>
    <s v="Dinagat Chromite/Nickel Project"/>
    <s v="PHP"/>
    <n v="686416"/>
    <s v="No"/>
    <m/>
    <m/>
  </r>
  <r>
    <x v="0"/>
    <x v="2"/>
    <s v="Royalty on mineral reservation"/>
    <s v="Yes"/>
    <s v="Yes"/>
    <s v="Dinagat Chromite/Nickel Project"/>
    <s v="PHP"/>
    <n v="13533092"/>
    <s v="No"/>
    <m/>
    <m/>
  </r>
  <r>
    <x v="0"/>
    <x v="3"/>
    <s v="Local business tax"/>
    <s v="Yes"/>
    <s v="Yes"/>
    <s v="Dinagat Chromite/Nickel Project"/>
    <s v="PHP"/>
    <n v="3627380"/>
    <s v="No"/>
    <m/>
    <m/>
  </r>
  <r>
    <x v="0"/>
    <x v="3"/>
    <s v="Real property tax - Basic"/>
    <s v="Yes"/>
    <s v="Yes"/>
    <s v="Dinagat Chromite/Nickel Project"/>
    <s v="PHP"/>
    <n v="21088"/>
    <s v="No"/>
    <m/>
    <m/>
  </r>
  <r>
    <x v="0"/>
    <x v="3"/>
    <s v="Real property tax - Basic"/>
    <s v="Yes"/>
    <s v="Yes"/>
    <s v="Dinagat Chromite/Nickel Project"/>
    <s v="PHP"/>
    <n v="21088"/>
    <s v="No"/>
    <m/>
    <m/>
  </r>
  <r>
    <x v="0"/>
    <x v="3"/>
    <s v="Occupation fees"/>
    <s v="Yes"/>
    <s v="Yes"/>
    <s v="Dinagat Chromite/Nickel Project"/>
    <s v="PHP"/>
    <n v="1009110"/>
    <s v="No"/>
    <m/>
    <m/>
  </r>
  <r>
    <x v="0"/>
    <x v="3"/>
    <s v="Mayor's permit"/>
    <s v="Yes"/>
    <s v="Yes"/>
    <s v="Dinagat Chromite/Nickel Project"/>
    <s v="PHP"/>
    <n v="105000"/>
    <s v="No"/>
    <m/>
    <m/>
  </r>
  <r>
    <x v="0"/>
    <x v="3"/>
    <s v="Community tax"/>
    <s v="Yes"/>
    <s v="Yes"/>
    <s v="Dinagat Chromite/Nickel Project"/>
    <s v="PHP"/>
    <n v="26540"/>
    <s v="No"/>
    <m/>
    <m/>
  </r>
  <r>
    <x v="0"/>
    <x v="3"/>
    <s v="Other Taxes"/>
    <s v="Yes"/>
    <s v="Yes"/>
    <s v="Dinagat Chromite/Nickel Project"/>
    <s v="PHP"/>
    <n v="835050"/>
    <s v="No"/>
    <m/>
    <m/>
  </r>
  <r>
    <x v="1"/>
    <x v="0"/>
    <s v="Excise tax on minerals"/>
    <s v="Yes"/>
    <s v="Yes"/>
    <s v="Urbiztondo Nickel  Project"/>
    <s v="PHP"/>
    <n v="78992745"/>
    <s v="No"/>
    <m/>
    <m/>
  </r>
  <r>
    <x v="1"/>
    <x v="0"/>
    <s v="Corporate income tax"/>
    <s v="Yes"/>
    <s v="Yes"/>
    <s v="Urbiztondo Nickel  Project"/>
    <s v="PHP"/>
    <n v="81190262"/>
    <s v="No"/>
    <m/>
    <m/>
  </r>
  <r>
    <x v="1"/>
    <x v="0"/>
    <s v="Withholding Tax - Expanded"/>
    <s v="Yes"/>
    <s v="Yes"/>
    <s v="Urbiztondo Nickel  Project"/>
    <s v="PHP"/>
    <n v="10439756"/>
    <s v="No"/>
    <m/>
    <m/>
  </r>
  <r>
    <x v="1"/>
    <x v="0"/>
    <s v="Withholding Tax - Compensation"/>
    <s v="Yes"/>
    <s v="Yes"/>
    <s v="Urbiztondo Nickel  Project"/>
    <s v="PHP"/>
    <n v="1512021"/>
    <s v="No"/>
    <m/>
    <m/>
  </r>
  <r>
    <x v="1"/>
    <x v="0"/>
    <s v="Final Withholding tax - Others"/>
    <s v="Yes"/>
    <s v="Yes"/>
    <s v="Urbiztondo Nickel  Project"/>
    <s v="PHP"/>
    <n v="5000"/>
    <s v="No"/>
    <m/>
    <m/>
  </r>
  <r>
    <x v="1"/>
    <x v="4"/>
    <s v="Customs duties"/>
    <s v="Yes"/>
    <s v="Yes"/>
    <s v="Urbiztondo Nickel  Project"/>
    <s v="PHP"/>
    <n v="123805"/>
    <s v="No"/>
    <m/>
    <m/>
  </r>
  <r>
    <x v="1"/>
    <x v="4"/>
    <s v="VAT on imported materials and equipment"/>
    <s v="Yes"/>
    <s v="Yes"/>
    <s v="Urbiztondo Nickel  Project"/>
    <s v="PHP"/>
    <n v="117867"/>
    <s v="No"/>
    <m/>
    <m/>
  </r>
  <r>
    <x v="1"/>
    <x v="1"/>
    <s v="Wharfage Fees"/>
    <s v="Yes"/>
    <s v="Yes"/>
    <s v="Urbiztondo Nickel  Project"/>
    <s v="PHP"/>
    <n v="9569234"/>
    <s v="No"/>
    <m/>
    <m/>
  </r>
  <r>
    <x v="1"/>
    <x v="2"/>
    <s v="Royalty on mineral reservation"/>
    <s v="Yes"/>
    <s v="Yes"/>
    <s v="Urbiztondo Nickel  Project"/>
    <s v="PHP"/>
    <n v="87531770"/>
    <s v="No"/>
    <m/>
    <m/>
  </r>
  <r>
    <x v="1"/>
    <x v="3"/>
    <s v="Local business tax"/>
    <s v="Yes"/>
    <s v="Yes"/>
    <s v="Urbiztondo Nickel  Project"/>
    <s v="PHP"/>
    <n v="17183988"/>
    <s v="No"/>
    <m/>
    <m/>
  </r>
  <r>
    <x v="1"/>
    <x v="3"/>
    <s v="Real property tax - Basic"/>
    <s v="Yes"/>
    <s v="Yes"/>
    <s v="Urbiztondo Nickel  Project"/>
    <s v="PHP"/>
    <n v="387251"/>
    <s v="No"/>
    <m/>
    <m/>
  </r>
  <r>
    <x v="1"/>
    <x v="3"/>
    <s v="Real property tax - Special Education Fund (SEF)"/>
    <s v="Yes"/>
    <s v="Yes"/>
    <s v="Urbiztondo Nickel  Project"/>
    <s v="PHP"/>
    <n v="307289"/>
    <s v="No"/>
    <m/>
    <m/>
  </r>
  <r>
    <x v="1"/>
    <x v="3"/>
    <s v="Occupation fees"/>
    <s v="Yes"/>
    <s v="Yes"/>
    <s v="Urbiztondo Nickel  Project"/>
    <s v="PHP"/>
    <n v="251010"/>
    <s v="No"/>
    <m/>
    <m/>
  </r>
  <r>
    <x v="1"/>
    <x v="3"/>
    <s v="Mayor's permit"/>
    <s v="Yes"/>
    <s v="Yes"/>
    <s v="Urbiztondo Nickel  Project"/>
    <s v="PHP"/>
    <n v="111000"/>
    <s v="No"/>
    <m/>
    <m/>
  </r>
  <r>
    <x v="1"/>
    <x v="3"/>
    <s v="Community tax"/>
    <s v="Yes"/>
    <s v="Yes"/>
    <s v="Urbiztondo Nickel  Project"/>
    <s v="PHP"/>
    <n v="10500"/>
    <s v="No"/>
    <m/>
    <m/>
  </r>
  <r>
    <x v="1"/>
    <x v="3"/>
    <s v="Other Taxes"/>
    <s v="Yes"/>
    <s v="Yes"/>
    <s v="Urbiztondo Nickel  Project"/>
    <s v="PHP"/>
    <n v="64504"/>
    <s v="No"/>
    <m/>
    <m/>
  </r>
  <r>
    <x v="1"/>
    <x v="5"/>
    <s v="Royalty for Indigenous People"/>
    <s v="Yes"/>
    <s v="Yes"/>
    <s v="Urbiztondo Nickel  Project"/>
    <s v="PHP"/>
    <n v="13894481"/>
    <s v="No"/>
    <m/>
    <m/>
  </r>
  <r>
    <x v="2"/>
    <x v="0"/>
    <s v="Excise tax on minerals"/>
    <s v="Yes"/>
    <s v="Yes"/>
    <s v="Agata North Lateritic Nickel Project"/>
    <s v="PHP"/>
    <n v="172809360"/>
    <s v="No"/>
    <m/>
    <m/>
  </r>
  <r>
    <x v="2"/>
    <x v="0"/>
    <s v="Corporate income tax"/>
    <s v="Yes"/>
    <s v="Yes"/>
    <s v="Agata North Lateritic Nickel Project"/>
    <s v="PHP"/>
    <n v="163752559"/>
    <s v="No"/>
    <m/>
    <m/>
  </r>
  <r>
    <x v="2"/>
    <x v="0"/>
    <s v="Final Withholding tax - Royalties to claim owners"/>
    <s v="Yes"/>
    <s v="Yes"/>
    <s v="Agata North Lateritic Nickel Project"/>
    <s v="PHP"/>
    <n v="13182405.5"/>
    <s v="No"/>
    <m/>
    <m/>
  </r>
  <r>
    <x v="2"/>
    <x v="0"/>
    <s v="Withholding Tax - Expanded"/>
    <s v="Yes"/>
    <s v="Yes"/>
    <s v="Agata North Lateritic Nickel Project"/>
    <s v="PHP"/>
    <n v="87007014"/>
    <s v="No"/>
    <m/>
    <m/>
  </r>
  <r>
    <x v="2"/>
    <x v="0"/>
    <s v="Withholding Tax - Compensation"/>
    <s v="Yes"/>
    <s v="Yes"/>
    <s v="Agata North Lateritic Nickel Project"/>
    <s v="PHP"/>
    <n v="6351189"/>
    <s v="No"/>
    <m/>
    <m/>
  </r>
  <r>
    <x v="2"/>
    <x v="0"/>
    <s v="Final Withholding tax - Others"/>
    <s v="Yes"/>
    <s v="Yes"/>
    <s v="Agata North Lateritic Nickel Project"/>
    <s v="PHP"/>
    <n v="26500"/>
    <s v="No"/>
    <m/>
    <m/>
  </r>
  <r>
    <x v="2"/>
    <x v="1"/>
    <s v="Wharfage Fees"/>
    <s v="Yes"/>
    <s v="Yes"/>
    <s v="Agata North Lateritic Nickel Project"/>
    <s v="PHP"/>
    <n v="24460155"/>
    <s v="No"/>
    <m/>
    <m/>
  </r>
  <r>
    <x v="2"/>
    <x v="3"/>
    <s v="Local business tax"/>
    <s v="Yes"/>
    <s v="Yes"/>
    <s v="Agata North Lateritic Nickel Project"/>
    <s v="PHP"/>
    <n v="38846230"/>
    <s v="No"/>
    <m/>
    <m/>
  </r>
  <r>
    <x v="2"/>
    <x v="3"/>
    <s v="Occupation fees"/>
    <s v="Yes"/>
    <s v="Yes"/>
    <s v="Agata North Lateritic Nickel Project"/>
    <s v="PHP"/>
    <n v="244529"/>
    <s v="No"/>
    <m/>
    <m/>
  </r>
  <r>
    <x v="2"/>
    <x v="3"/>
    <s v="Mayor's permit"/>
    <s v="Yes"/>
    <s v="Yes"/>
    <s v="Agata North Lateritic Nickel Project"/>
    <s v="PHP"/>
    <n v="9000"/>
    <s v="No"/>
    <m/>
    <m/>
  </r>
  <r>
    <x v="2"/>
    <x v="3"/>
    <s v="Other Taxes"/>
    <s v="Yes"/>
    <s v="Yes"/>
    <s v="Agata North Lateritic Nickel Project"/>
    <s v="PHP"/>
    <n v="1330"/>
    <s v="No"/>
    <m/>
    <m/>
  </r>
  <r>
    <x v="2"/>
    <x v="5"/>
    <s v="Royalty for Indigenous People"/>
    <s v="Yes"/>
    <s v="Yes"/>
    <s v="Agata North Lateritic Nickel Project"/>
    <s v="PHP"/>
    <n v="38750906"/>
    <s v="No"/>
    <m/>
    <m/>
  </r>
  <r>
    <x v="3"/>
    <x v="0"/>
    <s v="Excise tax on minerals"/>
    <s v="Yes"/>
    <s v="Yes"/>
    <s v="Maco Gold Project"/>
    <s v="PHP"/>
    <n v="280274798"/>
    <s v="No"/>
    <m/>
    <m/>
  </r>
  <r>
    <x v="3"/>
    <x v="0"/>
    <s v="Corporate income tax"/>
    <s v="Yes"/>
    <s v="Yes"/>
    <s v="Maco Gold Project"/>
    <s v="PHP"/>
    <n v="686949092"/>
    <s v="No"/>
    <m/>
    <m/>
  </r>
  <r>
    <x v="3"/>
    <x v="0"/>
    <s v="Final Withholding tax - Others"/>
    <s v="Yes"/>
    <s v="Yes"/>
    <s v="Maco Gold Project"/>
    <s v="PHP"/>
    <n v="20229806"/>
    <s v="No"/>
    <m/>
    <m/>
  </r>
  <r>
    <x v="3"/>
    <x v="0"/>
    <s v="Withholding Tax - Expanded"/>
    <s v="Yes"/>
    <s v="Yes"/>
    <s v="Maco Gold Project"/>
    <s v="PHP"/>
    <n v="39231976"/>
    <s v="No"/>
    <m/>
    <m/>
  </r>
  <r>
    <x v="3"/>
    <x v="0"/>
    <s v="Withholding Tax - Compensation"/>
    <s v="Yes"/>
    <s v="Yes"/>
    <s v="Maco Gold Project"/>
    <s v="PHP"/>
    <n v="41403541"/>
    <s v="No"/>
    <m/>
    <m/>
  </r>
  <r>
    <x v="3"/>
    <x v="0"/>
    <s v="Final Withholding tax - Others"/>
    <s v="Yes"/>
    <s v="Yes"/>
    <s v="Maco Gold Project"/>
    <s v="PHP"/>
    <n v="26800"/>
    <s v="No"/>
    <m/>
    <m/>
  </r>
  <r>
    <x v="3"/>
    <x v="4"/>
    <s v="Customs duties"/>
    <s v="Yes"/>
    <s v="Yes"/>
    <s v="Maco Gold Project"/>
    <s v="PHP"/>
    <n v="8623744"/>
    <s v="No"/>
    <m/>
    <m/>
  </r>
  <r>
    <x v="3"/>
    <x v="4"/>
    <s v="VAT on imported materials and equipment"/>
    <s v="Yes"/>
    <s v="Yes"/>
    <s v="Maco Gold Project"/>
    <s v="PHP"/>
    <n v="96460988"/>
    <s v="No"/>
    <m/>
    <m/>
  </r>
  <r>
    <x v="3"/>
    <x v="1"/>
    <s v="Wharfage Fees"/>
    <s v="Yes"/>
    <s v="Yes"/>
    <s v="Maco Gold Project"/>
    <s v="PHP"/>
    <n v="54426"/>
    <s v="No"/>
    <m/>
    <m/>
  </r>
  <r>
    <x v="3"/>
    <x v="3"/>
    <s v="Local business tax"/>
    <s v="Yes"/>
    <s v="Yes"/>
    <s v="Maco Gold Project"/>
    <s v="PHP"/>
    <n v="98576439"/>
    <s v="No"/>
    <m/>
    <m/>
  </r>
  <r>
    <x v="3"/>
    <x v="3"/>
    <s v="Real property tax - Basic"/>
    <s v="Yes"/>
    <s v="Yes"/>
    <s v="Maco Gold Project"/>
    <s v="PHP"/>
    <n v="615860"/>
    <s v="No"/>
    <m/>
    <m/>
  </r>
  <r>
    <x v="3"/>
    <x v="3"/>
    <s v="Real property tax - Special Education Fund (SEF)"/>
    <s v="Yes"/>
    <s v="Yes"/>
    <s v="Maco Gold Project"/>
    <s v="PHP"/>
    <n v="769825"/>
    <s v="No"/>
    <m/>
    <m/>
  </r>
  <r>
    <x v="3"/>
    <x v="3"/>
    <s v="Occupation fees"/>
    <s v="Yes"/>
    <s v="Yes"/>
    <s v="Maco Gold Project"/>
    <s v="PHP"/>
    <n v="554100"/>
    <s v="No"/>
    <m/>
    <m/>
  </r>
  <r>
    <x v="3"/>
    <x v="3"/>
    <s v="Mayor's permit"/>
    <s v="Yes"/>
    <s v="Yes"/>
    <s v="Maco Gold Project"/>
    <s v="PHP"/>
    <n v="8852649"/>
    <s v="No"/>
    <m/>
    <m/>
  </r>
  <r>
    <x v="3"/>
    <x v="3"/>
    <s v="Community tax"/>
    <s v="Yes"/>
    <s v="Yes"/>
    <s v="Maco Gold Project"/>
    <s v="PHP"/>
    <n v="10500"/>
    <s v="No"/>
    <m/>
    <m/>
  </r>
  <r>
    <x v="3"/>
    <x v="3"/>
    <s v="Other Taxes"/>
    <s v="Yes"/>
    <s v="Yes"/>
    <s v="Maco Gold Project"/>
    <s v="PHP"/>
    <n v="115800"/>
    <s v="No"/>
    <m/>
    <m/>
  </r>
  <r>
    <x v="3"/>
    <x v="5"/>
    <s v="Royalty for Indigenous People"/>
    <s v="Yes"/>
    <s v="Yes"/>
    <s v="Maco Gold Project"/>
    <s v="PHP"/>
    <n v="88239679"/>
    <s v="No"/>
    <m/>
    <m/>
  </r>
  <r>
    <x v="4"/>
    <x v="3"/>
    <s v="Occupation fees"/>
    <s v="Yes"/>
    <s v="Yes"/>
    <s v="MPSA No. 197-2004-XI (Amended)"/>
    <s v="PHP"/>
    <n v="262500"/>
    <s v="No"/>
    <m/>
    <m/>
  </r>
  <r>
    <x v="5"/>
    <x v="0"/>
    <s v="Excise tax on minerals"/>
    <s v="Yes"/>
    <s v="Yes"/>
    <s v="Acupan Contract Mining Project"/>
    <s v="PHP"/>
    <n v="318191"/>
    <s v="No"/>
    <m/>
    <m/>
  </r>
  <r>
    <x v="5"/>
    <x v="0"/>
    <s v="Corporate income tax"/>
    <s v="Yes"/>
    <s v="Yes"/>
    <s v="Acupan Contract Mining Project"/>
    <s v="PHP"/>
    <n v="36625348"/>
    <s v="No"/>
    <m/>
    <m/>
  </r>
  <r>
    <x v="5"/>
    <x v="0"/>
    <s v="Final Withholding tax - Others"/>
    <s v="Yes"/>
    <s v="Yes"/>
    <s v="Acupan Contract Mining Project"/>
    <s v="PHP"/>
    <n v="119000"/>
    <s v="No"/>
    <m/>
    <m/>
  </r>
  <r>
    <x v="5"/>
    <x v="0"/>
    <s v="Withholding Tax - Expanded"/>
    <s v="Yes"/>
    <s v="Yes"/>
    <s v="Acupan Contract Mining Project"/>
    <s v="PHP"/>
    <n v="12459219"/>
    <s v="No"/>
    <m/>
    <m/>
  </r>
  <r>
    <x v="5"/>
    <x v="0"/>
    <s v="Withholding Tax - Compensation"/>
    <s v="Yes"/>
    <s v="Yes"/>
    <s v="Acupan Contract Mining Project"/>
    <s v="PHP"/>
    <n v="12341889"/>
    <s v="No"/>
    <m/>
    <m/>
  </r>
  <r>
    <x v="5"/>
    <x v="0"/>
    <s v="Final Withholding tax - Others"/>
    <s v="Yes"/>
    <s v="Yes"/>
    <s v="Acupan Contract Mining Project"/>
    <s v="PHP"/>
    <n v="1500"/>
    <s v="No"/>
    <m/>
    <m/>
  </r>
  <r>
    <x v="5"/>
    <x v="3"/>
    <s v="Local business tax"/>
    <s v="Yes"/>
    <s v="Yes"/>
    <s v="Acupan Contract Mining Project"/>
    <s v="PHP"/>
    <n v="1542569"/>
    <s v="No"/>
    <m/>
    <m/>
  </r>
  <r>
    <x v="5"/>
    <x v="3"/>
    <s v="Real property tax - Basic"/>
    <s v="Yes"/>
    <s v="Yes"/>
    <s v="Acupan Contract Mining Project"/>
    <s v="PHP"/>
    <n v="845825"/>
    <s v="No"/>
    <m/>
    <m/>
  </r>
  <r>
    <x v="5"/>
    <x v="3"/>
    <s v="Real property tax - Special Education Fund (SEF)"/>
    <s v="Yes"/>
    <s v="Yes"/>
    <s v="Acupan Contract Mining Project"/>
    <s v="PHP"/>
    <n v="845862"/>
    <s v="No"/>
    <m/>
    <m/>
  </r>
  <r>
    <x v="5"/>
    <x v="3"/>
    <s v="Mayor's permit"/>
    <s v="Yes"/>
    <s v="Yes"/>
    <s v="Acupan Contract Mining Project"/>
    <s v="PHP"/>
    <n v="10000"/>
    <s v="No"/>
    <m/>
    <m/>
  </r>
  <r>
    <x v="5"/>
    <x v="3"/>
    <s v="Community tax"/>
    <s v="Yes"/>
    <s v="Yes"/>
    <s v="Acupan Contract Mining Project"/>
    <s v="PHP"/>
    <n v="10500"/>
    <s v="No"/>
    <m/>
    <m/>
  </r>
  <r>
    <x v="5"/>
    <x v="3"/>
    <s v="Other Taxes"/>
    <s v="Yes"/>
    <s v="Yes"/>
    <s v="Acupan Contract Mining Project"/>
    <s v="PHP"/>
    <n v="9270"/>
    <s v="No"/>
    <m/>
    <m/>
  </r>
  <r>
    <x v="6"/>
    <x v="0"/>
    <s v="Excise tax on minerals"/>
    <s v="Yes"/>
    <s v="Yes"/>
    <s v="Sta. Cruz BenguetCorp Nickel  Mining Project"/>
    <s v="PHP"/>
    <n v="109843602"/>
    <s v="No"/>
    <m/>
    <m/>
  </r>
  <r>
    <x v="6"/>
    <x v="0"/>
    <s v="Corporate income tax"/>
    <s v="Yes"/>
    <s v="Yes"/>
    <s v="Sta. Cruz BenguetCorp Nickel  Mining Project"/>
    <s v="PHP"/>
    <n v="324860114"/>
    <s v="No"/>
    <m/>
    <m/>
  </r>
  <r>
    <x v="6"/>
    <x v="0"/>
    <s v="Withholding Tax - Expanded"/>
    <s v="Yes"/>
    <s v="Yes"/>
    <s v="Sta. Cruz BenguetCorp Nickel  Mining Project"/>
    <s v="PHP"/>
    <n v="23206555"/>
    <s v="No"/>
    <m/>
    <m/>
  </r>
  <r>
    <x v="6"/>
    <x v="0"/>
    <s v="Withholding Tax - Compensation"/>
    <s v="Yes"/>
    <s v="Yes"/>
    <s v="Sta. Cruz BenguetCorp Nickel  Mining Project"/>
    <s v="PHP"/>
    <n v="2105550"/>
    <s v="No"/>
    <m/>
    <m/>
  </r>
  <r>
    <x v="6"/>
    <x v="0"/>
    <s v="Final Withholding tax - Others"/>
    <s v="Yes"/>
    <s v="Yes"/>
    <s v="Sta. Cruz BenguetCorp Nickel  Mining Project"/>
    <s v="PHP"/>
    <n v="600"/>
    <s v="No"/>
    <m/>
    <m/>
  </r>
  <r>
    <x v="6"/>
    <x v="1"/>
    <s v="Wharfage Fees"/>
    <s v="Yes"/>
    <s v="Yes"/>
    <s v="Sta. Cruz BenguetCorp Nickel  Mining Project"/>
    <s v="PHP"/>
    <n v="13075470"/>
    <s v="No"/>
    <m/>
    <m/>
  </r>
  <r>
    <x v="6"/>
    <x v="2"/>
    <s v="Royalty on mineral reservation"/>
    <s v="Yes"/>
    <s v="Yes"/>
    <s v="Sta. Cruz BenguetCorp Nickel  Mining Project"/>
    <s v="PHP"/>
    <n v="138236307"/>
    <s v="No"/>
    <m/>
    <m/>
  </r>
  <r>
    <x v="6"/>
    <x v="3"/>
    <s v="Local business tax"/>
    <s v="Yes"/>
    <s v="Yes"/>
    <s v="Sta. Cruz BenguetCorp Nickel  Mining Project"/>
    <s v="PHP"/>
    <n v="3533374"/>
    <s v="No"/>
    <m/>
    <m/>
  </r>
  <r>
    <x v="6"/>
    <x v="3"/>
    <s v="Occupation fees"/>
    <s v="Yes"/>
    <s v="Yes"/>
    <s v="Sta. Cruz BenguetCorp Nickel  Mining Project"/>
    <s v="PHP"/>
    <n v="1723847"/>
    <s v="No"/>
    <m/>
    <m/>
  </r>
  <r>
    <x v="6"/>
    <x v="3"/>
    <s v="Mayor's permit"/>
    <s v="Yes"/>
    <s v="Yes"/>
    <s v="Sta. Cruz BenguetCorp Nickel  Mining Project"/>
    <s v="PHP"/>
    <n v="8500"/>
    <s v="No"/>
    <m/>
    <m/>
  </r>
  <r>
    <x v="6"/>
    <x v="3"/>
    <s v="Community tax"/>
    <s v="Yes"/>
    <s v="Yes"/>
    <s v="Sta. Cruz BenguetCorp Nickel  Mining Project"/>
    <s v="PHP"/>
    <n v="10500"/>
    <s v="No"/>
    <m/>
    <m/>
  </r>
  <r>
    <x v="6"/>
    <x v="3"/>
    <s v="Other Taxes"/>
    <s v="Yes"/>
    <s v="Yes"/>
    <s v="Sta. Cruz BenguetCorp Nickel  Mining Project"/>
    <s v="PHP"/>
    <n v="11016900"/>
    <s v="No"/>
    <m/>
    <m/>
  </r>
  <r>
    <x v="7"/>
    <x v="0"/>
    <s v="Excise tax on minerals"/>
    <s v="Yes"/>
    <s v="Yes"/>
    <s v="Berong Nickel Project"/>
    <s v="PHP"/>
    <n v="90996677"/>
    <s v="No"/>
    <m/>
    <m/>
  </r>
  <r>
    <x v="7"/>
    <x v="0"/>
    <s v="Corporate income tax"/>
    <s v="Yes"/>
    <s v="Yes"/>
    <s v="Berong Nickel Project"/>
    <s v="PHP"/>
    <n v="277439828"/>
    <s v="No"/>
    <m/>
    <m/>
  </r>
  <r>
    <x v="7"/>
    <x v="0"/>
    <s v="Withholding Tax - Expanded"/>
    <s v="Yes"/>
    <s v="Yes"/>
    <s v="Berong Nickel Project"/>
    <s v="PHP"/>
    <n v="20725881"/>
    <s v="No"/>
    <m/>
    <m/>
  </r>
  <r>
    <x v="7"/>
    <x v="0"/>
    <s v="Withholding Tax - Compensation"/>
    <s v="Yes"/>
    <s v="Yes"/>
    <s v="Berong Nickel Project"/>
    <s v="PHP"/>
    <n v="2222377"/>
    <s v="No"/>
    <m/>
    <m/>
  </r>
  <r>
    <x v="7"/>
    <x v="0"/>
    <s v="Final Withholding tax - Others"/>
    <s v="Yes"/>
    <s v="Yes"/>
    <s v="Berong Nickel Project"/>
    <s v="PHP"/>
    <n v="7495"/>
    <s v="No"/>
    <m/>
    <m/>
  </r>
  <r>
    <x v="7"/>
    <x v="1"/>
    <s v="Wharfage Fees"/>
    <s v="Yes"/>
    <s v="Yes"/>
    <s v="Berong Nickel Project"/>
    <s v="PHP"/>
    <n v="1134"/>
    <s v="No"/>
    <m/>
    <m/>
  </r>
  <r>
    <x v="7"/>
    <x v="3"/>
    <s v="Local business tax"/>
    <s v="Yes"/>
    <s v="Yes"/>
    <s v="Berong Nickel Project"/>
    <s v="PHP"/>
    <n v="6419535"/>
    <s v="No"/>
    <m/>
    <m/>
  </r>
  <r>
    <x v="7"/>
    <x v="3"/>
    <s v="Occupation fees"/>
    <s v="Yes"/>
    <s v="Yes"/>
    <s v="Berong Nickel Project"/>
    <s v="PHP"/>
    <n v="27100"/>
    <s v="No"/>
    <m/>
    <m/>
  </r>
  <r>
    <x v="7"/>
    <x v="3"/>
    <s v="Mayor's permit"/>
    <s v="Yes"/>
    <s v="Yes"/>
    <s v="Berong Nickel Project"/>
    <s v="PHP"/>
    <n v="111541"/>
    <s v="No"/>
    <m/>
    <m/>
  </r>
  <r>
    <x v="7"/>
    <x v="3"/>
    <s v="Other Taxes"/>
    <s v="Yes"/>
    <s v="Yes"/>
    <s v="Berong Nickel Project"/>
    <s v="PHP"/>
    <n v="391465"/>
    <s v="No"/>
    <m/>
    <m/>
  </r>
  <r>
    <x v="7"/>
    <x v="5"/>
    <s v="Royalty for Indigenous People"/>
    <s v="Yes"/>
    <s v="Yes"/>
    <s v="Berong Nickel Project"/>
    <s v="PHP"/>
    <n v="17053327"/>
    <s v="No"/>
    <m/>
    <m/>
  </r>
  <r>
    <x v="8"/>
    <x v="0"/>
    <s v="Excise tax on minerals"/>
    <s v="Yes"/>
    <s v="Yes"/>
    <s v="Cagdianao Nickel Project"/>
    <s v="PHP"/>
    <n v="203966330"/>
    <s v="No"/>
    <m/>
    <m/>
  </r>
  <r>
    <x v="8"/>
    <x v="0"/>
    <s v="Corporate income tax"/>
    <s v="Yes"/>
    <s v="Yes"/>
    <s v="Cagdianao Nickel Project"/>
    <s v="PHP"/>
    <n v="407519644"/>
    <s v="No"/>
    <m/>
    <m/>
  </r>
  <r>
    <x v="8"/>
    <x v="0"/>
    <s v="Final Withholding tax - Royalties to claim owners"/>
    <s v="Yes"/>
    <s v="Yes"/>
    <s v="Cagdianao Nickel Project"/>
    <s v="PHP"/>
    <n v="95235240"/>
    <s v="No"/>
    <m/>
    <m/>
  </r>
  <r>
    <x v="8"/>
    <x v="4"/>
    <s v="Customs duties"/>
    <s v="Yes"/>
    <s v="Yes"/>
    <s v="Cagdianao Nickel Project"/>
    <s v="PHP"/>
    <n v="233349"/>
    <s v="No"/>
    <m/>
    <m/>
  </r>
  <r>
    <x v="8"/>
    <x v="4"/>
    <s v="VAT on imported materials and equipment"/>
    <s v="Yes"/>
    <s v="Yes"/>
    <s v="Cagdianao Nickel Project"/>
    <s v="PHP"/>
    <n v="256575"/>
    <s v="No"/>
    <m/>
    <m/>
  </r>
  <r>
    <x v="8"/>
    <x v="1"/>
    <s v="Wharfage Fees"/>
    <s v="Yes"/>
    <s v="Yes"/>
    <s v="Cagdianao Nickel Project"/>
    <s v="PHP"/>
    <n v="20806172"/>
    <s v="No"/>
    <m/>
    <m/>
  </r>
  <r>
    <x v="8"/>
    <x v="2"/>
    <s v="Royalty on mineral reservation"/>
    <s v="Yes"/>
    <s v="Yes"/>
    <s v="Cagdianao Nickel Project"/>
    <s v="PHP"/>
    <n v="277757266"/>
    <s v="No"/>
    <m/>
    <m/>
  </r>
  <r>
    <x v="8"/>
    <x v="3"/>
    <s v="Local business tax"/>
    <s v="Yes"/>
    <s v="Yes"/>
    <s v="Cagdianao Nickel Project"/>
    <s v="PHP"/>
    <n v="45300373"/>
    <s v="No"/>
    <m/>
    <m/>
  </r>
  <r>
    <x v="8"/>
    <x v="3"/>
    <s v="Real property tax - Basic"/>
    <s v="Yes"/>
    <s v="Yes"/>
    <s v="Cagdianao Nickel Project"/>
    <s v="PHP"/>
    <n v="877827"/>
    <s v="No"/>
    <m/>
    <m/>
  </r>
  <r>
    <x v="8"/>
    <x v="3"/>
    <s v="Real property tax - Special Education Fund (SEF)"/>
    <s v="Yes"/>
    <s v="Yes"/>
    <s v="Cagdianao Nickel Project"/>
    <s v="PHP"/>
    <n v="873706"/>
    <s v="No"/>
    <m/>
    <m/>
  </r>
  <r>
    <x v="8"/>
    <x v="3"/>
    <s v="Occupation fees"/>
    <s v="Yes"/>
    <s v="Yes"/>
    <s v="Cagdianao Nickel Project"/>
    <s v="PHP"/>
    <n v="69800"/>
    <s v="No"/>
    <m/>
    <m/>
  </r>
  <r>
    <x v="8"/>
    <x v="3"/>
    <s v="Mayor's permit"/>
    <s v="Yes"/>
    <s v="Yes"/>
    <s v="Cagdianao Nickel Project"/>
    <s v="PHP"/>
    <n v="56000"/>
    <s v="No"/>
    <m/>
    <m/>
  </r>
  <r>
    <x v="8"/>
    <x v="3"/>
    <s v="Other Taxes"/>
    <s v="Yes"/>
    <s v="Yes"/>
    <s v="Cagdianao Nickel Project"/>
    <s v="PHP"/>
    <n v="33282"/>
    <s v="No"/>
    <m/>
    <m/>
  </r>
  <r>
    <x v="8"/>
    <x v="0"/>
    <s v="Withholding Tax - Expanded"/>
    <s v="Yes"/>
    <s v="Yes"/>
    <s v="Cagdianao Nickel Project"/>
    <s v="PHP"/>
    <n v="67174565"/>
    <s v="No"/>
    <m/>
    <m/>
  </r>
  <r>
    <x v="8"/>
    <x v="0"/>
    <s v="Withholding Tax - Compensation"/>
    <s v="Yes"/>
    <s v="Yes"/>
    <s v="Cagdianao Nickel Project"/>
    <s v="PHP"/>
    <n v="18937871"/>
    <s v="No"/>
    <m/>
    <m/>
  </r>
  <r>
    <x v="8"/>
    <x v="0"/>
    <s v="Final Withholding tax - Others"/>
    <s v="Yes"/>
    <s v="Yes"/>
    <s v="Cagdianao Nickel Project"/>
    <s v="PHP"/>
    <n v="54870"/>
    <s v="No"/>
    <m/>
    <m/>
  </r>
  <r>
    <x v="9"/>
    <x v="0"/>
    <s v="Excise tax on minerals"/>
    <s v="Yes"/>
    <s v="Yes"/>
    <s v="Toledo Copper Operation"/>
    <s v="PHP"/>
    <n v="703487823"/>
    <s v="No"/>
    <m/>
    <m/>
  </r>
  <r>
    <x v="9"/>
    <x v="0"/>
    <s v="Corporate income tax"/>
    <s v="Yes"/>
    <s v="Yes"/>
    <s v="Toledo Copper Operation"/>
    <s v="PHP"/>
    <n v="1010960532"/>
    <s v="No"/>
    <m/>
    <m/>
  </r>
  <r>
    <x v="9"/>
    <x v="0"/>
    <s v="Final Withholding tax - Others"/>
    <s v="Yes"/>
    <s v="Yes"/>
    <s v="Toledo Copper Operation"/>
    <s v="PHP"/>
    <n v="77120336"/>
    <s v="No"/>
    <m/>
    <m/>
  </r>
  <r>
    <x v="9"/>
    <x v="4"/>
    <s v="Customs duties"/>
    <s v="Yes"/>
    <s v="Yes"/>
    <s v="Toledo Copper Operation"/>
    <s v="PHP"/>
    <n v="14271561"/>
    <s v="No"/>
    <m/>
    <m/>
  </r>
  <r>
    <x v="9"/>
    <x v="4"/>
    <s v="VAT on imported materials and equipment"/>
    <s v="Yes"/>
    <s v="Yes"/>
    <s v="Toledo Copper Operation"/>
    <s v="PHP"/>
    <n v="144583598"/>
    <s v="No"/>
    <m/>
    <m/>
  </r>
  <r>
    <x v="9"/>
    <x v="4"/>
    <s v="Excise tax on imported goods"/>
    <s v="Yes"/>
    <s v="Yes"/>
    <s v="Toledo Copper Operation"/>
    <s v="PHP"/>
    <n v="113975"/>
    <s v="No"/>
    <m/>
    <m/>
  </r>
  <r>
    <x v="9"/>
    <x v="1"/>
    <s v="Wharfage Fees"/>
    <s v="Yes"/>
    <s v="Yes"/>
    <s v="Toledo Copper Operation"/>
    <s v="PHP"/>
    <n v="638886"/>
    <s v="No"/>
    <m/>
    <m/>
  </r>
  <r>
    <x v="9"/>
    <x v="3"/>
    <s v="Local business tax"/>
    <s v="Yes"/>
    <s v="Yes"/>
    <s v="Toledo Copper Operation"/>
    <s v="PHP"/>
    <n v="23487054"/>
    <s v="No"/>
    <m/>
    <m/>
  </r>
  <r>
    <x v="9"/>
    <x v="3"/>
    <s v="Real property tax - Basic"/>
    <s v="Yes"/>
    <s v="Yes"/>
    <s v="Toledo Copper Operation"/>
    <s v="PHP"/>
    <n v="16128616"/>
    <s v="No"/>
    <m/>
    <m/>
  </r>
  <r>
    <x v="9"/>
    <x v="3"/>
    <s v="Real property tax - Special Education Fund (SEF)"/>
    <s v="Yes"/>
    <s v="Yes"/>
    <s v="Toledo Copper Operation"/>
    <s v="PHP"/>
    <n v="8064330"/>
    <s v="No"/>
    <m/>
    <m/>
  </r>
  <r>
    <x v="9"/>
    <x v="3"/>
    <s v="Mayor's permit"/>
    <s v="Yes"/>
    <s v="Yes"/>
    <s v="Toledo Copper Operation"/>
    <s v="PHP"/>
    <n v="8000"/>
    <s v="No"/>
    <m/>
    <m/>
  </r>
  <r>
    <x v="9"/>
    <x v="3"/>
    <s v="Community tax"/>
    <s v="Yes"/>
    <s v="Yes"/>
    <s v="Toledo Copper Operation"/>
    <s v="PHP"/>
    <n v="10500"/>
    <s v="No"/>
    <m/>
    <m/>
  </r>
  <r>
    <x v="9"/>
    <x v="3"/>
    <s v="Other Taxes"/>
    <s v="Yes"/>
    <s v="Yes"/>
    <s v="Toledo Copper Operation"/>
    <s v="PHP"/>
    <n v="26005"/>
    <s v="No"/>
    <m/>
    <m/>
  </r>
  <r>
    <x v="9"/>
    <x v="0"/>
    <s v="Withholding Tax - Expanded"/>
    <s v="Yes"/>
    <s v="Yes"/>
    <s v="Toledo Copper Operation"/>
    <s v="PHP"/>
    <n v="103087354"/>
    <s v="No"/>
    <m/>
    <m/>
  </r>
  <r>
    <x v="9"/>
    <x v="0"/>
    <s v="Withholding Tax - Compensation"/>
    <s v="Yes"/>
    <s v="Yes"/>
    <s v="Toledo Copper Operation"/>
    <s v="PHP"/>
    <n v="40674476"/>
    <s v="No"/>
    <m/>
    <m/>
  </r>
  <r>
    <x v="9"/>
    <x v="0"/>
    <s v="Final Withholding tax - Others"/>
    <s v="Yes"/>
    <s v="Yes"/>
    <s v="Toledo Copper Operation"/>
    <s v="PHP"/>
    <n v="2205"/>
    <s v="No"/>
    <m/>
    <m/>
  </r>
  <r>
    <x v="10"/>
    <x v="0"/>
    <s v="Excise tax on minerals"/>
    <s v="Yes"/>
    <s v="Yes"/>
    <s v="Carrascal Nickel Project"/>
    <s v="PHP"/>
    <n v="209168938"/>
    <s v="No"/>
    <m/>
    <m/>
  </r>
  <r>
    <x v="10"/>
    <x v="0"/>
    <s v="Corporate income tax"/>
    <s v="Yes"/>
    <s v="Yes"/>
    <s v="Carrascal Nickel Project"/>
    <s v="PHP"/>
    <n v="188508068"/>
    <s v="No"/>
    <m/>
    <m/>
  </r>
  <r>
    <x v="10"/>
    <x v="0"/>
    <s v="Final Withholding tax - Foreign shareholder dividends"/>
    <s v="Yes"/>
    <s v="Yes"/>
    <s v="Carrascal Nickel Project"/>
    <s v="PHP"/>
    <n v="35171753"/>
    <s v="No"/>
    <m/>
    <m/>
  </r>
  <r>
    <x v="10"/>
    <x v="1"/>
    <s v="Wharfage Fees"/>
    <s v="Yes"/>
    <s v="Yes"/>
    <s v="Carrascal Nickel Project"/>
    <s v="PHP"/>
    <n v="30864784"/>
    <s v="No"/>
    <m/>
    <m/>
  </r>
  <r>
    <x v="10"/>
    <x v="2"/>
    <s v="Royalty on mineral reservation"/>
    <s v="Yes"/>
    <s v="Yes"/>
    <s v="Carrascal Nickel Project"/>
    <s v="PHP"/>
    <n v="263730887"/>
    <s v="No"/>
    <m/>
    <m/>
  </r>
  <r>
    <x v="10"/>
    <x v="3"/>
    <s v="Local business tax"/>
    <s v="Yes"/>
    <s v="Yes"/>
    <s v="Carrascal Nickel Project"/>
    <s v="PHP"/>
    <n v="65536693"/>
    <s v="No"/>
    <m/>
    <m/>
  </r>
  <r>
    <x v="10"/>
    <x v="3"/>
    <s v="Occupation fees"/>
    <s v="Yes"/>
    <s v="Yes"/>
    <s v="Carrascal Nickel Project"/>
    <s v="PHP"/>
    <n v="12900"/>
    <s v="No"/>
    <m/>
    <m/>
  </r>
  <r>
    <x v="10"/>
    <x v="3"/>
    <s v="Mayor's permit"/>
    <s v="Yes"/>
    <s v="Yes"/>
    <s v="Carrascal Nickel Project"/>
    <s v="PHP"/>
    <n v="20000"/>
    <s v="No"/>
    <m/>
    <m/>
  </r>
  <r>
    <x v="10"/>
    <x v="3"/>
    <s v="Community tax"/>
    <s v="Yes"/>
    <s v="Yes"/>
    <s v="Carrascal Nickel Project"/>
    <s v="PHP"/>
    <n v="10500"/>
    <s v="No"/>
    <m/>
    <m/>
  </r>
  <r>
    <x v="10"/>
    <x v="3"/>
    <s v="Other Taxes"/>
    <s v="Yes"/>
    <s v="Yes"/>
    <s v="Carrascal Nickel Project"/>
    <s v="PHP"/>
    <n v="6105"/>
    <s v="No"/>
    <m/>
    <m/>
  </r>
  <r>
    <x v="10"/>
    <x v="5"/>
    <s v="Royalty for Indigenous People"/>
    <s v="Yes"/>
    <s v="Yes"/>
    <s v="Carrascal Nickel Project"/>
    <s v="PHP"/>
    <n v="40510299"/>
    <s v="No"/>
    <m/>
    <m/>
  </r>
  <r>
    <x v="10"/>
    <x v="0"/>
    <s v="Withholding Tax - Expanded"/>
    <s v="Yes"/>
    <s v="Yes"/>
    <s v="Carrascal Nickel Project"/>
    <s v="PHP"/>
    <n v="53856239"/>
    <s v="No"/>
    <m/>
    <m/>
  </r>
  <r>
    <x v="10"/>
    <x v="0"/>
    <s v="Withholding Tax - Compensation"/>
    <s v="Yes"/>
    <s v="Yes"/>
    <s v="Carrascal Nickel Project"/>
    <s v="PHP"/>
    <n v="3322556"/>
    <s v="No"/>
    <m/>
    <m/>
  </r>
  <r>
    <x v="10"/>
    <x v="0"/>
    <s v="Final Withholding tax - Others"/>
    <s v="Yes"/>
    <s v="Yes"/>
    <s v="Carrascal Nickel Project"/>
    <s v="PHP"/>
    <n v="1000"/>
    <s v="No"/>
    <m/>
    <m/>
  </r>
  <r>
    <x v="11"/>
    <x v="0"/>
    <s v="Excise tax on minerals"/>
    <s v="Yes"/>
    <s v="Yes"/>
    <s v="Esperanza Nickel Project"/>
    <s v="PHP"/>
    <n v="22105850"/>
    <s v="No"/>
    <m/>
    <m/>
  </r>
  <r>
    <x v="11"/>
    <x v="0"/>
    <s v="Corporate income tax"/>
    <s v="Yes"/>
    <s v="Yes"/>
    <s v="Esperanza Nickel Project"/>
    <s v="PHP"/>
    <n v="83424112"/>
    <s v="No"/>
    <m/>
    <m/>
  </r>
  <r>
    <x v="11"/>
    <x v="1"/>
    <s v="Wharfage Fees"/>
    <s v="Yes"/>
    <s v="Yes"/>
    <s v="Esperanza Nickel Project"/>
    <s v="PHP"/>
    <n v="5437303"/>
    <s v="No"/>
    <m/>
    <m/>
  </r>
  <r>
    <x v="11"/>
    <x v="2"/>
    <s v="Royalty on mineral reservation"/>
    <s v="Yes"/>
    <s v="Yes"/>
    <s v="Esperanza Nickel Project"/>
    <s v="PHP"/>
    <n v="27698163"/>
    <s v="No"/>
    <m/>
    <m/>
  </r>
  <r>
    <x v="11"/>
    <x v="3"/>
    <s v="Local business tax"/>
    <s v="Yes"/>
    <s v="Yes"/>
    <s v="Esperanza Nickel Project"/>
    <s v="PHP"/>
    <n v="14529260"/>
    <s v="No"/>
    <m/>
    <m/>
  </r>
  <r>
    <x v="11"/>
    <x v="3"/>
    <s v="Real property tax - Basic"/>
    <s v="Yes"/>
    <s v="Yes"/>
    <s v="Esperanza Nickel Project"/>
    <s v="PHP"/>
    <n v="13331"/>
    <s v="No"/>
    <m/>
    <m/>
  </r>
  <r>
    <x v="11"/>
    <x v="3"/>
    <s v="Real property tax - Special Education Fund (SEF)"/>
    <s v="Yes"/>
    <s v="Yes"/>
    <s v="Esperanza Nickel Project"/>
    <s v="PHP"/>
    <n v="13331"/>
    <s v="No"/>
    <m/>
    <m/>
  </r>
  <r>
    <x v="11"/>
    <x v="3"/>
    <s v="Occupation fees"/>
    <s v="Yes"/>
    <s v="Yes"/>
    <s v="Esperanza Nickel Project"/>
    <s v="PHP"/>
    <n v="434790"/>
    <s v="No"/>
    <m/>
    <m/>
  </r>
  <r>
    <x v="11"/>
    <x v="3"/>
    <s v="Mayor's permit"/>
    <s v="Yes"/>
    <s v="Yes"/>
    <s v="Esperanza Nickel Project"/>
    <s v="PHP"/>
    <n v="100000"/>
    <s v="No"/>
    <m/>
    <m/>
  </r>
  <r>
    <x v="11"/>
    <x v="3"/>
    <s v="Community tax"/>
    <s v="Yes"/>
    <s v="Yes"/>
    <s v="Esperanza Nickel Project"/>
    <s v="PHP"/>
    <n v="13020"/>
    <s v="No"/>
    <m/>
    <m/>
  </r>
  <r>
    <x v="11"/>
    <x v="3"/>
    <s v="Other Taxes"/>
    <s v="Yes"/>
    <s v="Yes"/>
    <s v="Esperanza Nickel Project"/>
    <s v="PHP"/>
    <n v="50000"/>
    <s v="No"/>
    <m/>
    <m/>
  </r>
  <r>
    <x v="11"/>
    <x v="0"/>
    <s v="Withholding Tax - Expanded"/>
    <s v="Yes"/>
    <s v="Yes"/>
    <s v="Esperanza Nickel Project"/>
    <s v="PHP"/>
    <n v="1355712"/>
    <s v="No"/>
    <m/>
    <m/>
  </r>
  <r>
    <x v="11"/>
    <x v="0"/>
    <s v="Withholding Tax - Compensation"/>
    <s v="Yes"/>
    <s v="Yes"/>
    <s v="Esperanza Nickel Project"/>
    <s v="PHP"/>
    <n v="261735"/>
    <s v="No"/>
    <m/>
    <m/>
  </r>
  <r>
    <x v="11"/>
    <x v="0"/>
    <s v="Final Withholding tax - Others"/>
    <s v="Yes"/>
    <s v="Yes"/>
    <s v="Esperanza Nickel Project"/>
    <s v="PHP"/>
    <n v="600"/>
    <s v="No"/>
    <m/>
    <m/>
  </r>
  <r>
    <x v="12"/>
    <x v="0"/>
    <s v="Excise tax on minerals"/>
    <s v="Yes"/>
    <s v="Yes"/>
    <s v="Toronto and Pulot Nickel Projects"/>
    <s v="PHP"/>
    <n v="130582697"/>
    <s v="No"/>
    <m/>
    <m/>
  </r>
  <r>
    <x v="12"/>
    <x v="0"/>
    <s v="Corporate income tax"/>
    <s v="Yes"/>
    <s v="Yes"/>
    <s v="Toronto and Pulot Nickel Projects"/>
    <s v="PHP"/>
    <n v="126253387"/>
    <s v="No"/>
    <m/>
    <m/>
  </r>
  <r>
    <x v="12"/>
    <x v="0"/>
    <s v="Final Withholding tax - Others"/>
    <s v="Yes"/>
    <s v="Yes"/>
    <s v="Toronto and Pulot Nickel Projects"/>
    <s v="PHP"/>
    <n v="8429163"/>
    <s v="No"/>
    <m/>
    <m/>
  </r>
  <r>
    <x v="12"/>
    <x v="1"/>
    <s v="Wharfage Fees"/>
    <s v="Yes"/>
    <s v="Yes"/>
    <s v="Toronto and Pulot Nickel Projects"/>
    <s v="PHP"/>
    <n v="5802"/>
    <s v="No"/>
    <m/>
    <m/>
  </r>
  <r>
    <x v="12"/>
    <x v="3"/>
    <s v="Local business tax"/>
    <s v="Yes"/>
    <s v="Yes"/>
    <s v="Toronto and Pulot Nickel Projects"/>
    <s v="PHP"/>
    <n v="22229944"/>
    <s v="No"/>
    <m/>
    <m/>
  </r>
  <r>
    <x v="12"/>
    <x v="3"/>
    <s v="Real property tax - Basic"/>
    <s v="Yes"/>
    <s v="Yes"/>
    <s v="Toronto and Pulot Nickel Projects"/>
    <s v="PHP"/>
    <n v="4855281"/>
    <s v="No"/>
    <m/>
    <m/>
  </r>
  <r>
    <x v="12"/>
    <x v="3"/>
    <s v="Real property tax - Special Education Fund (SEF)"/>
    <s v="Yes"/>
    <s v="Yes"/>
    <s v="Toronto and Pulot Nickel Projects"/>
    <s v="PHP"/>
    <n v="4855281"/>
    <s v="No"/>
    <m/>
    <m/>
  </r>
  <r>
    <x v="12"/>
    <x v="3"/>
    <s v="Occupation fees"/>
    <s v="Yes"/>
    <s v="Yes"/>
    <s v="Toronto and Pulot Nickel Projects"/>
    <s v="PHP"/>
    <n v="141400"/>
    <s v="No"/>
    <m/>
    <m/>
  </r>
  <r>
    <x v="12"/>
    <x v="3"/>
    <s v="Mayor's permit"/>
    <s v="Yes"/>
    <s v="Yes"/>
    <s v="Toronto and Pulot Nickel Projects"/>
    <s v="PHP"/>
    <n v="1010000"/>
    <s v="No"/>
    <m/>
    <m/>
  </r>
  <r>
    <x v="12"/>
    <x v="3"/>
    <s v="Community tax"/>
    <s v="Yes"/>
    <s v="Yes"/>
    <s v="Toronto and Pulot Nickel Projects"/>
    <s v="PHP"/>
    <n v="10500"/>
    <s v="No"/>
    <m/>
    <m/>
  </r>
  <r>
    <x v="12"/>
    <x v="3"/>
    <s v="Other Taxes"/>
    <s v="Yes"/>
    <s v="Yes"/>
    <s v="Toronto and Pulot Nickel Projects"/>
    <s v="PHP"/>
    <n v="209222"/>
    <s v="No"/>
    <m/>
    <m/>
  </r>
  <r>
    <x v="12"/>
    <x v="5"/>
    <s v="Royalty for Indigenous People"/>
    <s v="Yes"/>
    <s v="Yes"/>
    <s v="Toronto and Pulot Nickel Projects"/>
    <s v="PHP"/>
    <n v="24446431"/>
    <s v="No"/>
    <m/>
    <m/>
  </r>
  <r>
    <x v="12"/>
    <x v="0"/>
    <s v="Withholding Tax - Expanded"/>
    <s v="Yes"/>
    <s v="Yes"/>
    <s v="Toronto and Pulot Nickel Projects"/>
    <s v="PHP"/>
    <n v="38162252"/>
    <s v="No"/>
    <m/>
    <m/>
  </r>
  <r>
    <x v="12"/>
    <x v="0"/>
    <s v="Withholding Tax - Compensation"/>
    <s v="Yes"/>
    <s v="Yes"/>
    <s v="Toronto and Pulot Nickel Projects"/>
    <s v="PHP"/>
    <n v="1111580"/>
    <s v="No"/>
    <m/>
    <m/>
  </r>
  <r>
    <x v="12"/>
    <x v="0"/>
    <s v="Final Withholding tax - Others"/>
    <s v="Yes"/>
    <s v="Yes"/>
    <s v="Toronto and Pulot Nickel Projects"/>
    <s v="PHP"/>
    <n v="16031894"/>
    <s v="No"/>
    <m/>
    <m/>
  </r>
  <r>
    <x v="13"/>
    <x v="0"/>
    <s v="Excise tax on minerals"/>
    <s v="Yes"/>
    <s v="Yes"/>
    <s v="Adlay Nickel Project / Dahican Nickel Project"/>
    <s v="PHP"/>
    <n v="315604687"/>
    <s v="No"/>
    <m/>
    <m/>
  </r>
  <r>
    <x v="13"/>
    <x v="0"/>
    <s v="Corporate income tax"/>
    <s v="Yes"/>
    <s v="Yes"/>
    <s v="Adlay Nickel Project / Dahican Nickel Project"/>
    <s v="PHP"/>
    <n v="51420577"/>
    <s v="No"/>
    <m/>
    <m/>
  </r>
  <r>
    <x v="13"/>
    <x v="1"/>
    <s v="Wharfage Fees"/>
    <s v="Yes"/>
    <s v="Yes"/>
    <s v="Adlay Nickel Project / Dahican Nickel Project"/>
    <s v="PHP"/>
    <n v="37457659"/>
    <s v="No"/>
    <m/>
    <m/>
  </r>
  <r>
    <x v="13"/>
    <x v="2"/>
    <s v="Royalty on mineral reservation"/>
    <s v="Yes"/>
    <s v="Yes"/>
    <s v="Adlay Nickel Project"/>
    <s v="PHP"/>
    <n v="396152876"/>
    <s v="No"/>
    <m/>
    <m/>
  </r>
  <r>
    <x v="13"/>
    <x v="3"/>
    <s v="Local business tax"/>
    <s v="Yes"/>
    <s v="Yes"/>
    <s v="Adlay Nickel Project"/>
    <s v="PHP"/>
    <n v="32000000"/>
    <s v="No"/>
    <m/>
    <m/>
  </r>
  <r>
    <x v="13"/>
    <x v="3"/>
    <s v="Occupation fees"/>
    <s v="Yes"/>
    <s v="Yes"/>
    <s v="Adlay Nickel Project / Dahican Nickel Project"/>
    <s v="PHP"/>
    <n v="818230"/>
    <s v="No"/>
    <m/>
    <m/>
  </r>
  <r>
    <x v="13"/>
    <x v="3"/>
    <s v="Mayor's permit"/>
    <s v="Yes"/>
    <s v="Yes"/>
    <s v="Adlay Nickel Project / Dahican Nickel Project"/>
    <s v="PHP"/>
    <n v="20000"/>
    <s v="No"/>
    <m/>
    <m/>
  </r>
  <r>
    <x v="13"/>
    <x v="3"/>
    <s v="Other Taxes"/>
    <s v="Yes"/>
    <s v="Yes"/>
    <s v="Adlay Nickel Project / Dahican Nickel Project"/>
    <s v="PHP"/>
    <n v="405"/>
    <s v="No"/>
    <m/>
    <m/>
  </r>
  <r>
    <x v="13"/>
    <x v="5"/>
    <s v="Royalty for Indigenous People"/>
    <s v="Yes"/>
    <s v="Yes"/>
    <s v="Adlay Nickel Project / Dahican Nickel Project"/>
    <s v="PHP"/>
    <n v="401600685"/>
    <s v="No"/>
    <m/>
    <m/>
  </r>
  <r>
    <x v="13"/>
    <x v="0"/>
    <s v="Withholding Tax - Expanded"/>
    <s v="Yes"/>
    <s v="Yes"/>
    <s v="Dahican Nickel Project"/>
    <s v="PHP"/>
    <n v="78501771"/>
    <s v="No"/>
    <m/>
    <m/>
  </r>
  <r>
    <x v="13"/>
    <x v="0"/>
    <s v="Withholding Tax - Compensation"/>
    <s v="Yes"/>
    <s v="Yes"/>
    <s v="Dahican Nickel Project"/>
    <s v="PHP"/>
    <n v="4030231"/>
    <s v="No"/>
    <m/>
    <m/>
  </r>
  <r>
    <x v="13"/>
    <x v="0"/>
    <s v="Final Withholding tax - Others"/>
    <s v="Yes"/>
    <s v="Yes"/>
    <s v="Dahican Nickel Project"/>
    <s v="PHP"/>
    <n v="4068094"/>
    <s v="No"/>
    <m/>
    <m/>
  </r>
  <r>
    <x v="14"/>
    <x v="0"/>
    <s v="Excise tax on minerals"/>
    <s v="Yes"/>
    <s v="Yes"/>
    <s v="Sta. Cruz Eramen Mining Project"/>
    <s v="PHP"/>
    <n v="147857944"/>
    <s v="No"/>
    <m/>
    <m/>
  </r>
  <r>
    <x v="14"/>
    <x v="0"/>
    <s v="Corporate income tax"/>
    <s v="Yes"/>
    <s v="Yes"/>
    <s v="Sta. Cruz Eramen Mining Project"/>
    <s v="PHP"/>
    <n v="365209589"/>
    <s v="No"/>
    <m/>
    <m/>
  </r>
  <r>
    <x v="14"/>
    <x v="0"/>
    <s v="Final Withholding tax - Others"/>
    <s v="Yes"/>
    <s v="Yes"/>
    <s v="Sta. Cruz Eramen Mining Project"/>
    <s v="PHP"/>
    <n v="4000"/>
    <s v="No"/>
    <m/>
    <m/>
  </r>
  <r>
    <x v="14"/>
    <x v="1"/>
    <s v="Wharfage Fees"/>
    <s v="Yes"/>
    <s v="Yes"/>
    <s v="Sta. Cruz Eramen Mining Project"/>
    <s v="PHP"/>
    <n v="9416499"/>
    <s v="No"/>
    <m/>
    <m/>
  </r>
  <r>
    <x v="14"/>
    <x v="3"/>
    <s v="Local business tax"/>
    <s v="Yes"/>
    <s v="Yes"/>
    <s v="Sta. Cruz Eramen Mining Project"/>
    <s v="PHP"/>
    <n v="926333"/>
    <s v="No"/>
    <m/>
    <m/>
  </r>
  <r>
    <x v="14"/>
    <x v="3"/>
    <s v="Occupation fees"/>
    <s v="Yes"/>
    <s v="Yes"/>
    <s v="Sta. Cruz Eramen Mining Project"/>
    <s v="PHP"/>
    <n v="346500"/>
    <s v="No"/>
    <m/>
    <m/>
  </r>
  <r>
    <x v="14"/>
    <x v="3"/>
    <s v="Mayor's permit"/>
    <s v="Yes"/>
    <s v="Yes"/>
    <s v="Sta. Cruz Eramen Mining Project"/>
    <s v="PHP"/>
    <n v="16500"/>
    <s v="No"/>
    <m/>
    <m/>
  </r>
  <r>
    <x v="14"/>
    <x v="3"/>
    <s v="Community tax"/>
    <s v="Yes"/>
    <s v="Yes"/>
    <s v="Sta. Cruz Eramen Mining Project"/>
    <s v="PHP"/>
    <n v="10500"/>
    <s v="No"/>
    <m/>
    <m/>
  </r>
  <r>
    <x v="14"/>
    <x v="3"/>
    <s v="Other Taxes"/>
    <s v="Yes"/>
    <s v="Yes"/>
    <s v="Sta. Cruz Eramen Mining Project"/>
    <s v="PHP"/>
    <n v="28007000"/>
    <s v="No"/>
    <m/>
    <m/>
  </r>
  <r>
    <x v="14"/>
    <x v="0"/>
    <s v="Withholding Tax - Expanded"/>
    <s v="Yes"/>
    <s v="Yes"/>
    <s v="Sta. Cruz Eramen Mining Project"/>
    <s v="PHP"/>
    <n v="31892292"/>
    <s v="No"/>
    <m/>
    <m/>
  </r>
  <r>
    <x v="14"/>
    <x v="0"/>
    <s v="Withholding Tax - Compensation"/>
    <s v="Yes"/>
    <s v="Yes"/>
    <s v="Sta. Cruz Eramen Mining Project"/>
    <s v="PHP"/>
    <n v="35124747"/>
    <s v="No"/>
    <m/>
    <m/>
  </r>
  <r>
    <x v="14"/>
    <x v="0"/>
    <s v="Final Withholding tax - Others"/>
    <s v="Yes"/>
    <s v="Yes"/>
    <s v="Sta. Cruz Eramen Mining Project"/>
    <s v="PHP"/>
    <n v="76600"/>
    <s v="No"/>
    <m/>
    <m/>
  </r>
  <r>
    <x v="15"/>
    <x v="0"/>
    <s v="Excise tax on minerals"/>
    <s v="Yes"/>
    <s v="Yes"/>
    <s v="Runruno Gold-Molybdenum Project"/>
    <s v="PHP"/>
    <n v="259146574"/>
    <s v="No"/>
    <m/>
    <m/>
  </r>
  <r>
    <x v="15"/>
    <x v="4"/>
    <s v="Customs duties"/>
    <s v="Yes"/>
    <s v="Yes"/>
    <s v="Runruno Gold-Molybdenum Project"/>
    <s v="PHP"/>
    <n v="14643672"/>
    <s v="No"/>
    <m/>
    <m/>
  </r>
  <r>
    <x v="15"/>
    <x v="4"/>
    <s v="VAT on imported materials and equipment"/>
    <s v="Yes"/>
    <s v="Yes"/>
    <s v="Runruno Gold-Molybdenum Project"/>
    <s v="PHP"/>
    <n v="90887312"/>
    <s v="No"/>
    <m/>
    <m/>
  </r>
  <r>
    <x v="15"/>
    <x v="4"/>
    <s v="Excise tax on imported goods"/>
    <s v="Yes"/>
    <s v="Yes"/>
    <s v="Runruno Gold-Molybdenum Project"/>
    <s v="PHP"/>
    <n v="1430478"/>
    <s v="No"/>
    <m/>
    <m/>
  </r>
  <r>
    <x v="15"/>
    <x v="3"/>
    <s v="Local business tax"/>
    <s v="Yes"/>
    <s v="Yes"/>
    <s v="Runruno Gold-Molybdenum Project"/>
    <s v="PHP"/>
    <n v="63675841"/>
    <s v="No"/>
    <m/>
    <m/>
  </r>
  <r>
    <x v="15"/>
    <x v="3"/>
    <s v="Real property tax - Basic"/>
    <s v="Yes"/>
    <s v="Yes"/>
    <s v="Runruno Gold-Molybdenum Project"/>
    <s v="PHP"/>
    <n v="15591157"/>
    <s v="No"/>
    <m/>
    <m/>
  </r>
  <r>
    <x v="15"/>
    <x v="3"/>
    <s v="Real property tax - Special Education Fund (SEF)"/>
    <s v="Yes"/>
    <s v="Yes"/>
    <s v="Runruno Gold-Molybdenum Project"/>
    <s v="PHP"/>
    <n v="15591157"/>
    <s v="No"/>
    <m/>
    <m/>
  </r>
  <r>
    <x v="15"/>
    <x v="3"/>
    <s v="Occupation fees"/>
    <s v="Yes"/>
    <s v="Yes"/>
    <s v="Runruno Gold-Molybdenum Project"/>
    <s v="PHP"/>
    <n v="69625"/>
    <s v="No"/>
    <m/>
    <m/>
  </r>
  <r>
    <x v="15"/>
    <x v="3"/>
    <s v="Mayor's permit"/>
    <s v="Yes"/>
    <s v="Yes"/>
    <s v="Runruno Gold-Molybdenum Project"/>
    <s v="PHP"/>
    <n v="4000"/>
    <s v="No"/>
    <m/>
    <m/>
  </r>
  <r>
    <x v="15"/>
    <x v="3"/>
    <s v="Other Taxes"/>
    <s v="Yes"/>
    <s v="Yes"/>
    <s v="Runruno Gold-Molybdenum Project"/>
    <s v="PHP"/>
    <n v="433820"/>
    <s v="No"/>
    <m/>
    <m/>
  </r>
  <r>
    <x v="15"/>
    <x v="0"/>
    <s v="Withholding Tax - Expanded"/>
    <s v="Yes"/>
    <s v="Yes"/>
    <s v="Runruno Gold-Molybdenum Project"/>
    <s v="PHP"/>
    <n v="44020107"/>
    <s v="No"/>
    <m/>
    <m/>
  </r>
  <r>
    <x v="15"/>
    <x v="0"/>
    <s v="Withholding Tax - Compensation"/>
    <s v="Yes"/>
    <s v="Yes"/>
    <s v="Runruno Gold-Molybdenum Project"/>
    <s v="PHP"/>
    <n v="25473252"/>
    <s v="No"/>
    <m/>
    <m/>
  </r>
  <r>
    <x v="15"/>
    <x v="0"/>
    <s v="Final Withholding tax - Others"/>
    <s v="Yes"/>
    <s v="Yes"/>
    <s v="Runruno Gold-Molybdenum Project"/>
    <s v="PHP"/>
    <n v="22985"/>
    <s v="No"/>
    <m/>
    <m/>
  </r>
  <r>
    <x v="16"/>
    <x v="0"/>
    <s v="Excise tax on minerals"/>
    <s v="Yes"/>
    <s v="Yes"/>
    <s v="Masbate Gold Project"/>
    <s v="PHP"/>
    <n v="822552797"/>
    <s v="No"/>
    <m/>
    <m/>
  </r>
  <r>
    <x v="16"/>
    <x v="0"/>
    <s v="Corporate income tax"/>
    <s v="Yes"/>
    <s v="Yes"/>
    <s v="Masbate Gold Project"/>
    <s v="PHP"/>
    <n v="94570802"/>
    <s v="No"/>
    <m/>
    <m/>
  </r>
  <r>
    <x v="16"/>
    <x v="4"/>
    <s v="Customs duties"/>
    <s v="Yes"/>
    <s v="Yes"/>
    <s v="Masbate Gold Project"/>
    <s v="PHP"/>
    <n v="4518848"/>
    <s v="No"/>
    <m/>
    <m/>
  </r>
  <r>
    <x v="16"/>
    <x v="4"/>
    <s v="VAT on imported materials and equipment"/>
    <s v="Yes"/>
    <s v="Yes"/>
    <s v="Masbate Gold Project"/>
    <s v="PHP"/>
    <n v="28575311"/>
    <s v="No"/>
    <m/>
    <m/>
  </r>
  <r>
    <x v="16"/>
    <x v="4"/>
    <s v="Excise tax on imported goods"/>
    <s v="Yes"/>
    <s v="Yes"/>
    <s v="Masbate Gold Project"/>
    <s v="PHP"/>
    <n v="13912"/>
    <s v="No"/>
    <m/>
    <m/>
  </r>
  <r>
    <x v="16"/>
    <x v="1"/>
    <s v="Wharfage Fees"/>
    <s v="Yes"/>
    <s v="Yes"/>
    <s v="Masbate Gold Project"/>
    <s v="PHP"/>
    <n v="7699"/>
    <s v="No"/>
    <m/>
    <m/>
  </r>
  <r>
    <x v="16"/>
    <x v="3"/>
    <s v="Local business tax"/>
    <s v="Yes"/>
    <s v="Yes"/>
    <s v="Masbate Gold Project"/>
    <s v="PHP"/>
    <n v="24634225"/>
    <s v="No"/>
    <m/>
    <m/>
  </r>
  <r>
    <x v="16"/>
    <x v="3"/>
    <s v="Real property tax - Basic"/>
    <s v="Yes"/>
    <s v="Yes"/>
    <s v="Masbate Gold Project"/>
    <s v="PHP"/>
    <n v="21752382"/>
    <s v="No"/>
    <m/>
    <m/>
  </r>
  <r>
    <x v="16"/>
    <x v="3"/>
    <s v="Real property tax - Special Education Fund (SEF)"/>
    <s v="Yes"/>
    <s v="Yes"/>
    <s v="Masbate Gold Project"/>
    <s v="PHP"/>
    <n v="21752382"/>
    <s v="No"/>
    <m/>
    <m/>
  </r>
  <r>
    <x v="16"/>
    <x v="3"/>
    <s v="Occupation fees"/>
    <s v="Yes"/>
    <s v="Yes"/>
    <s v="Masbate Gold Project"/>
    <s v="PHP"/>
    <n v="160250"/>
    <s v="No"/>
    <m/>
    <m/>
  </r>
  <r>
    <x v="16"/>
    <x v="3"/>
    <s v="Mayor's permit"/>
    <s v="Yes"/>
    <s v="Yes"/>
    <s v="Masbate Gold Project"/>
    <s v="PHP"/>
    <n v="2000"/>
    <s v="No"/>
    <m/>
    <m/>
  </r>
  <r>
    <x v="16"/>
    <x v="3"/>
    <s v="Other Taxes"/>
    <s v="Yes"/>
    <s v="Yes"/>
    <s v="Masbate Gold Project"/>
    <s v="PHP"/>
    <n v="662250"/>
    <s v="No"/>
    <m/>
    <m/>
  </r>
  <r>
    <x v="16"/>
    <x v="0"/>
    <s v="Withholding Tax - Expanded"/>
    <s v="Yes"/>
    <s v="Yes"/>
    <s v="Masbate Gold Project"/>
    <s v="PHP"/>
    <n v="45759029"/>
    <s v="No"/>
    <m/>
    <m/>
  </r>
  <r>
    <x v="16"/>
    <x v="0"/>
    <s v="Withholding Tax - Compensation"/>
    <s v="Yes"/>
    <s v="Yes"/>
    <s v="Masbate Gold Project"/>
    <s v="PHP"/>
    <n v="62587576"/>
    <s v="No"/>
    <m/>
    <m/>
  </r>
  <r>
    <x v="16"/>
    <x v="0"/>
    <s v="Final Withholding tax - Others"/>
    <s v="Yes"/>
    <s v="Yes"/>
    <s v="Masbate Gold Project"/>
    <s v="PHP"/>
    <n v="75900"/>
    <s v="No"/>
    <m/>
    <m/>
  </r>
  <r>
    <x v="17"/>
    <x v="0"/>
    <s v="Withholding Tax - Expanded"/>
    <s v="Yes"/>
    <s v="Yes"/>
    <s v="Siana Gold Project"/>
    <s v="PHP"/>
    <n v="3449969"/>
    <s v="No"/>
    <m/>
    <m/>
  </r>
  <r>
    <x v="17"/>
    <x v="0"/>
    <s v="Withholding Tax - Compensation"/>
    <s v="Yes"/>
    <s v="Yes"/>
    <s v="Siana Gold Project"/>
    <s v="PHP"/>
    <n v="12993454"/>
    <s v="No"/>
    <m/>
    <m/>
  </r>
  <r>
    <x v="17"/>
    <x v="0"/>
    <s v="Final Withholding tax - Others"/>
    <s v="Yes"/>
    <s v="Yes"/>
    <s v="Siana Gold Project"/>
    <s v="PHP"/>
    <n v="292700"/>
    <s v="No"/>
    <m/>
    <m/>
  </r>
  <r>
    <x v="17"/>
    <x v="2"/>
    <s v="Other Taxes"/>
    <s v="Yes"/>
    <s v="Yes"/>
    <s v="Siana Gold Project"/>
    <s v="PHP"/>
    <n v="69190"/>
    <s v="No"/>
    <m/>
    <m/>
  </r>
  <r>
    <x v="17"/>
    <x v="3"/>
    <s v="Local business tax"/>
    <s v="Yes"/>
    <s v="Yes"/>
    <s v="Siana Gold Project"/>
    <s v="PHP"/>
    <n v="576434"/>
    <s v="No"/>
    <m/>
    <m/>
  </r>
  <r>
    <x v="17"/>
    <x v="3"/>
    <s v="Real property tax - Basic"/>
    <s v="Yes"/>
    <s v="Yes"/>
    <s v="Siana Gold Project"/>
    <s v="PHP"/>
    <n v="641344"/>
    <s v="No"/>
    <m/>
    <m/>
  </r>
  <r>
    <x v="17"/>
    <x v="3"/>
    <s v="Real property tax - Special Education Fund (SEF)"/>
    <s v="Yes"/>
    <s v="Yes"/>
    <s v="Siana Gold Project"/>
    <s v="PHP"/>
    <n v="632861"/>
    <s v="No"/>
    <m/>
    <m/>
  </r>
  <r>
    <x v="17"/>
    <x v="3"/>
    <s v="Occupation fees"/>
    <s v="Yes"/>
    <s v="Yes"/>
    <s v="Siana Gold Project"/>
    <s v="PHP"/>
    <n v="243054"/>
    <s v="No"/>
    <m/>
    <m/>
  </r>
  <r>
    <x v="17"/>
    <x v="3"/>
    <s v="Mayor's permit"/>
    <s v="Yes"/>
    <s v="Yes"/>
    <s v="Siana Gold Project"/>
    <s v="PHP"/>
    <n v="116900"/>
    <s v="No"/>
    <m/>
    <m/>
  </r>
  <r>
    <x v="17"/>
    <x v="3"/>
    <s v="Community tax"/>
    <s v="Yes"/>
    <s v="Yes"/>
    <s v="Siana Gold Project"/>
    <s v="PHP"/>
    <n v="10500"/>
    <s v="No"/>
    <m/>
    <m/>
  </r>
  <r>
    <x v="17"/>
    <x v="3"/>
    <s v="Other Taxes"/>
    <s v="Yes"/>
    <s v="Yes"/>
    <s v="Siana Gold Project"/>
    <s v="PHP"/>
    <n v="382017"/>
    <s v="No"/>
    <m/>
    <m/>
  </r>
  <r>
    <x v="18"/>
    <x v="0"/>
    <s v="Withholding Tax - Expanded"/>
    <s v="Yes"/>
    <s v="Yes"/>
    <s v="MPSA No. 197-2004-XI (Amended)"/>
    <s v="PHP"/>
    <n v="36691"/>
    <s v="No"/>
    <m/>
    <m/>
  </r>
  <r>
    <x v="18"/>
    <x v="0"/>
    <s v="Withholding Tax - Compensation"/>
    <s v="Yes"/>
    <s v="Yes"/>
    <s v="MPSA No. 197-2004-XI (Amended)"/>
    <s v="PHP"/>
    <n v="1246660"/>
    <s v="No"/>
    <m/>
    <m/>
  </r>
  <r>
    <x v="18"/>
    <x v="0"/>
    <s v="Final Withholding tax - Others"/>
    <s v="Yes"/>
    <s v="Yes"/>
    <s v="MPSA No. 197-2004-XI (Amended)"/>
    <s v="PHP"/>
    <n v="500"/>
    <s v="No"/>
    <m/>
    <m/>
  </r>
  <r>
    <x v="18"/>
    <x v="3"/>
    <s v="Occupation fees"/>
    <s v="Yes"/>
    <s v="Yes"/>
    <s v="MPSA No. 197-2004-XI (Amended)"/>
    <s v="PHP"/>
    <n v="262500"/>
    <s v="No"/>
    <m/>
    <m/>
  </r>
  <r>
    <x v="19"/>
    <x v="0"/>
    <s v="Excise tax on minerals"/>
    <s v="Yes"/>
    <s v="Yes"/>
    <s v="Tagana-an Nickel Project"/>
    <s v="PHP"/>
    <n v="107161135"/>
    <s v="No"/>
    <m/>
    <m/>
  </r>
  <r>
    <x v="19"/>
    <x v="0"/>
    <s v="Corporate income tax"/>
    <s v="Yes"/>
    <s v="Yes"/>
    <s v="Tagana-an Nickel Project"/>
    <s v="PHP"/>
    <n v="189164695"/>
    <s v="No"/>
    <m/>
    <m/>
  </r>
  <r>
    <x v="19"/>
    <x v="0"/>
    <s v="Withholding Tax - Expanded"/>
    <s v="Yes"/>
    <s v="Yes"/>
    <s v="Tagana-an Nickel Project"/>
    <s v="PHP"/>
    <n v="16705285"/>
    <s v="No"/>
    <m/>
    <m/>
  </r>
  <r>
    <x v="19"/>
    <x v="0"/>
    <s v="Withholding Tax - Compensation"/>
    <s v="Yes"/>
    <s v="Yes"/>
    <s v="Tagana-an Nickel Project"/>
    <s v="PHP"/>
    <n v="16631779"/>
    <s v="No"/>
    <m/>
    <m/>
  </r>
  <r>
    <x v="19"/>
    <x v="0"/>
    <s v="Final Withholding tax - Others"/>
    <s v="Yes"/>
    <s v="Yes"/>
    <s v="Tagana-an Nickel Project"/>
    <s v="PHP"/>
    <n v="48462"/>
    <s v="No"/>
    <m/>
    <m/>
  </r>
  <r>
    <x v="19"/>
    <x v="4"/>
    <s v="Customs duties"/>
    <s v="Yes"/>
    <s v="Yes"/>
    <s v="Tagana-an Nickel Project"/>
    <s v="PHP"/>
    <n v="2357"/>
    <s v="No"/>
    <m/>
    <m/>
  </r>
  <r>
    <x v="19"/>
    <x v="4"/>
    <s v="VAT on imported materials and equipment"/>
    <s v="Yes"/>
    <s v="Yes"/>
    <s v="Tagana-an Nickel Project"/>
    <s v="PHP"/>
    <n v="22866"/>
    <s v="No"/>
    <m/>
    <m/>
  </r>
  <r>
    <x v="19"/>
    <x v="1"/>
    <s v="Wharfage Fees"/>
    <s v="Yes"/>
    <s v="Yes"/>
    <s v="Tagana-an Nickel Project"/>
    <s v="PHP"/>
    <n v="13399339"/>
    <s v="No"/>
    <m/>
    <m/>
  </r>
  <r>
    <x v="19"/>
    <x v="2"/>
    <s v="Royalty on mineral reservation"/>
    <s v="Yes"/>
    <s v="Yes"/>
    <s v="Tagana-an Nickel Project"/>
    <s v="PHP"/>
    <n v="128407814"/>
    <s v="No"/>
    <m/>
    <m/>
  </r>
  <r>
    <x v="19"/>
    <x v="3"/>
    <s v="Local business tax"/>
    <s v="Yes"/>
    <s v="Yes"/>
    <s v="Tagana-an Nickel Project"/>
    <s v="PHP"/>
    <n v="16261737"/>
    <s v="No"/>
    <m/>
    <m/>
  </r>
  <r>
    <x v="19"/>
    <x v="3"/>
    <s v="Real property tax - Basic"/>
    <s v="Yes"/>
    <s v="Yes"/>
    <s v="Tagana-an Nickel Project"/>
    <s v="PHP"/>
    <n v="226708"/>
    <s v="No"/>
    <m/>
    <m/>
  </r>
  <r>
    <x v="19"/>
    <x v="3"/>
    <s v="Real property tax - Special Education Fund (SEF)"/>
    <s v="Yes"/>
    <s v="Yes"/>
    <s v="Tagana-an Nickel Project"/>
    <s v="PHP"/>
    <n v="147996"/>
    <s v="No"/>
    <m/>
    <m/>
  </r>
  <r>
    <x v="19"/>
    <x v="3"/>
    <s v="Occupation fees"/>
    <s v="Yes"/>
    <s v="Yes"/>
    <s v="Tagana-an Nickel Project"/>
    <s v="PHP"/>
    <n v="77400"/>
    <s v="No"/>
    <m/>
    <m/>
  </r>
  <r>
    <x v="19"/>
    <x v="3"/>
    <s v="Mayor's permit"/>
    <s v="Yes"/>
    <s v="Yes"/>
    <s v="Tagana-an Nickel Project"/>
    <s v="PHP"/>
    <n v="160000"/>
    <s v="No"/>
    <m/>
    <m/>
  </r>
  <r>
    <x v="19"/>
    <x v="3"/>
    <s v="Community tax"/>
    <s v="Yes"/>
    <s v="Yes"/>
    <s v="Tagana-an Nickel Project"/>
    <s v="PHP"/>
    <n v="11000"/>
    <s v="No"/>
    <m/>
    <m/>
  </r>
  <r>
    <x v="19"/>
    <x v="3"/>
    <s v="Other Taxes"/>
    <s v="Yes"/>
    <s v="Yes"/>
    <s v="Tagana-an Nickel Project"/>
    <s v="PHP"/>
    <n v="540760"/>
    <s v="No"/>
    <m/>
    <m/>
  </r>
  <r>
    <x v="20"/>
    <x v="0"/>
    <s v="Excise tax on minerals"/>
    <s v="Yes"/>
    <s v="Yes"/>
    <s v="MPSA No. 152-00-CAR"/>
    <s v="PHP"/>
    <n v="14975449"/>
    <s v="No"/>
    <m/>
    <m/>
  </r>
  <r>
    <x v="20"/>
    <x v="0"/>
    <s v="Withholding Tax - Expanded"/>
    <s v="Yes"/>
    <s v="Yes"/>
    <s v="MPSA No. 152-00-CAR"/>
    <s v="PHP"/>
    <n v="4341612"/>
    <s v="No"/>
    <m/>
    <m/>
  </r>
  <r>
    <x v="20"/>
    <x v="0"/>
    <s v="Withholding Tax - Compensation"/>
    <s v="Yes"/>
    <s v="Yes"/>
    <s v="MPSA No. 152-00-CAR"/>
    <s v="PHP"/>
    <n v="3448474"/>
    <s v="No"/>
    <m/>
    <m/>
  </r>
  <r>
    <x v="20"/>
    <x v="0"/>
    <s v="Final Withholding tax - Others"/>
    <s v="Yes"/>
    <s v="Yes"/>
    <s v="MPSA No. 152-00-CAR"/>
    <s v="PHP"/>
    <n v="1500"/>
    <s v="No"/>
    <m/>
    <m/>
  </r>
  <r>
    <x v="20"/>
    <x v="4"/>
    <s v="Customs duties"/>
    <s v="Yes"/>
    <s v="Yes"/>
    <s v="MPSA No. 152-00-CAR"/>
    <s v="PHP"/>
    <n v="731687"/>
    <s v="No"/>
    <m/>
    <m/>
  </r>
  <r>
    <x v="20"/>
    <x v="4"/>
    <s v="VAT on imported materials and equipment"/>
    <s v="Yes"/>
    <s v="Yes"/>
    <s v="MPSA No. 152-00-CAR"/>
    <s v="PHP"/>
    <n v="3324728"/>
    <s v="No"/>
    <m/>
    <m/>
  </r>
  <r>
    <x v="20"/>
    <x v="3"/>
    <s v="Local business tax"/>
    <s v="Yes"/>
    <s v="Yes"/>
    <s v="MPSA No. 152-00-CAR"/>
    <s v="PHP"/>
    <n v="476954"/>
    <s v="No"/>
    <m/>
    <m/>
  </r>
  <r>
    <x v="20"/>
    <x v="3"/>
    <s v="Mayor's permit"/>
    <s v="Yes"/>
    <s v="Yes"/>
    <s v="MPSA No. 152-00-CAR"/>
    <s v="PHP"/>
    <n v="12900"/>
    <s v="No"/>
    <m/>
    <m/>
  </r>
  <r>
    <x v="20"/>
    <x v="3"/>
    <s v="Other Taxes"/>
    <s v="Yes"/>
    <s v="Yes"/>
    <s v="MPSA No. 152-00-CAR"/>
    <s v="PHP"/>
    <n v="69710"/>
    <s v="No"/>
    <m/>
    <m/>
  </r>
  <r>
    <x v="21"/>
    <x v="0"/>
    <s v="Withholding Tax - Compensation"/>
    <s v="Yes"/>
    <s v="Yes"/>
    <s v="MPSA No. 139-99-V"/>
    <s v="PHP"/>
    <n v="10001"/>
    <s v="No"/>
    <m/>
    <m/>
  </r>
  <r>
    <x v="21"/>
    <x v="0"/>
    <s v="Final Withholding tax - Others"/>
    <s v="Yes"/>
    <s v="Yes"/>
    <s v="MPSA No. 139-99-V"/>
    <s v="PHP"/>
    <n v="500"/>
    <s v="No"/>
    <m/>
    <m/>
  </r>
  <r>
    <x v="21"/>
    <x v="3"/>
    <s v="Local business tax"/>
    <s v="Yes"/>
    <s v="Yes"/>
    <s v="MPSA No. 139-99-V"/>
    <s v="PHP"/>
    <n v="1090"/>
    <s v="No"/>
    <m/>
    <m/>
  </r>
  <r>
    <x v="21"/>
    <x v="3"/>
    <s v="Real property tax - Basic"/>
    <s v="Yes"/>
    <s v="Yes"/>
    <s v="MPSA No. 139-99-V"/>
    <s v="PHP"/>
    <n v="161"/>
    <s v="No"/>
    <m/>
    <m/>
  </r>
  <r>
    <x v="21"/>
    <x v="3"/>
    <s v="Real property tax - Special Education Fund (SEF)"/>
    <s v="Yes"/>
    <s v="Yes"/>
    <s v="MPSA No. 139-99-V"/>
    <s v="PHP"/>
    <n v="161"/>
    <s v="No"/>
    <m/>
    <m/>
  </r>
  <r>
    <x v="21"/>
    <x v="3"/>
    <s v="Mayor's permit"/>
    <s v="Yes"/>
    <s v="Yes"/>
    <s v="MPSA No. 139-99-V"/>
    <s v="PHP"/>
    <n v="5000"/>
    <s v="No"/>
    <m/>
    <m/>
  </r>
  <r>
    <x v="21"/>
    <x v="3"/>
    <s v="Community tax"/>
    <s v="Yes"/>
    <s v="Yes"/>
    <s v="MPSA No. 139-99-V"/>
    <s v="PHP"/>
    <n v="1000"/>
    <s v="No"/>
    <m/>
    <m/>
  </r>
  <r>
    <x v="21"/>
    <x v="3"/>
    <s v="Other Taxes"/>
    <s v="Yes"/>
    <s v="Yes"/>
    <s v="MPSA No. 139-99-V"/>
    <s v="PHP"/>
    <n v="4435"/>
    <s v="No"/>
    <m/>
    <m/>
  </r>
  <r>
    <x v="22"/>
    <x v="0"/>
    <s v="Corporate income tax"/>
    <s v="Yes"/>
    <s v="Yes"/>
    <s v="Dinagat Chromite Project"/>
    <s v="PHP"/>
    <n v="20400"/>
    <s v="No"/>
    <m/>
    <m/>
  </r>
  <r>
    <x v="22"/>
    <x v="0"/>
    <s v="Withholding Tax - Expanded"/>
    <s v="Yes"/>
    <s v="Yes"/>
    <s v="Dinagat Chromite Project"/>
    <s v="PHP"/>
    <n v="78282"/>
    <s v="No"/>
    <m/>
    <m/>
  </r>
  <r>
    <x v="22"/>
    <x v="0"/>
    <s v="Withholding Tax - Compensation"/>
    <s v="Yes"/>
    <s v="Yes"/>
    <s v="Dinagat Chromite Project"/>
    <s v="PHP"/>
    <n v="52486"/>
    <s v="No"/>
    <m/>
    <m/>
  </r>
  <r>
    <x v="22"/>
    <x v="0"/>
    <s v="Final Withholding tax - Others"/>
    <s v="Yes"/>
    <s v="Yes"/>
    <s v="Dinagat Chromite Project"/>
    <s v="PHP"/>
    <n v="1000"/>
    <s v="No"/>
    <m/>
    <m/>
  </r>
  <r>
    <x v="22"/>
    <x v="2"/>
    <s v="Other Taxes"/>
    <s v="Yes"/>
    <s v="Yes"/>
    <s v="Dinagat Chromite Project"/>
    <s v="PHP"/>
    <n v="19720"/>
    <s v="No"/>
    <m/>
    <m/>
  </r>
  <r>
    <x v="22"/>
    <x v="3"/>
    <s v="Local business tax"/>
    <s v="Yes"/>
    <s v="Yes"/>
    <s v="Dinagat Chromite Project"/>
    <s v="PHP"/>
    <n v="38884"/>
    <s v="No"/>
    <m/>
    <m/>
  </r>
  <r>
    <x v="22"/>
    <x v="3"/>
    <s v="Occupation fees"/>
    <s v="Yes"/>
    <s v="Yes"/>
    <s v="Dinagat Chromite Project"/>
    <s v="PHP"/>
    <n v="75800"/>
    <s v="No"/>
    <m/>
    <m/>
  </r>
  <r>
    <x v="22"/>
    <x v="3"/>
    <s v="Mayor's permit"/>
    <s v="Yes"/>
    <s v="Yes"/>
    <s v="Dinagat Chromite Project"/>
    <s v="PHP"/>
    <n v="4000"/>
    <s v="No"/>
    <m/>
    <m/>
  </r>
  <r>
    <x v="22"/>
    <x v="3"/>
    <s v="Community tax"/>
    <s v="Yes"/>
    <s v="Yes"/>
    <s v="Dinagat Chromite Project"/>
    <s v="PHP"/>
    <n v="10500"/>
    <s v="No"/>
    <m/>
    <m/>
  </r>
  <r>
    <x v="22"/>
    <x v="3"/>
    <s v="Other Taxes"/>
    <s v="Yes"/>
    <s v="Yes"/>
    <s v="Dinagat Chromite Project"/>
    <s v="PHP"/>
    <n v="5744"/>
    <s v="No"/>
    <m/>
    <m/>
  </r>
  <r>
    <x v="23"/>
    <x v="0"/>
    <s v="Excise tax on minerals"/>
    <s v="Yes"/>
    <s v="Yes"/>
    <s v="Victoria Gold Project"/>
    <s v="PHP"/>
    <n v="62432091"/>
    <s v="No"/>
    <m/>
    <m/>
  </r>
  <r>
    <x v="23"/>
    <x v="0"/>
    <s v="Final Withholding tax - Others"/>
    <s v="Yes"/>
    <s v="Yes"/>
    <s v="Victoria Gold Project"/>
    <s v="PHP"/>
    <n v="2134699"/>
    <s v="No"/>
    <m/>
    <m/>
  </r>
  <r>
    <x v="23"/>
    <x v="0"/>
    <s v="Withholding Tax - Expanded"/>
    <s v="Yes"/>
    <s v="Yes"/>
    <s v="Victoria Gold Project"/>
    <s v="PHP"/>
    <n v="15677148"/>
    <s v="No"/>
    <m/>
    <m/>
  </r>
  <r>
    <x v="23"/>
    <x v="0"/>
    <s v="Withholding Tax - Compensation"/>
    <s v="Yes"/>
    <s v="Yes"/>
    <s v="Victoria Gold Project"/>
    <s v="PHP"/>
    <n v="28423143"/>
    <s v="No"/>
    <m/>
    <m/>
  </r>
  <r>
    <x v="23"/>
    <x v="0"/>
    <s v="Final Withholding tax - Others"/>
    <s v="Yes"/>
    <s v="Yes"/>
    <s v="Victoria Gold Project"/>
    <s v="PHP"/>
    <n v="183801"/>
    <s v="No"/>
    <m/>
    <m/>
  </r>
  <r>
    <x v="23"/>
    <x v="4"/>
    <s v="Customs duties"/>
    <s v="Yes"/>
    <s v="Yes"/>
    <s v="Victoria Gold Project"/>
    <s v="PHP"/>
    <n v="3071620"/>
    <s v="No"/>
    <m/>
    <m/>
  </r>
  <r>
    <x v="23"/>
    <x v="4"/>
    <s v="VAT on imported materials and equipment"/>
    <s v="Yes"/>
    <s v="Yes"/>
    <s v="Victoria Gold Project"/>
    <s v="PHP"/>
    <n v="22308582"/>
    <s v="No"/>
    <m/>
    <m/>
  </r>
  <r>
    <x v="23"/>
    <x v="1"/>
    <s v="Wharfage Fees"/>
    <s v="Yes"/>
    <s v="Yes"/>
    <s v="Victoria Gold Project"/>
    <s v="PHP"/>
    <n v="44009"/>
    <s v="No"/>
    <m/>
    <m/>
  </r>
  <r>
    <x v="23"/>
    <x v="3"/>
    <s v="Local business tax"/>
    <s v="Yes"/>
    <s v="Yes"/>
    <s v="Victoria Gold Project"/>
    <s v="PHP"/>
    <n v="3305740"/>
    <s v="No"/>
    <m/>
    <m/>
  </r>
  <r>
    <x v="23"/>
    <x v="3"/>
    <s v="Real property tax - Basic"/>
    <s v="Yes"/>
    <s v="Yes"/>
    <s v="Victoria Gold Project"/>
    <s v="PHP"/>
    <n v="5068154"/>
    <s v="No"/>
    <m/>
    <m/>
  </r>
  <r>
    <x v="23"/>
    <x v="3"/>
    <s v="Real property tax - Special Education Fund (SEF)"/>
    <s v="Yes"/>
    <s v="Yes"/>
    <s v="Victoria Gold Project"/>
    <s v="PHP"/>
    <n v="2860392"/>
    <s v="No"/>
    <m/>
    <m/>
  </r>
  <r>
    <x v="23"/>
    <x v="3"/>
    <s v="Occupation fees"/>
    <s v="Yes"/>
    <s v="Yes"/>
    <s v="Victoria Gold Project"/>
    <s v="PHP"/>
    <n v="208425"/>
    <s v="No"/>
    <m/>
    <m/>
  </r>
  <r>
    <x v="23"/>
    <x v="3"/>
    <s v="Mayor's permit"/>
    <s v="Yes"/>
    <s v="Yes"/>
    <s v="Victoria Gold Project"/>
    <s v="PHP"/>
    <n v="19000"/>
    <s v="No"/>
    <m/>
    <m/>
  </r>
  <r>
    <x v="23"/>
    <x v="3"/>
    <s v="Community tax"/>
    <s v="Yes"/>
    <s v="Yes"/>
    <s v="Victoria Gold Project"/>
    <s v="PHP"/>
    <n v="21000"/>
    <s v="No"/>
    <m/>
    <m/>
  </r>
  <r>
    <x v="23"/>
    <x v="3"/>
    <s v="Other Taxes"/>
    <s v="Yes"/>
    <s v="Yes"/>
    <s v="Victoria Gold Project"/>
    <s v="PHP"/>
    <n v="680"/>
    <s v="No"/>
    <m/>
    <m/>
  </r>
  <r>
    <x v="24"/>
    <x v="0"/>
    <s v="Excise tax on minerals"/>
    <s v="Yes"/>
    <s v="Yes"/>
    <s v="Libjo Laterite Mining Project"/>
    <s v="PHP"/>
    <n v="35449136"/>
    <s v="No"/>
    <m/>
    <m/>
  </r>
  <r>
    <x v="24"/>
    <x v="0"/>
    <s v="Corporate income tax"/>
    <s v="Yes"/>
    <s v="Yes"/>
    <s v="Libjo Laterite Mining Project"/>
    <s v="PHP"/>
    <n v="2332616"/>
    <s v="No"/>
    <m/>
    <m/>
  </r>
  <r>
    <x v="24"/>
    <x v="0"/>
    <s v="Withholding Tax - Expanded"/>
    <s v="Yes"/>
    <s v="Yes"/>
    <s v="Libjo Laterite Mining Project"/>
    <s v="PHP"/>
    <n v="5184474"/>
    <s v="No"/>
    <m/>
    <m/>
  </r>
  <r>
    <x v="24"/>
    <x v="0"/>
    <s v="Withholding Tax - Compensation"/>
    <s v="Yes"/>
    <s v="Yes"/>
    <s v="Libjo Laterite Mining Project"/>
    <s v="PHP"/>
    <n v="2624848"/>
    <s v="No"/>
    <m/>
    <m/>
  </r>
  <r>
    <x v="24"/>
    <x v="0"/>
    <s v="Final Withholding tax - Others"/>
    <s v="Yes"/>
    <s v="Yes"/>
    <s v="Libjo Laterite Mining Project"/>
    <s v="PHP"/>
    <n v="1200"/>
    <s v="No"/>
    <m/>
    <m/>
  </r>
  <r>
    <x v="24"/>
    <x v="4"/>
    <s v="Customs duties"/>
    <s v="Yes"/>
    <s v="Yes"/>
    <s v="Libjo Laterite Mining Project"/>
    <s v="PHP"/>
    <n v="3770"/>
    <s v="No"/>
    <m/>
    <m/>
  </r>
  <r>
    <x v="24"/>
    <x v="1"/>
    <s v="Wharfage Fees"/>
    <s v="Yes"/>
    <s v="Yes"/>
    <s v="Libjo Laterite Mining Project"/>
    <s v="PHP"/>
    <n v="3096612"/>
    <s v="No"/>
    <m/>
    <m/>
  </r>
  <r>
    <x v="24"/>
    <x v="2"/>
    <s v="Royalty on mineral reservation"/>
    <s v="Yes"/>
    <s v="Yes"/>
    <s v="Libjo Laterite Mining Project"/>
    <s v="PHP"/>
    <n v="41767313"/>
    <s v="No"/>
    <m/>
    <m/>
  </r>
  <r>
    <x v="24"/>
    <x v="2"/>
    <s v="Other Taxes"/>
    <s v="Yes"/>
    <s v="Yes"/>
    <s v="Libjo Laterite Mining Project"/>
    <s v="PHP"/>
    <n v="2526823"/>
    <s v="No"/>
    <m/>
    <m/>
  </r>
  <r>
    <x v="24"/>
    <x v="3"/>
    <s v="Local business tax"/>
    <s v="Yes"/>
    <s v="Yes"/>
    <s v="Libjo Laterite Mining Project"/>
    <s v="PHP"/>
    <n v="24303429"/>
    <s v="No"/>
    <m/>
    <m/>
  </r>
  <r>
    <x v="24"/>
    <x v="3"/>
    <s v="Real property tax - Basic"/>
    <s v="Yes"/>
    <s v="Yes"/>
    <s v="Libjo Laterite Mining Project"/>
    <s v="PHP"/>
    <n v="39278"/>
    <s v="No"/>
    <m/>
    <m/>
  </r>
  <r>
    <x v="24"/>
    <x v="3"/>
    <s v="Real property tax - Special Education Fund (SEF)"/>
    <s v="Yes"/>
    <s v="Yes"/>
    <s v="Libjo Laterite Mining Project"/>
    <s v="PHP"/>
    <n v="38876"/>
    <s v="No"/>
    <m/>
    <m/>
  </r>
  <r>
    <x v="24"/>
    <x v="3"/>
    <s v="Occupation fees"/>
    <s v="Yes"/>
    <s v="Yes"/>
    <s v="Libjo Laterite Mining Project"/>
    <s v="PHP"/>
    <n v="422700"/>
    <s v="No"/>
    <m/>
    <m/>
  </r>
  <r>
    <x v="24"/>
    <x v="3"/>
    <s v="Mayor's permit"/>
    <s v="Yes"/>
    <s v="Yes"/>
    <s v="Libjo Laterite Mining Project"/>
    <s v="PHP"/>
    <n v="42360"/>
    <s v="No"/>
    <m/>
    <m/>
  </r>
  <r>
    <x v="24"/>
    <x v="3"/>
    <s v="Community tax"/>
    <s v="Yes"/>
    <s v="Yes"/>
    <s v="Libjo Laterite Mining Project"/>
    <s v="PHP"/>
    <n v="18711"/>
    <s v="No"/>
    <m/>
    <m/>
  </r>
  <r>
    <x v="24"/>
    <x v="3"/>
    <s v="Other Taxes"/>
    <s v="Yes"/>
    <s v="Yes"/>
    <s v="Libjo Laterite Mining Project"/>
    <s v="PHP"/>
    <n v="689880"/>
    <s v="No"/>
    <m/>
    <m/>
  </r>
  <r>
    <x v="25"/>
    <x v="0"/>
    <s v="Excise tax on minerals"/>
    <s v="Yes"/>
    <s v="Yes"/>
    <s v="Sta. Cruz LNL Mining Project"/>
    <s v="PHP"/>
    <n v="74153689"/>
    <s v="No"/>
    <m/>
    <m/>
  </r>
  <r>
    <x v="25"/>
    <x v="0"/>
    <s v="Corporate income tax"/>
    <s v="Yes"/>
    <s v="Yes"/>
    <s v="Sta. Cruz LNL Mining Project"/>
    <s v="PHP"/>
    <n v="50436845"/>
    <s v="No"/>
    <m/>
    <m/>
  </r>
  <r>
    <x v="25"/>
    <x v="0"/>
    <s v="Final Withholding tax - Others"/>
    <s v="Yes"/>
    <s v="Yes"/>
    <s v="Sta. Cruz LNL Mining Project"/>
    <s v="PHP"/>
    <n v="18036382"/>
    <s v="No"/>
    <m/>
    <m/>
  </r>
  <r>
    <x v="25"/>
    <x v="0"/>
    <s v="Withholding Tax - Expanded"/>
    <s v="Yes"/>
    <s v="Yes"/>
    <s v="Sta. Cruz LNL Mining Project"/>
    <s v="PHP"/>
    <n v="14267244"/>
    <s v="No"/>
    <m/>
    <m/>
  </r>
  <r>
    <x v="25"/>
    <x v="0"/>
    <s v="Withholding Tax - Compensation"/>
    <s v="Yes"/>
    <s v="Yes"/>
    <s v="Sta. Cruz LNL Mining Project"/>
    <s v="PHP"/>
    <n v="1862953"/>
    <s v="No"/>
    <m/>
    <m/>
  </r>
  <r>
    <x v="25"/>
    <x v="0"/>
    <s v="Final Withholding tax - Others"/>
    <s v="Yes"/>
    <s v="Yes"/>
    <s v="Sta. Cruz LNL Mining Project"/>
    <s v="PHP"/>
    <n v="25500"/>
    <s v="No"/>
    <m/>
    <m/>
  </r>
  <r>
    <x v="25"/>
    <x v="1"/>
    <s v="Wharfage Fees"/>
    <s v="Yes"/>
    <s v="Yes"/>
    <s v="Sta. Cruz LNL Mining Project"/>
    <s v="PHP"/>
    <n v="6272030"/>
    <s v="No"/>
    <m/>
    <m/>
  </r>
  <r>
    <x v="25"/>
    <x v="3"/>
    <s v="Local business tax"/>
    <s v="Yes"/>
    <s v="Yes"/>
    <s v="Sta. Cruz LNL Mining Project"/>
    <s v="PHP"/>
    <n v="825068"/>
    <s v="No"/>
    <m/>
    <m/>
  </r>
  <r>
    <x v="25"/>
    <x v="3"/>
    <s v="Occupation fees"/>
    <s v="Yes"/>
    <s v="Yes"/>
    <s v="Sta. Cruz LNL Mining Project"/>
    <s v="PHP"/>
    <n v="71496"/>
    <s v="No"/>
    <m/>
    <m/>
  </r>
  <r>
    <x v="25"/>
    <x v="3"/>
    <s v="Mayor's permit"/>
    <s v="Yes"/>
    <s v="Yes"/>
    <s v="Sta. Cruz LNL Mining Project"/>
    <s v="PHP"/>
    <n v="7400"/>
    <s v="No"/>
    <m/>
    <m/>
  </r>
  <r>
    <x v="25"/>
    <x v="3"/>
    <s v="Community tax"/>
    <s v="Yes"/>
    <s v="Yes"/>
    <s v="Sta. Cruz LNL Mining Project"/>
    <s v="PHP"/>
    <n v="10500"/>
    <s v="No"/>
    <m/>
    <m/>
  </r>
  <r>
    <x v="25"/>
    <x v="3"/>
    <s v="Other Taxes"/>
    <s v="Yes"/>
    <s v="Yes"/>
    <s v="Sta. Cruz LNL Mining Project"/>
    <s v="PHP"/>
    <n v="10489926"/>
    <s v="No"/>
    <m/>
    <m/>
  </r>
  <r>
    <x v="26"/>
    <x v="0"/>
    <s v="Excise tax on minerals"/>
    <s v="Yes"/>
    <s v="Yes"/>
    <s v="Cantilan Nickel Project"/>
    <s v="PHP"/>
    <n v="144221659"/>
    <s v="No"/>
    <m/>
    <m/>
  </r>
  <r>
    <x v="26"/>
    <x v="0"/>
    <s v="Corporate income tax"/>
    <s v="Yes"/>
    <s v="Yes"/>
    <s v="Cantilan Nickel Project"/>
    <s v="PHP"/>
    <n v="314906393"/>
    <s v="No"/>
    <m/>
    <m/>
  </r>
  <r>
    <x v="26"/>
    <x v="0"/>
    <s v="Final Withholding tax - Others"/>
    <s v="Yes"/>
    <s v="Yes"/>
    <s v="Cantilan Nickel Project"/>
    <s v="PHP"/>
    <n v="8169196"/>
    <s v="No"/>
    <m/>
    <m/>
  </r>
  <r>
    <x v="26"/>
    <x v="0"/>
    <s v="Withholding Tax - Expanded"/>
    <s v="Yes"/>
    <s v="Yes"/>
    <s v="Cantilan Nickel Project"/>
    <s v="PHP"/>
    <n v="47703917"/>
    <s v="No"/>
    <m/>
    <m/>
  </r>
  <r>
    <x v="26"/>
    <x v="0"/>
    <s v="Withholding Tax - Compensation"/>
    <s v="Yes"/>
    <s v="Yes"/>
    <s v="Cantilan Nickel Project"/>
    <s v="PHP"/>
    <n v="13436574"/>
    <s v="No"/>
    <m/>
    <m/>
  </r>
  <r>
    <x v="26"/>
    <x v="0"/>
    <s v="Final Withholding tax - Others"/>
    <s v="Yes"/>
    <s v="Yes"/>
    <s v="Cantilan Nickel Project"/>
    <s v="PHP"/>
    <n v="4282260"/>
    <s v="No"/>
    <m/>
    <m/>
  </r>
  <r>
    <x v="26"/>
    <x v="1"/>
    <s v="Wharfage Fees"/>
    <s v="Yes"/>
    <s v="Yes"/>
    <s v="Cantilan Nickel Project"/>
    <s v="PHP"/>
    <n v="15334406"/>
    <s v="No"/>
    <m/>
    <m/>
  </r>
  <r>
    <x v="26"/>
    <x v="3"/>
    <s v="Local business tax"/>
    <s v="Yes"/>
    <s v="Yes"/>
    <s v="Cantilan Nickel Project"/>
    <s v="PHP"/>
    <n v="8844595"/>
    <s v="No"/>
    <m/>
    <m/>
  </r>
  <r>
    <x v="26"/>
    <x v="3"/>
    <s v="Occupation fees"/>
    <s v="Yes"/>
    <s v="Yes"/>
    <s v="Cantilan Nickel Project"/>
    <s v="PHP"/>
    <n v="187763"/>
    <s v="No"/>
    <m/>
    <m/>
  </r>
  <r>
    <x v="26"/>
    <x v="3"/>
    <s v="Mayor's permit"/>
    <s v="Yes"/>
    <s v="Yes"/>
    <s v="Cantilan Nickel Project"/>
    <s v="PHP"/>
    <n v="20000"/>
    <s v="No"/>
    <m/>
    <m/>
  </r>
  <r>
    <x v="26"/>
    <x v="3"/>
    <s v="Community tax"/>
    <s v="Yes"/>
    <s v="Yes"/>
    <s v="Cantilan Nickel Project"/>
    <s v="PHP"/>
    <n v="10500"/>
    <s v="No"/>
    <m/>
    <m/>
  </r>
  <r>
    <x v="26"/>
    <x v="3"/>
    <s v="Other Taxes"/>
    <s v="Yes"/>
    <s v="Yes"/>
    <s v="Cantilan Nickel Project"/>
    <s v="PHP"/>
    <n v="19440"/>
    <s v="No"/>
    <m/>
    <m/>
  </r>
  <r>
    <x v="26"/>
    <x v="5"/>
    <s v="Royalty for Indigenous People"/>
    <s v="Yes"/>
    <s v="Yes"/>
    <s v="Cantilan Nickel Project"/>
    <s v="PHP"/>
    <n v="32246390"/>
    <s v="No"/>
    <m/>
    <m/>
  </r>
  <r>
    <x v="27"/>
    <x v="0"/>
    <s v="Excise tax on minerals"/>
    <s v="Yes"/>
    <s v="Yes"/>
    <s v="Didipio Copper-Gold Project"/>
    <s v="PHP"/>
    <n v="101561398"/>
    <s v="No"/>
    <m/>
    <m/>
  </r>
  <r>
    <x v="27"/>
    <x v="0"/>
    <s v="Corporate income tax"/>
    <s v="Yes"/>
    <s v="Yes"/>
    <s v="Didipio Copper-Gold Project"/>
    <s v="PHP"/>
    <n v="22207669"/>
    <s v="No"/>
    <m/>
    <m/>
  </r>
  <r>
    <x v="27"/>
    <x v="0"/>
    <s v="Final Withholding tax - Others"/>
    <s v="Yes"/>
    <s v="Yes"/>
    <s v="Didipio Copper-Gold Project"/>
    <s v="PHP"/>
    <n v="1303109"/>
    <s v="No"/>
    <m/>
    <m/>
  </r>
  <r>
    <x v="27"/>
    <x v="0"/>
    <s v="Withholding Tax - Expanded"/>
    <s v="Yes"/>
    <s v="Yes"/>
    <s v="Didipio Copper-Gold Project"/>
    <s v="PHP"/>
    <n v="18012473"/>
    <s v="No"/>
    <m/>
    <m/>
  </r>
  <r>
    <x v="27"/>
    <x v="0"/>
    <s v="Withholding Tax - Compensation"/>
    <s v="Yes"/>
    <s v="Yes"/>
    <s v="Didipio Copper-Gold Project"/>
    <s v="PHP"/>
    <n v="62925147"/>
    <s v="No"/>
    <m/>
    <m/>
  </r>
  <r>
    <x v="27"/>
    <x v="0"/>
    <s v="Final Withholding tax - Others"/>
    <s v="Yes"/>
    <s v="Yes"/>
    <s v="Didipio Copper-Gold Project"/>
    <s v="PHP"/>
    <n v="5380"/>
    <s v="No"/>
    <m/>
    <m/>
  </r>
  <r>
    <x v="27"/>
    <x v="4"/>
    <s v="Customs duties"/>
    <s v="Yes"/>
    <s v="Yes"/>
    <s v="Didipio Copper-Gold Project"/>
    <s v="PHP"/>
    <n v="6506566"/>
    <s v="No"/>
    <m/>
    <m/>
  </r>
  <r>
    <x v="27"/>
    <x v="4"/>
    <s v="VAT on imported materials and equipment"/>
    <s v="Yes"/>
    <s v="Yes"/>
    <s v="Didipio Copper-Gold Project"/>
    <s v="PHP"/>
    <n v="24862932"/>
    <s v="No"/>
    <m/>
    <m/>
  </r>
  <r>
    <x v="27"/>
    <x v="4"/>
    <s v="Excise tax on imported goods"/>
    <s v="Yes"/>
    <s v="Yes"/>
    <s v="Didipio Copper-Gold Project"/>
    <s v="PHP"/>
    <n v="115268"/>
    <s v="No"/>
    <m/>
    <m/>
  </r>
  <r>
    <x v="27"/>
    <x v="3"/>
    <s v="Local business tax"/>
    <s v="Yes"/>
    <s v="Yes"/>
    <s v="Didipio Copper-Gold Project"/>
    <s v="PHP"/>
    <n v="8976728"/>
    <s v="No"/>
    <m/>
    <m/>
  </r>
  <r>
    <x v="27"/>
    <x v="3"/>
    <s v="Real property tax - Basic"/>
    <s v="Yes"/>
    <s v="Yes"/>
    <s v="Didipio Copper-Gold Project"/>
    <s v="PHP"/>
    <n v="27849601"/>
    <s v="No"/>
    <m/>
    <m/>
  </r>
  <r>
    <x v="27"/>
    <x v="3"/>
    <s v="Real property tax - Special Education Fund (SEF)"/>
    <s v="Yes"/>
    <s v="Yes"/>
    <s v="Didipio Copper-Gold Project"/>
    <s v="PHP"/>
    <n v="27849601"/>
    <s v="No"/>
    <m/>
    <m/>
  </r>
  <r>
    <x v="27"/>
    <x v="3"/>
    <s v="Occupation fees"/>
    <s v="Yes"/>
    <s v="Yes"/>
    <s v="Didipio Copper-Gold Project"/>
    <s v="PHP"/>
    <n v="649990"/>
    <s v="No"/>
    <m/>
    <m/>
  </r>
  <r>
    <x v="27"/>
    <x v="3"/>
    <s v="Mayor's permit"/>
    <s v="Yes"/>
    <s v="Yes"/>
    <s v="Didipio Copper-Gold Project"/>
    <s v="PHP"/>
    <n v="82000"/>
    <s v="No"/>
    <m/>
    <m/>
  </r>
  <r>
    <x v="27"/>
    <x v="3"/>
    <s v="Community tax"/>
    <s v="Yes"/>
    <s v="Yes"/>
    <s v="Didipio Copper-Gold Project"/>
    <s v="PHP"/>
    <n v="31005"/>
    <s v="No"/>
    <m/>
    <m/>
  </r>
  <r>
    <x v="27"/>
    <x v="3"/>
    <s v="Other Taxes"/>
    <s v="Yes"/>
    <s v="Yes"/>
    <s v="Didipio Copper-Gold Project"/>
    <s v="PHP"/>
    <n v="79030"/>
    <s v="No"/>
    <m/>
    <m/>
  </r>
  <r>
    <x v="28"/>
    <x v="0"/>
    <s v="Excise tax on minerals"/>
    <s v="Yes"/>
    <s v="Yes"/>
    <s v="Palhi Nickel Project"/>
    <s v="PHP"/>
    <n v="4645780"/>
    <s v="No"/>
    <m/>
    <m/>
  </r>
  <r>
    <x v="28"/>
    <x v="0"/>
    <s v="Withholding Tax - Expanded"/>
    <s v="Yes"/>
    <s v="Yes"/>
    <s v="Palhi Nickel Project"/>
    <s v="PHP"/>
    <n v="217708"/>
    <s v="No"/>
    <m/>
    <m/>
  </r>
  <r>
    <x v="28"/>
    <x v="0"/>
    <s v="Withholding Tax - Compensation"/>
    <s v="Yes"/>
    <s v="Yes"/>
    <s v="Palhi Nickel Project"/>
    <s v="PHP"/>
    <n v="124607"/>
    <s v="No"/>
    <m/>
    <m/>
  </r>
  <r>
    <x v="28"/>
    <x v="0"/>
    <s v="Final Withholding tax - Others"/>
    <s v="Yes"/>
    <s v="Yes"/>
    <s v="Palhi Nickel Project"/>
    <s v="PHP"/>
    <n v="500"/>
    <s v="No"/>
    <m/>
    <m/>
  </r>
  <r>
    <x v="28"/>
    <x v="3"/>
    <s v="Local business tax"/>
    <s v="Yes"/>
    <s v="Yes"/>
    <s v="Palhi Nickel Project"/>
    <s v="PHP"/>
    <n v="21304728"/>
    <s v="No"/>
    <m/>
    <m/>
  </r>
  <r>
    <x v="28"/>
    <x v="3"/>
    <s v="Real property tax - Basic"/>
    <s v="Yes"/>
    <s v="Yes"/>
    <s v="Palhi Nickel Project"/>
    <s v="PHP"/>
    <n v="18290"/>
    <s v="No"/>
    <m/>
    <m/>
  </r>
  <r>
    <x v="28"/>
    <x v="3"/>
    <s v="Real property tax - Special Education Fund (SEF)"/>
    <s v="Yes"/>
    <s v="Yes"/>
    <s v="Palhi Nickel Project"/>
    <s v="PHP"/>
    <n v="18290"/>
    <s v="No"/>
    <m/>
    <m/>
  </r>
  <r>
    <x v="28"/>
    <x v="3"/>
    <s v="Occupation fees"/>
    <s v="Yes"/>
    <s v="Yes"/>
    <s v="Palhi Nickel Project"/>
    <s v="PHP"/>
    <n v="483460"/>
    <s v="No"/>
    <m/>
    <m/>
  </r>
  <r>
    <x v="28"/>
    <x v="3"/>
    <s v="Mayor's permit"/>
    <s v="Yes"/>
    <s v="Yes"/>
    <s v="Palhi Nickel Project"/>
    <s v="PHP"/>
    <n v="11200"/>
    <s v="No"/>
    <m/>
    <m/>
  </r>
  <r>
    <x v="28"/>
    <x v="3"/>
    <s v="Community tax"/>
    <s v="Yes"/>
    <s v="Yes"/>
    <s v="Palhi Nickel Project"/>
    <s v="PHP"/>
    <n v="7119"/>
    <s v="No"/>
    <m/>
    <m/>
  </r>
  <r>
    <x v="29"/>
    <x v="0"/>
    <s v="Corporate income tax"/>
    <s v="Yes"/>
    <s v="Yes"/>
    <s v="Nonoc Nickel Project"/>
    <s v="PHP"/>
    <n v="8650"/>
    <s v="No"/>
    <m/>
    <m/>
  </r>
  <r>
    <x v="29"/>
    <x v="0"/>
    <s v="Final Withholding tax - Others"/>
    <s v="Yes"/>
    <s v="Yes"/>
    <s v="Nonoc Nickel Project"/>
    <s v="PHP"/>
    <n v="7858860"/>
    <s v="No"/>
    <m/>
    <m/>
  </r>
  <r>
    <x v="29"/>
    <x v="0"/>
    <s v="Withholding Tax - Expanded"/>
    <s v="Yes"/>
    <s v="Yes"/>
    <s v="Nonoc Nickel Project"/>
    <s v="PHP"/>
    <n v="2593815"/>
    <s v="No"/>
    <m/>
    <m/>
  </r>
  <r>
    <x v="29"/>
    <x v="0"/>
    <s v="Withholding Tax - Compensation"/>
    <s v="Yes"/>
    <s v="Yes"/>
    <s v="Nonoc Nickel Project"/>
    <s v="PHP"/>
    <n v="1156615"/>
    <s v="No"/>
    <m/>
    <m/>
  </r>
  <r>
    <x v="29"/>
    <x v="0"/>
    <s v="Final Withholding tax - Others"/>
    <s v="Yes"/>
    <s v="Yes"/>
    <s v="Nonoc Nickel Project"/>
    <s v="PHP"/>
    <n v="76889"/>
    <s v="No"/>
    <m/>
    <m/>
  </r>
  <r>
    <x v="29"/>
    <x v="1"/>
    <s v="Wharfage Fees"/>
    <s v="Yes"/>
    <s v="Yes"/>
    <s v="Nonoc Nickel Project"/>
    <s v="PHP"/>
    <n v="33600"/>
    <s v="No"/>
    <m/>
    <m/>
  </r>
  <r>
    <x v="29"/>
    <x v="3"/>
    <s v="Local business tax"/>
    <s v="Yes"/>
    <s v="Yes"/>
    <s v="Nonoc Nickel Project"/>
    <s v="PHP"/>
    <n v="108000"/>
    <s v="No"/>
    <m/>
    <m/>
  </r>
  <r>
    <x v="29"/>
    <x v="3"/>
    <s v="Real property tax - Basic"/>
    <s v="Yes"/>
    <s v="Yes"/>
    <s v="Nonoc Nickel Project"/>
    <s v="PHP"/>
    <n v="946388"/>
    <s v="No"/>
    <m/>
    <m/>
  </r>
  <r>
    <x v="29"/>
    <x v="3"/>
    <s v="Real property tax - Special Education Fund (SEF)"/>
    <s v="Yes"/>
    <s v="Yes"/>
    <s v="Nonoc Nickel Project"/>
    <s v="PHP"/>
    <n v="630925"/>
    <s v="No"/>
    <m/>
    <m/>
  </r>
  <r>
    <x v="29"/>
    <x v="3"/>
    <s v="Occupation fees"/>
    <s v="Yes"/>
    <s v="Yes"/>
    <s v="Nonoc Nickel Project"/>
    <s v="PHP"/>
    <n v="351530"/>
    <s v="No"/>
    <m/>
    <m/>
  </r>
  <r>
    <x v="29"/>
    <x v="3"/>
    <s v="Community tax"/>
    <s v="Yes"/>
    <s v="Yes"/>
    <s v="Nonoc Nickel Project"/>
    <s v="PHP"/>
    <n v="500"/>
    <s v="No"/>
    <m/>
    <m/>
  </r>
  <r>
    <x v="29"/>
    <x v="3"/>
    <s v="Other Taxes"/>
    <s v="Yes"/>
    <s v="Yes"/>
    <s v="Nonoc Nickel Project"/>
    <s v="PHP"/>
    <n v="9100"/>
    <s v="No"/>
    <m/>
    <m/>
  </r>
  <r>
    <x v="30"/>
    <x v="0"/>
    <s v="Excise tax on minerals"/>
    <s v="Yes"/>
    <s v="Yes"/>
    <s v="Padcal Copper-Gold Operation"/>
    <s v="PHP"/>
    <n v="392937669"/>
    <s v="No"/>
    <m/>
    <m/>
  </r>
  <r>
    <x v="30"/>
    <x v="0"/>
    <s v="Corporate income tax"/>
    <s v="Yes"/>
    <s v="Yes"/>
    <s v="Padcal Copper-Gold Operation"/>
    <s v="PHP"/>
    <n v="579006614"/>
    <s v="No"/>
    <m/>
    <m/>
  </r>
  <r>
    <x v="30"/>
    <x v="0"/>
    <s v="Final Withholding tax - Others"/>
    <s v="Yes"/>
    <s v="Yes"/>
    <s v="Padcal Copper-Gold Operation"/>
    <s v="PHP"/>
    <n v="79132649"/>
    <s v="No"/>
    <m/>
    <m/>
  </r>
  <r>
    <x v="30"/>
    <x v="0"/>
    <s v="Withholding Tax - Expanded"/>
    <s v="Yes"/>
    <s v="Yes"/>
    <s v="Padcal Copper-Gold Operation"/>
    <s v="PHP"/>
    <n v="54083063"/>
    <s v="No"/>
    <m/>
    <m/>
  </r>
  <r>
    <x v="30"/>
    <x v="0"/>
    <s v="Withholding Tax - Compensation"/>
    <s v="Yes"/>
    <s v="Yes"/>
    <s v="Padcal Copper-Gold Operation"/>
    <s v="PHP"/>
    <n v="91570616"/>
    <s v="No"/>
    <m/>
    <m/>
  </r>
  <r>
    <x v="30"/>
    <x v="0"/>
    <s v="Final Withholding tax - Others"/>
    <s v="Yes"/>
    <s v="Yes"/>
    <s v="Padcal Copper-Gold Operation"/>
    <s v="PHP"/>
    <n v="2049868"/>
    <s v="No"/>
    <m/>
    <m/>
  </r>
  <r>
    <x v="30"/>
    <x v="4"/>
    <s v="Customs duties"/>
    <s v="Yes"/>
    <s v="Yes"/>
    <s v="Padcal Copper-Gold Operation"/>
    <s v="PHP"/>
    <n v="7602897"/>
    <s v="No"/>
    <m/>
    <m/>
  </r>
  <r>
    <x v="30"/>
    <x v="4"/>
    <s v="VAT on imported materials and equipment"/>
    <s v="Yes"/>
    <s v="Yes"/>
    <s v="Padcal Copper-Gold Operation"/>
    <s v="PHP"/>
    <n v="54508706"/>
    <s v="No"/>
    <m/>
    <m/>
  </r>
  <r>
    <x v="30"/>
    <x v="4"/>
    <s v="Excise tax on imported goods"/>
    <s v="Yes"/>
    <s v="Yes"/>
    <s v="Padcal Copper-Gold Operation"/>
    <s v="PHP"/>
    <n v="79943"/>
    <s v="No"/>
    <m/>
    <m/>
  </r>
  <r>
    <x v="30"/>
    <x v="1"/>
    <s v="Wharfage Fees"/>
    <s v="Yes"/>
    <s v="Yes"/>
    <s v="Padcal Copper-Gold Operation"/>
    <s v="PHP"/>
    <n v="1407284"/>
    <s v="No"/>
    <m/>
    <m/>
  </r>
  <r>
    <x v="30"/>
    <x v="2"/>
    <s v="Royalty on mineral reservation"/>
    <s v="Yes"/>
    <s v="Yes"/>
    <s v="Padcal Copper-Gold Operation"/>
    <s v="PHP"/>
    <n v="788720"/>
    <s v="No"/>
    <m/>
    <m/>
  </r>
  <r>
    <x v="30"/>
    <x v="2"/>
    <s v="Other Taxes"/>
    <s v="Yes"/>
    <s v="Yes"/>
    <s v="Padcal Copper-Gold Operation"/>
    <s v="PHP"/>
    <n v="887700"/>
    <s v="No"/>
    <m/>
    <m/>
  </r>
  <r>
    <x v="30"/>
    <x v="3"/>
    <s v="Local business tax"/>
    <s v="Yes"/>
    <s v="Yes"/>
    <s v="Padcal Copper-Gold Operation"/>
    <s v="PHP"/>
    <n v="11980421"/>
    <s v="No"/>
    <m/>
    <m/>
  </r>
  <r>
    <x v="30"/>
    <x v="3"/>
    <s v="Real property tax - Basic"/>
    <s v="Yes"/>
    <s v="Yes"/>
    <s v="Padcal Copper-Gold Operation"/>
    <s v="PHP"/>
    <n v="6860657"/>
    <s v="No"/>
    <m/>
    <m/>
  </r>
  <r>
    <x v="30"/>
    <x v="3"/>
    <s v="Real property tax - Special Education Fund (SEF)"/>
    <s v="Yes"/>
    <s v="Yes"/>
    <s v="Padcal Copper-Gold Operation"/>
    <s v="PHP"/>
    <n v="6361774"/>
    <s v="No"/>
    <m/>
    <m/>
  </r>
  <r>
    <x v="30"/>
    <x v="3"/>
    <s v="Occupation fees"/>
    <s v="Yes"/>
    <s v="Yes"/>
    <s v="Padcal Copper-Gold Operation"/>
    <s v="PHP"/>
    <n v="560348"/>
    <s v="No"/>
    <m/>
    <m/>
  </r>
  <r>
    <x v="30"/>
    <x v="3"/>
    <s v="Mayor's permit"/>
    <s v="Yes"/>
    <s v="Yes"/>
    <s v="Padcal Copper-Gold Operation"/>
    <s v="PHP"/>
    <n v="184730"/>
    <s v="No"/>
    <m/>
    <m/>
  </r>
  <r>
    <x v="30"/>
    <x v="3"/>
    <s v="Community tax"/>
    <s v="Yes"/>
    <s v="Yes"/>
    <s v="Padcal Copper-Gold Operation"/>
    <s v="PHP"/>
    <n v="10500"/>
    <s v="No"/>
    <m/>
    <m/>
  </r>
  <r>
    <x v="30"/>
    <x v="3"/>
    <s v="Other Taxes"/>
    <s v="Yes"/>
    <s v="Yes"/>
    <s v="Padcal Copper-Gold Operation"/>
    <s v="PHP"/>
    <n v="2574530"/>
    <s v="No"/>
    <m/>
    <m/>
  </r>
  <r>
    <x v="30"/>
    <x v="5"/>
    <s v="Royalty for Indigenous People"/>
    <s v="Yes"/>
    <s v="Yes"/>
    <s v="Padcal Copper-Gold Operation"/>
    <s v="PHP"/>
    <n v="4000000"/>
    <s v="No"/>
    <m/>
    <m/>
  </r>
  <r>
    <x v="31"/>
    <x v="0"/>
    <s v="Excise tax on minerals"/>
    <s v="Yes"/>
    <s v="Yes"/>
    <s v="Co-O Gold Project"/>
    <s v="PHP"/>
    <n v="280163914"/>
    <s v="No"/>
    <m/>
    <m/>
  </r>
  <r>
    <x v="31"/>
    <x v="0"/>
    <s v="Corporate income tax"/>
    <s v="Yes"/>
    <s v="Yes"/>
    <s v="Co-O Gold Project"/>
    <s v="PHP"/>
    <n v="503411480"/>
    <s v="No"/>
    <m/>
    <m/>
  </r>
  <r>
    <x v="31"/>
    <x v="0"/>
    <s v="Final Withholding tax - Others"/>
    <s v="Yes"/>
    <s v="Yes"/>
    <s v="Co-O Gold Project"/>
    <s v="PHP"/>
    <n v="27248811"/>
    <s v="No"/>
    <m/>
    <m/>
  </r>
  <r>
    <x v="31"/>
    <x v="0"/>
    <s v="Withholding Tax - Expanded"/>
    <s v="Yes"/>
    <s v="Yes"/>
    <s v="Co-O Gold Project"/>
    <s v="PHP"/>
    <n v="87541900"/>
    <s v="No"/>
    <m/>
    <m/>
  </r>
  <r>
    <x v="31"/>
    <x v="0"/>
    <s v="Withholding Tax - Compensation"/>
    <s v="Yes"/>
    <s v="Yes"/>
    <s v="Co-O Gold Project"/>
    <s v="PHP"/>
    <n v="24889965"/>
    <s v="No"/>
    <m/>
    <m/>
  </r>
  <r>
    <x v="31"/>
    <x v="0"/>
    <s v="Final Withholding tax - Others"/>
    <s v="Yes"/>
    <s v="Yes"/>
    <s v="Co-O Gold Project"/>
    <s v="PHP"/>
    <n v="456473"/>
    <s v="No"/>
    <m/>
    <m/>
  </r>
  <r>
    <x v="31"/>
    <x v="4"/>
    <s v="Customs duties"/>
    <s v="Yes"/>
    <s v="Yes"/>
    <s v="Co-O Gold Project"/>
    <s v="PHP"/>
    <n v="9741272"/>
    <s v="No"/>
    <m/>
    <m/>
  </r>
  <r>
    <x v="31"/>
    <x v="4"/>
    <s v="VAT on imported materials and equipment"/>
    <s v="Yes"/>
    <s v="Yes"/>
    <s v="Co-O Gold Project"/>
    <s v="PHP"/>
    <n v="57347448"/>
    <s v="No"/>
    <m/>
    <m/>
  </r>
  <r>
    <x v="31"/>
    <x v="4"/>
    <s v="Excise tax on imported goods"/>
    <s v="Yes"/>
    <s v="Yes"/>
    <s v="Co-O Gold Project"/>
    <s v="PHP"/>
    <n v="4895"/>
    <s v="No"/>
    <m/>
    <m/>
  </r>
  <r>
    <x v="31"/>
    <x v="1"/>
    <s v="Wharfage Fees"/>
    <s v="Yes"/>
    <s v="Yes"/>
    <s v="Co-O Gold Project"/>
    <s v="PHP"/>
    <n v="46816"/>
    <s v="No"/>
    <m/>
    <m/>
  </r>
  <r>
    <x v="31"/>
    <x v="3"/>
    <s v="Local business tax"/>
    <s v="Yes"/>
    <s v="Yes"/>
    <s v="Co-O Gold Project"/>
    <s v="PHP"/>
    <n v="75821360"/>
    <s v="No"/>
    <m/>
    <m/>
  </r>
  <r>
    <x v="31"/>
    <x v="3"/>
    <s v="Real property tax - Basic"/>
    <s v="Yes"/>
    <s v="Yes"/>
    <s v="Co-O Gold Project"/>
    <s v="PHP"/>
    <n v="11053007"/>
    <s v="No"/>
    <m/>
    <m/>
  </r>
  <r>
    <x v="31"/>
    <x v="3"/>
    <s v="Real property tax - Special Education Fund (SEF)"/>
    <s v="Yes"/>
    <s v="Yes"/>
    <s v="Co-O Gold Project"/>
    <s v="PHP"/>
    <n v="11053007"/>
    <s v="No"/>
    <m/>
    <m/>
  </r>
  <r>
    <x v="31"/>
    <x v="3"/>
    <s v="Occupation fees"/>
    <s v="Yes"/>
    <s v="Yes"/>
    <s v="Co-O Gold Project"/>
    <s v="PHP"/>
    <n v="169020"/>
    <s v="No"/>
    <m/>
    <m/>
  </r>
  <r>
    <x v="31"/>
    <x v="3"/>
    <s v="Mayor's permit"/>
    <s v="Yes"/>
    <s v="Yes"/>
    <s v="Co-O Gold Project"/>
    <s v="PHP"/>
    <n v="2376101"/>
    <s v="No"/>
    <m/>
    <m/>
  </r>
  <r>
    <x v="31"/>
    <x v="3"/>
    <s v="Other Taxes"/>
    <s v="Yes"/>
    <s v="Yes"/>
    <s v="Co-O Gold Project"/>
    <s v="PHP"/>
    <n v="30399282"/>
    <s v="No"/>
    <m/>
    <m/>
  </r>
  <r>
    <x v="31"/>
    <x v="5"/>
    <s v="Royalty for Indigenous People"/>
    <s v="Yes"/>
    <s v="Yes"/>
    <s v="Co-O Gold Project"/>
    <s v="PHP"/>
    <n v="56028060"/>
    <s v="No"/>
    <m/>
    <m/>
  </r>
  <r>
    <x v="32"/>
    <x v="0"/>
    <s v="Excise tax on minerals"/>
    <s v="Yes"/>
    <s v="Yes"/>
    <s v="Cagdianao-Adlay Tandawa Project"/>
    <s v="PHP"/>
    <n v="255485993"/>
    <s v="No"/>
    <m/>
    <m/>
  </r>
  <r>
    <x v="32"/>
    <x v="0"/>
    <s v="Corporate income tax"/>
    <s v="Yes"/>
    <s v="Yes"/>
    <s v="Cagdianao-Adlay Tandawa Project"/>
    <s v="PHP"/>
    <n v="545001062"/>
    <s v="No"/>
    <m/>
    <m/>
  </r>
  <r>
    <x v="32"/>
    <x v="0"/>
    <s v="Final Withholding tax - Others"/>
    <s v="Yes"/>
    <s v="Yes"/>
    <s v="Cagdianao-Adlay Tandawa Project"/>
    <s v="PHP"/>
    <n v="1706918"/>
    <s v="No"/>
    <m/>
    <m/>
  </r>
  <r>
    <x v="32"/>
    <x v="0"/>
    <s v="Withholding Tax - Expanded"/>
    <s v="Yes"/>
    <s v="Yes"/>
    <s v="Cagdianao-Adlay Tandawa Project"/>
    <s v="PHP"/>
    <n v="71764012"/>
    <s v="No"/>
    <m/>
    <m/>
  </r>
  <r>
    <x v="32"/>
    <x v="0"/>
    <s v="Withholding Tax - Compensation"/>
    <s v="Yes"/>
    <s v="Yes"/>
    <s v="Cagdianao-Adlay Tandawa Project"/>
    <s v="PHP"/>
    <n v="26645763"/>
    <s v="No"/>
    <m/>
    <m/>
  </r>
  <r>
    <x v="32"/>
    <x v="0"/>
    <s v="Final Withholding tax - Others"/>
    <s v="Yes"/>
    <s v="Yes"/>
    <s v="Cagdianao-Adlay Tandawa Project"/>
    <s v="PHP"/>
    <n v="6824571"/>
    <s v="No"/>
    <m/>
    <m/>
  </r>
  <r>
    <x v="32"/>
    <x v="1"/>
    <s v="Wharfage Fees"/>
    <s v="Yes"/>
    <s v="Yes"/>
    <s v="Cagdianao-Adlay Tandawa Project"/>
    <s v="PHP"/>
    <n v="34868812"/>
    <s v="No"/>
    <m/>
    <m/>
  </r>
  <r>
    <x v="32"/>
    <x v="2"/>
    <s v="Royalty on mineral reservation"/>
    <s v="Yes"/>
    <s v="Yes"/>
    <s v="Cagdianao-Adlay Tandawa Project"/>
    <s v="PHP"/>
    <n v="321090112"/>
    <s v="No"/>
    <m/>
    <m/>
  </r>
  <r>
    <x v="32"/>
    <x v="3"/>
    <s v="Local business tax"/>
    <s v="Yes"/>
    <s v="Yes"/>
    <s v="Cagdianao-Adlay Tandawa Project"/>
    <s v="PHP"/>
    <n v="102824517"/>
    <s v="No"/>
    <m/>
    <m/>
  </r>
  <r>
    <x v="32"/>
    <x v="3"/>
    <s v="Real property tax - Basic"/>
    <s v="Yes"/>
    <s v="Yes"/>
    <s v="Cagdianao-Adlay Tandawa Project"/>
    <s v="PHP"/>
    <n v="784179"/>
    <s v="No"/>
    <m/>
    <m/>
  </r>
  <r>
    <x v="32"/>
    <x v="3"/>
    <s v="Real property tax - Special Education Fund (SEF)"/>
    <s v="Yes"/>
    <s v="Yes"/>
    <s v="Cagdianao-Adlay Tandawa Project"/>
    <s v="PHP"/>
    <n v="784179"/>
    <s v="No"/>
    <m/>
    <m/>
  </r>
  <r>
    <x v="32"/>
    <x v="3"/>
    <s v="Occupation fees"/>
    <s v="Yes"/>
    <s v="Yes"/>
    <s v="Cagdianao-Adlay Tandawa Project"/>
    <s v="PHP"/>
    <n v="522000"/>
    <s v="No"/>
    <m/>
    <m/>
  </r>
  <r>
    <x v="32"/>
    <x v="3"/>
    <s v="Mayor's permit"/>
    <s v="Yes"/>
    <s v="Yes"/>
    <s v="Cagdianao-Adlay Tandawa Project"/>
    <s v="PHP"/>
    <n v="110000"/>
    <s v="No"/>
    <m/>
    <m/>
  </r>
  <r>
    <x v="32"/>
    <x v="3"/>
    <s v="Community tax"/>
    <s v="Yes"/>
    <s v="Yes"/>
    <s v="Cagdianao-Adlay Tandawa Project"/>
    <s v="PHP"/>
    <n v="10500"/>
    <s v="No"/>
    <m/>
    <m/>
  </r>
  <r>
    <x v="32"/>
    <x v="3"/>
    <s v="Other Taxes"/>
    <s v="Yes"/>
    <s v="Yes"/>
    <s v="Cagdianao-Adlay Tandawa Project"/>
    <s v="PHP"/>
    <n v="8989588"/>
    <s v="No"/>
    <m/>
    <m/>
  </r>
  <r>
    <x v="32"/>
    <x v="5"/>
    <s v="Royalty for Indigenous People"/>
    <s v="Yes"/>
    <s v="Yes"/>
    <s v="Cagdianao-Adlay Tandawa Project"/>
    <s v="PHP"/>
    <n v="66911298"/>
    <s v="No"/>
    <m/>
    <m/>
  </r>
  <r>
    <x v="33"/>
    <x v="0"/>
    <s v="Excise tax on minerals"/>
    <s v="Yes"/>
    <s v="Yes"/>
    <s v="Rio Tuba Nickel Project"/>
    <s v="PHP"/>
    <n v="253234092"/>
    <s v="No"/>
    <m/>
    <m/>
  </r>
  <r>
    <x v="33"/>
    <x v="0"/>
    <s v="Corporate income tax"/>
    <s v="Yes"/>
    <s v="Yes"/>
    <s v="Rio Tuba Nickel Project"/>
    <s v="PHP"/>
    <n v="917785362"/>
    <s v="No"/>
    <m/>
    <m/>
  </r>
  <r>
    <x v="33"/>
    <x v="0"/>
    <s v="Final Withholding tax - Others"/>
    <s v="Yes"/>
    <s v="Yes"/>
    <s v="Rio Tuba Nickel Project"/>
    <s v="PHP"/>
    <n v="77158564"/>
    <s v="No"/>
    <m/>
    <m/>
  </r>
  <r>
    <x v="33"/>
    <x v="0"/>
    <s v="Withholding Tax - Expanded"/>
    <s v="Yes"/>
    <s v="Yes"/>
    <s v="Rio Tuba Nickel Project"/>
    <s v="PHP"/>
    <n v="38101061"/>
    <s v="No"/>
    <m/>
    <m/>
  </r>
  <r>
    <x v="33"/>
    <x v="0"/>
    <s v="Withholding Tax - Compensation"/>
    <s v="Yes"/>
    <s v="Yes"/>
    <s v="Rio Tuba Nickel Project"/>
    <s v="PHP"/>
    <n v="58726222"/>
    <s v="No"/>
    <m/>
    <m/>
  </r>
  <r>
    <x v="33"/>
    <x v="0"/>
    <s v="Final Withholding tax - Others"/>
    <s v="Yes"/>
    <s v="Yes"/>
    <s v="Rio Tuba Nickel Project"/>
    <s v="PHP"/>
    <n v="64465"/>
    <s v="No"/>
    <m/>
    <m/>
  </r>
  <r>
    <x v="33"/>
    <x v="1"/>
    <s v="Wharfage Fees"/>
    <s v="Yes"/>
    <s v="Yes"/>
    <s v="Rio Tuba Nickel Project"/>
    <s v="PHP"/>
    <n v="13513392"/>
    <s v="No"/>
    <m/>
    <m/>
  </r>
  <r>
    <x v="33"/>
    <x v="3"/>
    <s v="Local business tax"/>
    <s v="Yes"/>
    <s v="Yes"/>
    <s v="Rio Tuba Nickel Project"/>
    <s v="PHP"/>
    <n v="1580"/>
    <s v="No"/>
    <m/>
    <m/>
  </r>
  <r>
    <x v="33"/>
    <x v="3"/>
    <s v="Other Taxes"/>
    <s v="Yes"/>
    <s v="Yes"/>
    <s v="Rio Tuba Nickel Project"/>
    <s v="PHP"/>
    <n v="1000"/>
    <s v="No"/>
    <m/>
    <m/>
  </r>
  <r>
    <x v="33"/>
    <x v="5"/>
    <s v="Royalty for Indigenous People"/>
    <s v="Yes"/>
    <s v="Yes"/>
    <s v="Rio Tuba Nickel Project"/>
    <s v="PHP"/>
    <n v="48736669"/>
    <s v="No"/>
    <m/>
    <m/>
  </r>
  <r>
    <x v="34"/>
    <x v="0"/>
    <s v="Excise tax on minerals"/>
    <s v="Yes"/>
    <s v="Yes"/>
    <s v="MPSA No. 250-2007-III_x000a_EP No. 001-2010-III"/>
    <s v="PHP"/>
    <n v="5238720"/>
    <s v="No"/>
    <m/>
    <m/>
  </r>
  <r>
    <x v="34"/>
    <x v="0"/>
    <s v="Corporate income tax"/>
    <s v="Yes"/>
    <s v="Yes"/>
    <s v="MPSA No. 250-2007-III_x000a_EP No. 001-2010-III"/>
    <s v="PHP"/>
    <n v="1606997"/>
    <s v="No"/>
    <m/>
    <m/>
  </r>
  <r>
    <x v="34"/>
    <x v="0"/>
    <s v="Withholding Tax - Expanded"/>
    <s v="Yes"/>
    <s v="Yes"/>
    <s v="MPSA No. 250-2007-III_x000a_EP No. 001-2010-III"/>
    <s v="PHP"/>
    <n v="2636612"/>
    <s v="No"/>
    <m/>
    <m/>
  </r>
  <r>
    <x v="34"/>
    <x v="0"/>
    <s v="Withholding Tax - Compensation"/>
    <s v="Yes"/>
    <s v="Yes"/>
    <s v="MPSA No. 250-2007-III_x000a_EP No. 001-2010-III"/>
    <s v="PHP"/>
    <n v="2145111"/>
    <s v="No"/>
    <m/>
    <m/>
  </r>
  <r>
    <x v="34"/>
    <x v="0"/>
    <s v="Final Withholding tax - Others"/>
    <s v="Yes"/>
    <s v="Yes"/>
    <s v="MPSA No. 250-2007-III_x000a_EP No. 001-2010-III"/>
    <s v="PHP"/>
    <n v="600500"/>
    <s v="No"/>
    <m/>
    <m/>
  </r>
  <r>
    <x v="34"/>
    <x v="1"/>
    <s v="Wharfage Fees"/>
    <s v="Yes"/>
    <s v="Yes"/>
    <s v="MPSA No. 250-2007-III_x000a_EP No. 001-2010-III"/>
    <s v="PHP"/>
    <n v="518424"/>
    <s v="No"/>
    <m/>
    <m/>
  </r>
  <r>
    <x v="34"/>
    <x v="3"/>
    <s v="Local business tax"/>
    <s v="Yes"/>
    <s v="Yes"/>
    <s v="MPSA No. 250-2007-III_x000a_EP No. 001-2010-III"/>
    <s v="PHP"/>
    <n v="200000"/>
    <s v="No"/>
    <m/>
    <m/>
  </r>
  <r>
    <x v="34"/>
    <x v="3"/>
    <s v="Occupation fees"/>
    <s v="Yes"/>
    <s v="Yes"/>
    <s v="MPSA No. 250-2007-III_x000a_EP No. 001-2010-III"/>
    <s v="PHP"/>
    <n v="1826708"/>
    <s v="No"/>
    <m/>
    <m/>
  </r>
  <r>
    <x v="34"/>
    <x v="3"/>
    <s v="Mayor's permit"/>
    <s v="Yes"/>
    <s v="Yes"/>
    <s v="MPSA No. 250-2007-III_x000a_EP No. 001-2010-III"/>
    <s v="PHP"/>
    <n v="9200"/>
    <s v="No"/>
    <m/>
    <m/>
  </r>
  <r>
    <x v="34"/>
    <x v="3"/>
    <s v="Other Taxes"/>
    <s v="Yes"/>
    <s v="Yes"/>
    <s v="MPSA No. 250-2007-III_x000a_EP No. 001-2010-III"/>
    <s v="PHP"/>
    <n v="2300"/>
    <s v="No"/>
    <m/>
    <m/>
  </r>
  <r>
    <x v="35"/>
    <x v="0"/>
    <s v="Excise tax on minerals"/>
    <s v="Yes"/>
    <s v="Yes"/>
    <s v="H.Y. Nickel-Chromite Project"/>
    <s v="PHP"/>
    <n v="18469799"/>
    <s v="No"/>
    <m/>
    <m/>
  </r>
  <r>
    <x v="35"/>
    <x v="0"/>
    <s v="Corporate income tax"/>
    <s v="Yes"/>
    <s v="Yes"/>
    <s v="H.Y. Nickel-Chromite Project"/>
    <s v="PHP"/>
    <n v="36884178"/>
    <s v="No"/>
    <m/>
    <m/>
  </r>
  <r>
    <x v="35"/>
    <x v="0"/>
    <s v="Withholding Tax - Expanded"/>
    <s v="Yes"/>
    <s v="Yes"/>
    <s v="H.Y. Nickel-Chromite Project"/>
    <s v="PHP"/>
    <n v="5832326"/>
    <s v="No"/>
    <m/>
    <m/>
  </r>
  <r>
    <x v="35"/>
    <x v="0"/>
    <s v="Withholding Tax - Compensation"/>
    <s v="Yes"/>
    <s v="Yes"/>
    <s v="H.Y. Nickel-Chromite Project"/>
    <s v="PHP"/>
    <n v="4010817"/>
    <s v="No"/>
    <m/>
    <m/>
  </r>
  <r>
    <x v="35"/>
    <x v="0"/>
    <s v="Final Withholding tax - Others"/>
    <s v="Yes"/>
    <s v="Yes"/>
    <s v="H.Y. Nickel-Chromite Project"/>
    <s v="PHP"/>
    <n v="500"/>
    <s v="No"/>
    <m/>
    <m/>
  </r>
  <r>
    <x v="35"/>
    <x v="1"/>
    <s v="Wharfage Fees"/>
    <s v="Yes"/>
    <s v="Yes"/>
    <s v="H.Y. Nickel-Chromite Project"/>
    <s v="PHP"/>
    <n v="3066921"/>
    <s v="No"/>
    <m/>
    <m/>
  </r>
  <r>
    <x v="35"/>
    <x v="2"/>
    <s v="Royalty on mineral reservation"/>
    <s v="Yes"/>
    <s v="Yes"/>
    <s v="H.Y. Nickel-Chromite Project"/>
    <s v="PHP"/>
    <n v="26385839"/>
    <s v="No"/>
    <m/>
    <m/>
  </r>
  <r>
    <x v="35"/>
    <x v="3"/>
    <s v="Local business tax"/>
    <s v="Yes"/>
    <s v="Yes"/>
    <s v="H.Y. Nickel-Chromite Project"/>
    <s v="PHP"/>
    <n v="2781123"/>
    <s v="No"/>
    <m/>
    <m/>
  </r>
  <r>
    <x v="35"/>
    <x v="3"/>
    <s v="Real property tax - Basic"/>
    <s v="Yes"/>
    <s v="Yes"/>
    <s v="H.Y. Nickel-Chromite Project"/>
    <s v="PHP"/>
    <n v="25713"/>
    <s v="No"/>
    <m/>
    <m/>
  </r>
  <r>
    <x v="35"/>
    <x v="3"/>
    <s v="Real property tax - Special Education Fund (SEF)"/>
    <s v="Yes"/>
    <s v="Yes"/>
    <s v="H.Y. Nickel-Chromite Project"/>
    <s v="PHP"/>
    <n v="25713"/>
    <s v="No"/>
    <m/>
    <m/>
  </r>
  <r>
    <x v="35"/>
    <x v="3"/>
    <s v="Occupation fees"/>
    <s v="Yes"/>
    <s v="Yes"/>
    <s v="H.Y. Nickel-Chromite Project"/>
    <s v="PHP"/>
    <n v="155520"/>
    <s v="No"/>
    <m/>
    <m/>
  </r>
  <r>
    <x v="35"/>
    <x v="3"/>
    <s v="Mayor's permit"/>
    <s v="Yes"/>
    <s v="Yes"/>
    <s v="H.Y. Nickel-Chromite Project"/>
    <s v="PHP"/>
    <n v="104000"/>
    <s v="No"/>
    <m/>
    <m/>
  </r>
  <r>
    <x v="35"/>
    <x v="3"/>
    <s v="Community tax"/>
    <s v="Yes"/>
    <s v="Yes"/>
    <s v="H.Y. Nickel-Chromite Project"/>
    <s v="PHP"/>
    <n v="21000"/>
    <s v="No"/>
    <m/>
    <m/>
  </r>
  <r>
    <x v="35"/>
    <x v="3"/>
    <s v="Other Taxes"/>
    <s v="Yes"/>
    <s v="Yes"/>
    <s v="H.Y. Nickel-Chromite Project"/>
    <s v="PHP"/>
    <n v="30000"/>
    <s v="No"/>
    <m/>
    <m/>
  </r>
  <r>
    <x v="36"/>
    <x v="0"/>
    <s v="Excise tax on minerals"/>
    <s v="Yes"/>
    <s v="Yes"/>
    <s v="Tubay Nickel-Cobalt Project"/>
    <s v="PHP"/>
    <n v="137169311"/>
    <s v="No"/>
    <m/>
    <m/>
  </r>
  <r>
    <x v="36"/>
    <x v="0"/>
    <s v="Corporate income tax"/>
    <s v="Yes"/>
    <s v="Yes"/>
    <s v="Tubay Nickel-Cobalt Project"/>
    <s v="PHP"/>
    <n v="22535951"/>
    <s v="No"/>
    <m/>
    <m/>
  </r>
  <r>
    <x v="36"/>
    <x v="0"/>
    <s v="Final Withholding tax - Others"/>
    <s v="Yes"/>
    <s v="Yes"/>
    <s v="Tubay Nickel-Cobalt Project"/>
    <s v="PHP"/>
    <n v="7580397"/>
    <s v="No"/>
    <m/>
    <m/>
  </r>
  <r>
    <x v="36"/>
    <x v="0"/>
    <s v="Output VAT"/>
    <s v="Yes"/>
    <s v="Yes"/>
    <s v="Tubay Nickel-Cobalt Project"/>
    <s v="PHP"/>
    <n v="2456196"/>
    <s v="No"/>
    <m/>
    <m/>
  </r>
  <r>
    <x v="36"/>
    <x v="0"/>
    <s v="Withholding Tax - Expanded"/>
    <s v="Yes"/>
    <s v="Yes"/>
    <s v="Tubay Nickel-Cobalt Project"/>
    <s v="PHP"/>
    <n v="23708723"/>
    <s v="No"/>
    <m/>
    <m/>
  </r>
  <r>
    <x v="36"/>
    <x v="0"/>
    <s v="Withholding Tax - Compensation"/>
    <s v="Yes"/>
    <s v="Yes"/>
    <s v="Tubay Nickel-Cobalt Project"/>
    <s v="PHP"/>
    <n v="11515420"/>
    <s v="No"/>
    <m/>
    <m/>
  </r>
  <r>
    <x v="36"/>
    <x v="0"/>
    <s v="Final Withholding tax - Others"/>
    <s v="Yes"/>
    <s v="Yes"/>
    <s v="Tubay Nickel-Cobalt Project"/>
    <s v="PHP"/>
    <n v="437200"/>
    <s v="No"/>
    <m/>
    <m/>
  </r>
  <r>
    <x v="36"/>
    <x v="1"/>
    <s v="Wharfage Fees"/>
    <s v="Yes"/>
    <s v="Yes"/>
    <s v="Tubay Nickel-Cobalt Project"/>
    <s v="PHP"/>
    <n v="30727314"/>
    <s v="No"/>
    <m/>
    <m/>
  </r>
  <r>
    <x v="36"/>
    <x v="3"/>
    <s v="Local business tax"/>
    <s v="Yes"/>
    <s v="Yes"/>
    <s v="Tubay Nickel-Cobalt Project"/>
    <s v="PHP"/>
    <n v="27946696"/>
    <s v="No"/>
    <m/>
    <m/>
  </r>
  <r>
    <x v="36"/>
    <x v="3"/>
    <s v="Real property tax - Basic"/>
    <s v="Yes"/>
    <s v="Yes"/>
    <s v="Tubay Nickel-Cobalt Project"/>
    <s v="PHP"/>
    <n v="274596"/>
    <s v="No"/>
    <m/>
    <m/>
  </r>
  <r>
    <x v="36"/>
    <x v="3"/>
    <s v="Occupation fees"/>
    <s v="Yes"/>
    <s v="Yes"/>
    <s v="Tubay Nickel-Cobalt Project"/>
    <s v="PHP"/>
    <n v="81000"/>
    <s v="No"/>
    <m/>
    <m/>
  </r>
  <r>
    <x v="36"/>
    <x v="3"/>
    <s v="Mayor's permit"/>
    <s v="Yes"/>
    <s v="Yes"/>
    <s v="Tubay Nickel-Cobalt Project"/>
    <s v="PHP"/>
    <n v="6000"/>
    <s v="No"/>
    <m/>
    <m/>
  </r>
  <r>
    <x v="36"/>
    <x v="3"/>
    <s v="Community tax"/>
    <s v="Yes"/>
    <s v="Yes"/>
    <s v="Tubay Nickel-Cobalt Project"/>
    <s v="PHP"/>
    <n v="10500"/>
    <s v="No"/>
    <m/>
    <m/>
  </r>
  <r>
    <x v="36"/>
    <x v="3"/>
    <s v="Other Taxes"/>
    <s v="Yes"/>
    <s v="Yes"/>
    <s v="Tubay Nickel-Cobalt Project"/>
    <s v="PHP"/>
    <n v="11825"/>
    <s v="No"/>
    <m/>
    <m/>
  </r>
  <r>
    <x v="36"/>
    <x v="5"/>
    <s v="Royalty for Indigenous People"/>
    <s v="Yes"/>
    <s v="Yes"/>
    <s v="Tubay Nickel-Cobalt Project"/>
    <s v="PHP"/>
    <n v="20859393"/>
    <s v="No"/>
    <m/>
    <m/>
  </r>
  <r>
    <x v="37"/>
    <x v="0"/>
    <s v="Corporate income tax"/>
    <s v="Yes"/>
    <s v="Yes"/>
    <s v="Leyte Iron Sand Project"/>
    <s v="PHP"/>
    <n v="52620"/>
    <s v="No"/>
    <m/>
    <m/>
  </r>
  <r>
    <x v="37"/>
    <x v="2"/>
    <s v="Royalty on mineral reservation"/>
    <s v="Yes"/>
    <s v="Yes"/>
    <s v="Leyte Iron Sand Project"/>
    <s v="PHP"/>
    <n v="4595"/>
    <s v="No"/>
    <m/>
    <m/>
  </r>
  <r>
    <x v="37"/>
    <x v="3"/>
    <s v="Real property tax - Basic"/>
    <s v="Yes"/>
    <s v="Yes"/>
    <s v="Leyte Iron Sand Project"/>
    <s v="PHP"/>
    <n v="13430"/>
    <s v="No"/>
    <m/>
    <m/>
  </r>
  <r>
    <x v="37"/>
    <x v="3"/>
    <s v="Real property tax - Special Education Fund (SEF)"/>
    <s v="Yes"/>
    <s v="Yes"/>
    <s v="Leyte Iron Sand Project"/>
    <s v="PHP"/>
    <n v="13430"/>
    <s v="No"/>
    <m/>
    <m/>
  </r>
  <r>
    <x v="37"/>
    <x v="3"/>
    <s v="Occupation fees"/>
    <s v="Yes"/>
    <s v="Yes"/>
    <s v="Leyte Iron Sand Project"/>
    <s v="PHP"/>
    <n v="681563"/>
    <s v="No"/>
    <m/>
    <m/>
  </r>
  <r>
    <x v="37"/>
    <x v="3"/>
    <s v="Community tax"/>
    <s v="Yes"/>
    <s v="Yes"/>
    <s v="Leyte Iron Sand Project"/>
    <s v="PHP"/>
    <n v="510"/>
    <s v="No"/>
    <m/>
    <m/>
  </r>
  <r>
    <x v="37"/>
    <x v="0"/>
    <s v="Withholding Tax - Expanded"/>
    <s v="Yes"/>
    <s v="Yes"/>
    <s v="Leyte Iron Sand Project"/>
    <s v="PHP"/>
    <n v="518001"/>
    <s v="No"/>
    <m/>
    <m/>
  </r>
  <r>
    <x v="37"/>
    <x v="0"/>
    <s v="Withholding Tax - Compensation"/>
    <s v="Yes"/>
    <s v="Yes"/>
    <s v="Leyte Iron Sand Project"/>
    <s v="PHP"/>
    <n v="1411216"/>
    <s v="No"/>
    <m/>
    <m/>
  </r>
  <r>
    <x v="37"/>
    <x v="0"/>
    <s v="Final Withholding tax - Others"/>
    <s v="Yes"/>
    <s v="Yes"/>
    <s v="Leyte Iron Sand Project"/>
    <s v="PHP"/>
    <n v="43469"/>
    <s v="No"/>
    <m/>
    <m/>
  </r>
  <r>
    <x v="38"/>
    <x v="0"/>
    <s v="Excise tax on minerals"/>
    <s v="Yes"/>
    <s v="Yes"/>
    <s v="Taganito Nickel Project"/>
    <s v="PHP"/>
    <n v="484894639"/>
    <s v="No"/>
    <m/>
    <m/>
  </r>
  <r>
    <x v="38"/>
    <x v="0"/>
    <s v="Corporate income tax"/>
    <s v="Yes"/>
    <s v="Yes"/>
    <s v="Taganito Nickel Project"/>
    <s v="PHP"/>
    <n v="1656315750"/>
    <s v="No"/>
    <m/>
    <m/>
  </r>
  <r>
    <x v="38"/>
    <x v="0"/>
    <s v="Final Withholding tax - Others"/>
    <s v="Yes"/>
    <s v="Yes"/>
    <s v="Taganito Nickel Project"/>
    <s v="PHP"/>
    <n v="256619732"/>
    <s v="No"/>
    <m/>
    <m/>
  </r>
  <r>
    <x v="38"/>
    <x v="4"/>
    <s v="Customs duties"/>
    <s v="Yes"/>
    <s v="Yes"/>
    <s v="Taganito Nickel Project"/>
    <s v="PHP"/>
    <n v="1692195"/>
    <s v="No"/>
    <m/>
    <m/>
  </r>
  <r>
    <x v="38"/>
    <x v="4"/>
    <s v="VAT on imported materials and equipment"/>
    <s v="Yes"/>
    <s v="Yes"/>
    <s v="Taganito Nickel Project"/>
    <s v="PHP"/>
    <n v="9675364"/>
    <s v="No"/>
    <m/>
    <m/>
  </r>
  <r>
    <x v="38"/>
    <x v="1"/>
    <s v="Wharfage Fees"/>
    <s v="Yes"/>
    <s v="Yes"/>
    <s v="Taganito Nickel Project"/>
    <s v="PHP"/>
    <n v="31584735"/>
    <s v="No"/>
    <m/>
    <m/>
  </r>
  <r>
    <x v="38"/>
    <x v="2"/>
    <s v="Royalty on mineral reservation"/>
    <s v="Yes"/>
    <s v="Yes"/>
    <s v="Taganito Nickel Project"/>
    <s v="PHP"/>
    <n v="622520912"/>
    <s v="No"/>
    <m/>
    <m/>
  </r>
  <r>
    <x v="38"/>
    <x v="3"/>
    <s v="Local business tax"/>
    <s v="Yes"/>
    <s v="Yes"/>
    <s v="Taganito Nickel Project"/>
    <s v="PHP"/>
    <n v="133839744"/>
    <s v="No"/>
    <m/>
    <m/>
  </r>
  <r>
    <x v="38"/>
    <x v="3"/>
    <s v="Real property tax - Basic"/>
    <s v="Yes"/>
    <s v="Yes"/>
    <s v="Taganito Nickel Project"/>
    <s v="PHP"/>
    <n v="5014565"/>
    <s v="No"/>
    <m/>
    <m/>
  </r>
  <r>
    <x v="38"/>
    <x v="3"/>
    <s v="Real property tax - Special Education Fund (SEF)"/>
    <s v="Yes"/>
    <s v="Yes"/>
    <s v="Taganito Nickel Project"/>
    <s v="PHP"/>
    <n v="5007491"/>
    <s v="No"/>
    <m/>
    <m/>
  </r>
  <r>
    <x v="38"/>
    <x v="3"/>
    <s v="Occupation fees"/>
    <s v="Yes"/>
    <s v="Yes"/>
    <s v="Taganito Nickel Project"/>
    <s v="PHP"/>
    <n v="340410"/>
    <s v="No"/>
    <m/>
    <m/>
  </r>
  <r>
    <x v="38"/>
    <x v="3"/>
    <s v="Mayor's permit"/>
    <s v="Yes"/>
    <s v="Yes"/>
    <s v="Taganito Nickel Project"/>
    <s v="PHP"/>
    <n v="115000"/>
    <s v="No"/>
    <m/>
    <m/>
  </r>
  <r>
    <x v="38"/>
    <x v="3"/>
    <s v="Community tax"/>
    <s v="Yes"/>
    <s v="Yes"/>
    <s v="Taganito Nickel Project"/>
    <s v="PHP"/>
    <n v="15500"/>
    <s v="No"/>
    <m/>
    <m/>
  </r>
  <r>
    <x v="38"/>
    <x v="3"/>
    <s v="Other Taxes"/>
    <s v="Yes"/>
    <s v="Yes"/>
    <s v="Taganito Nickel Project"/>
    <s v="PHP"/>
    <n v="10285002"/>
    <s v="No"/>
    <m/>
    <m/>
  </r>
  <r>
    <x v="38"/>
    <x v="5"/>
    <s v="Royalty for Indigenous People"/>
    <s v="Yes"/>
    <s v="Yes"/>
    <s v="Taganito Nickel Project"/>
    <s v="PHP"/>
    <n v="96978928"/>
    <s v="No"/>
    <m/>
    <m/>
  </r>
  <r>
    <x v="38"/>
    <x v="0"/>
    <s v="Withholding Tax - Expanded"/>
    <s v="Yes"/>
    <s v="Yes"/>
    <s v="Taganito Nickel Project"/>
    <s v="PHP"/>
    <n v="84705695"/>
    <s v="No"/>
    <m/>
    <m/>
  </r>
  <r>
    <x v="38"/>
    <x v="0"/>
    <s v="Withholding Tax - Compensation"/>
    <s v="Yes"/>
    <s v="Yes"/>
    <s v="Taganito Nickel Project"/>
    <s v="PHP"/>
    <n v="59455212"/>
    <s v="No"/>
    <m/>
    <m/>
  </r>
  <r>
    <x v="38"/>
    <x v="0"/>
    <s v="Final Withholding tax - Others"/>
    <s v="Yes"/>
    <s v="Yes"/>
    <s v="Taganito Nickel Project"/>
    <s v="PHP"/>
    <n v="905059"/>
    <s v="No"/>
    <m/>
    <m/>
  </r>
  <r>
    <x v="39"/>
    <x v="0"/>
    <s v="Excise tax on minerals"/>
    <s v="Yes"/>
    <s v="Yes"/>
    <s v="Homonhon Chromite Project"/>
    <s v="PHP"/>
    <n v="5805373"/>
    <s v="No"/>
    <m/>
    <m/>
  </r>
  <r>
    <x v="39"/>
    <x v="0"/>
    <s v="Corporate income tax"/>
    <s v="Yes"/>
    <s v="Yes"/>
    <s v="Homonhon Chromite Project"/>
    <s v="PHP"/>
    <n v="224172"/>
    <s v="No"/>
    <m/>
    <m/>
  </r>
  <r>
    <x v="39"/>
    <x v="0"/>
    <s v="Output VAT"/>
    <s v="Yes"/>
    <s v="Yes"/>
    <s v="Homonhon Chromite Project"/>
    <s v="PHP"/>
    <n v="204750"/>
    <s v="No"/>
    <m/>
    <m/>
  </r>
  <r>
    <x v="39"/>
    <x v="4"/>
    <s v="Customs duties"/>
    <s v="Yes"/>
    <s v="Yes"/>
    <s v="Homonhon Chromite Project"/>
    <s v="PHP"/>
    <n v="120719"/>
    <s v="No"/>
    <m/>
    <m/>
  </r>
  <r>
    <x v="39"/>
    <x v="4"/>
    <s v="VAT on imported materials and equipment"/>
    <s v="Yes"/>
    <s v="Yes"/>
    <s v="Homonhon Chromite Project"/>
    <s v="PHP"/>
    <n v="831440"/>
    <s v="No"/>
    <m/>
    <m/>
  </r>
  <r>
    <x v="39"/>
    <x v="1"/>
    <s v="Wharfage Fees"/>
    <s v="Yes"/>
    <s v="Yes"/>
    <s v="Homonhon Chromite Project"/>
    <s v="PHP"/>
    <n v="105022"/>
    <s v="No"/>
    <m/>
    <m/>
  </r>
  <r>
    <x v="39"/>
    <x v="3"/>
    <s v="Local business tax"/>
    <s v="Yes"/>
    <s v="Yes"/>
    <s v="Homonhon Chromite Project"/>
    <s v="PHP"/>
    <n v="1034801"/>
    <s v="No"/>
    <m/>
    <m/>
  </r>
  <r>
    <x v="39"/>
    <x v="3"/>
    <s v="Occupation fees"/>
    <s v="Yes"/>
    <s v="Yes"/>
    <s v="Homonhon Chromite Project"/>
    <s v="PHP"/>
    <n v="78750"/>
    <s v="No"/>
    <m/>
    <m/>
  </r>
  <r>
    <x v="39"/>
    <x v="3"/>
    <s v="Mayor's permit"/>
    <s v="Yes"/>
    <s v="Yes"/>
    <s v="Homonhon Chromite Project"/>
    <s v="PHP"/>
    <n v="50000"/>
    <s v="No"/>
    <m/>
    <m/>
  </r>
  <r>
    <x v="39"/>
    <x v="3"/>
    <s v="Other Taxes"/>
    <s v="Yes"/>
    <s v="Yes"/>
    <s v="Homonhon Chromite Project"/>
    <s v="PHP"/>
    <n v="314219"/>
    <s v="No"/>
    <m/>
    <m/>
  </r>
  <r>
    <x v="39"/>
    <x v="0"/>
    <s v="Withholding Tax - Expanded"/>
    <s v="Yes"/>
    <s v="Yes"/>
    <s v="Homonhon Chromite Project"/>
    <s v="PHP"/>
    <n v="1537383"/>
    <s v="No"/>
    <m/>
    <m/>
  </r>
  <r>
    <x v="39"/>
    <x v="0"/>
    <s v="Withholding Tax - Compensation"/>
    <s v="Yes"/>
    <s v="Yes"/>
    <s v="Homonhon Chromite Project"/>
    <s v="PHP"/>
    <n v="1299628"/>
    <s v="No"/>
    <m/>
    <m/>
  </r>
  <r>
    <x v="39"/>
    <x v="0"/>
    <s v="Final Withholding tax - Others"/>
    <s v="Yes"/>
    <s v="Yes"/>
    <s v="Homonhon Chromite Project"/>
    <s v="PHP"/>
    <n v="1070556"/>
    <s v="No"/>
    <m/>
    <m/>
  </r>
  <r>
    <x v="40"/>
    <x v="0"/>
    <s v="Excise tax on minerals"/>
    <s v="Yes"/>
    <s v="Yes"/>
    <s v="MPSA No. 090-97-XI"/>
    <s v="PHP"/>
    <n v="3458961"/>
    <s v="No"/>
    <m/>
    <m/>
  </r>
  <r>
    <x v="40"/>
    <x v="0"/>
    <s v="Corporate income tax"/>
    <s v="Yes"/>
    <s v="Yes"/>
    <s v="MPSA No. 090-97-XI"/>
    <s v="PHP"/>
    <n v="5000"/>
    <s v="No"/>
    <m/>
    <m/>
  </r>
  <r>
    <x v="40"/>
    <x v="0"/>
    <s v="Final Withholding tax - Royalties to claim owners"/>
    <s v="Yes"/>
    <s v="Yes"/>
    <s v="MPSA No. 090-97-XI"/>
    <s v="PHP"/>
    <n v="300039"/>
    <s v="No"/>
    <m/>
    <m/>
  </r>
  <r>
    <x v="40"/>
    <x v="0"/>
    <s v="Final Withholding tax - Others"/>
    <s v="Yes"/>
    <s v="Yes"/>
    <s v="MPSA No. 090-97-XI"/>
    <s v="PHP"/>
    <n v="118733"/>
    <s v="No"/>
    <m/>
    <m/>
  </r>
  <r>
    <x v="40"/>
    <x v="3"/>
    <s v="Local business tax"/>
    <s v="Yes"/>
    <s v="Yes"/>
    <s v="MPSA No. 090-97-XI"/>
    <s v="PHP"/>
    <n v="284145"/>
    <s v="No"/>
    <m/>
    <m/>
  </r>
  <r>
    <x v="40"/>
    <x v="3"/>
    <s v="Real property tax - Basic"/>
    <s v="Yes"/>
    <s v="Yes"/>
    <s v="MPSA No. 090-97-XI"/>
    <s v="PHP"/>
    <n v="500000"/>
    <s v="No"/>
    <m/>
    <m/>
  </r>
  <r>
    <x v="40"/>
    <x v="3"/>
    <s v="Occupation fees"/>
    <s v="Yes"/>
    <s v="Yes"/>
    <s v="MPSA No. 090-97-XI"/>
    <s v="PHP"/>
    <n v="24000"/>
    <s v="No"/>
    <m/>
    <m/>
  </r>
  <r>
    <x v="40"/>
    <x v="3"/>
    <s v="Mayor's permit"/>
    <s v="Yes"/>
    <s v="Yes"/>
    <s v="MPSA No. 090-97-XI"/>
    <s v="PHP"/>
    <n v="18602"/>
    <s v="No"/>
    <m/>
    <m/>
  </r>
  <r>
    <x v="40"/>
    <x v="5"/>
    <s v="Royalty for Indigenous People"/>
    <s v="Yes"/>
    <s v="Yes"/>
    <s v="MPSA No. 090-97-XI"/>
    <s v="PHP"/>
    <n v="1204512"/>
    <s v="No"/>
    <m/>
    <m/>
  </r>
  <r>
    <x v="40"/>
    <x v="0"/>
    <s v="Withholding Tax - Expanded"/>
    <s v="Yes"/>
    <s v="Yes"/>
    <s v="MPSA No. 090-97-XI"/>
    <s v="PHP"/>
    <n v="903377"/>
    <s v="No"/>
    <m/>
    <m/>
  </r>
  <r>
    <x v="40"/>
    <x v="0"/>
    <s v="Withholding Tax - Compensation"/>
    <s v="Yes"/>
    <s v="Yes"/>
    <s v="MPSA No. 090-97-XI"/>
    <s v="PHP"/>
    <n v="1766193"/>
    <s v="No"/>
    <m/>
    <m/>
  </r>
  <r>
    <x v="40"/>
    <x v="0"/>
    <s v="Final Withholding tax - Others"/>
    <s v="Yes"/>
    <s v="Yes"/>
    <s v="MPSA No. 090-97-XI"/>
    <s v="PHP"/>
    <n v="395000"/>
    <s v="No"/>
    <m/>
    <m/>
  </r>
  <r>
    <x v="41"/>
    <x v="0"/>
    <s v="Excise tax on minerals"/>
    <s v="Yes"/>
    <s v="Yes"/>
    <s v="MPSA 086-97-IX"/>
    <s v="PHP"/>
    <n v="37996910"/>
    <s v="No"/>
    <m/>
    <m/>
  </r>
  <r>
    <x v="41"/>
    <x v="0"/>
    <s v="Corporate income tax"/>
    <s v="Yes"/>
    <s v="Yes"/>
    <s v="MPSA 086-97-IX"/>
    <s v="PHP"/>
    <n v="156386812"/>
    <s v="No"/>
    <m/>
    <m/>
  </r>
  <r>
    <x v="41"/>
    <x v="0"/>
    <s v="Final Withholding tax - Others"/>
    <s v="Yes"/>
    <s v="Yes"/>
    <s v="MPSA 086-97-IX"/>
    <s v="PHP"/>
    <n v="21221495"/>
    <s v="No"/>
    <m/>
    <m/>
  </r>
  <r>
    <x v="41"/>
    <x v="1"/>
    <s v="Wharfage Fees"/>
    <s v="Yes"/>
    <s v="Yes"/>
    <s v="MPSA 086-97-IX"/>
    <s v="PHP"/>
    <n v="275"/>
    <s v="No"/>
    <m/>
    <m/>
  </r>
  <r>
    <x v="41"/>
    <x v="3"/>
    <s v="Local business tax"/>
    <s v="Yes"/>
    <s v="Yes"/>
    <s v="MPSA 086-97-IX"/>
    <s v="PHP"/>
    <n v="286285"/>
    <s v="No"/>
    <m/>
    <m/>
  </r>
  <r>
    <x v="41"/>
    <x v="3"/>
    <s v="Mayor's permit"/>
    <s v="Yes"/>
    <s v="Yes"/>
    <s v="MPSA 086-97-IX"/>
    <s v="PHP"/>
    <n v="10000"/>
    <s v="No"/>
    <m/>
    <m/>
  </r>
  <r>
    <x v="41"/>
    <x v="3"/>
    <s v="Community tax"/>
    <s v="Yes"/>
    <s v="Yes"/>
    <s v="MPSA 086-97-IX"/>
    <s v="PHP"/>
    <n v="11265"/>
    <s v="No"/>
    <m/>
    <m/>
  </r>
  <r>
    <x v="41"/>
    <x v="5"/>
    <s v="Royalty for Indigenous People"/>
    <s v="Yes"/>
    <s v="Yes"/>
    <s v="MPSA 086-97-IX"/>
    <s v="PHP"/>
    <n v="7551080"/>
    <s v="No"/>
    <m/>
    <m/>
  </r>
  <r>
    <x v="41"/>
    <x v="0"/>
    <s v="Withholding Tax - Expanded"/>
    <s v="Yes"/>
    <s v="Yes"/>
    <s v="MPSA 086-97-IX"/>
    <s v="PHP"/>
    <n v="21838041"/>
    <s v="No"/>
    <m/>
    <m/>
  </r>
  <r>
    <x v="41"/>
    <x v="0"/>
    <s v="Withholding Tax - Compensation"/>
    <s v="Yes"/>
    <s v="Yes"/>
    <s v="MPSA 086-97-IX"/>
    <s v="PHP"/>
    <n v="12516667"/>
    <s v="No"/>
    <m/>
    <m/>
  </r>
  <r>
    <x v="41"/>
    <x v="0"/>
    <s v="Final Withholding tax - Others"/>
    <s v="Yes"/>
    <s v="Yes"/>
    <s v="MPSA 086-97-IX"/>
    <s v="PHP"/>
    <n v="758000"/>
    <s v="No"/>
    <m/>
    <m/>
  </r>
  <r>
    <x v="42"/>
    <x v="0"/>
    <s v="Final Withholding tax - Others"/>
    <s v="Yes"/>
    <s v="Yes"/>
    <s v="MPSA No. 031-94-X (SMR)"/>
    <s v="PHP"/>
    <n v="20434"/>
    <s v="No"/>
    <m/>
    <m/>
  </r>
  <r>
    <x v="42"/>
    <x v="0"/>
    <s v="Withholding Tax - Expanded"/>
    <s v="Yes"/>
    <s v="Yes"/>
    <s v="MPSA No. 031-94-X (SMR)"/>
    <s v="PHP"/>
    <n v="275739"/>
    <s v="No"/>
    <m/>
    <m/>
  </r>
  <r>
    <x v="42"/>
    <x v="0"/>
    <s v="Withholding Tax - Compensation"/>
    <s v="Yes"/>
    <s v="Yes"/>
    <s v="MPSA No. 031-94-X (SMR)"/>
    <s v="PHP"/>
    <n v="1000500"/>
    <s v="No"/>
    <m/>
    <m/>
  </r>
  <r>
    <x v="43"/>
    <x v="0"/>
    <s v="Excise tax on minerals"/>
    <s v="Yes"/>
    <s v="Yes"/>
    <s v="Libjo Laterite Mining Project"/>
    <s v="PHP"/>
    <n v="15603868"/>
    <s v="No"/>
    <m/>
    <m/>
  </r>
  <r>
    <x v="43"/>
    <x v="0"/>
    <s v="Corporate income tax"/>
    <s v="Yes"/>
    <s v="Yes"/>
    <s v="Libjo Laterite Mining Project"/>
    <s v="PHP"/>
    <n v="9971"/>
    <s v="No"/>
    <m/>
    <m/>
  </r>
  <r>
    <x v="43"/>
    <x v="1"/>
    <s v="Wharfage Fees"/>
    <s v="Yes"/>
    <s v="Yes"/>
    <s v="Libjo Laterite Mining Project"/>
    <s v="PHP"/>
    <n v="2189117"/>
    <s v="No"/>
    <m/>
    <m/>
  </r>
  <r>
    <x v="43"/>
    <x v="2"/>
    <s v="Royalty on mineral reservation"/>
    <s v="Yes"/>
    <s v="Yes"/>
    <s v="Libjo Laterite Mining Project"/>
    <s v="PHP"/>
    <n v="15418560"/>
    <s v="No"/>
    <m/>
    <m/>
  </r>
  <r>
    <x v="43"/>
    <x v="3"/>
    <s v="Local business tax"/>
    <s v="Yes"/>
    <s v="Yes"/>
    <s v="Libjo Laterite Mining Project"/>
    <s v="PHP"/>
    <n v="4836127"/>
    <s v="No"/>
    <m/>
    <m/>
  </r>
  <r>
    <x v="43"/>
    <x v="3"/>
    <s v="Real property tax - Basic"/>
    <s v="Yes"/>
    <s v="Yes"/>
    <s v="Libjo Laterite Mining Project"/>
    <s v="PHP"/>
    <n v="354099"/>
    <s v="No"/>
    <m/>
    <m/>
  </r>
  <r>
    <x v="43"/>
    <x v="3"/>
    <s v="Real property tax - Special Education Fund (SEF)"/>
    <s v="Yes"/>
    <s v="Yes"/>
    <s v="Libjo Laterite Mining Project"/>
    <s v="PHP"/>
    <n v="354099"/>
    <s v="No"/>
    <m/>
    <m/>
  </r>
  <r>
    <x v="43"/>
    <x v="3"/>
    <s v="Other Taxes"/>
    <s v="Yes"/>
    <s v="Yes"/>
    <s v="Libjo Laterite Mining Project"/>
    <s v="PHP"/>
    <n v="487500"/>
    <s v="No"/>
    <m/>
    <m/>
  </r>
  <r>
    <x v="43"/>
    <x v="0"/>
    <s v="Withholding Tax - Expanded"/>
    <s v="Yes"/>
    <s v="Yes"/>
    <s v="Libjo Laterite Mining Project"/>
    <s v="PHP"/>
    <n v="410629"/>
    <s v="No"/>
    <m/>
    <m/>
  </r>
  <r>
    <x v="43"/>
    <x v="0"/>
    <s v="Final Withholding tax - Others"/>
    <s v="Yes"/>
    <s v="Yes"/>
    <s v="Libjo Laterite Mining Project"/>
    <s v="PHP"/>
    <n v="11500"/>
    <s v="No"/>
    <m/>
    <m/>
  </r>
  <r>
    <x v="44"/>
    <x v="0"/>
    <s v="Excise tax on minerals"/>
    <s v="Yes"/>
    <s v="Yes"/>
    <s v="Sta. Cruz-Candelaria Mining Project"/>
    <s v="PHP"/>
    <n v="79615894"/>
    <s v="No"/>
    <m/>
    <m/>
  </r>
  <r>
    <x v="44"/>
    <x v="0"/>
    <s v="Corporate income tax"/>
    <s v="Yes"/>
    <s v="Yes"/>
    <s v="Sta. Cruz-Candelaria Mining Project"/>
    <s v="PHP"/>
    <n v="233736375"/>
    <s v="No"/>
    <m/>
    <m/>
  </r>
  <r>
    <x v="44"/>
    <x v="0"/>
    <s v="Final Withholding tax - Others"/>
    <s v="Yes"/>
    <s v="Yes"/>
    <s v="Sta. Cruz-Candelaria Mining Project"/>
    <s v="PHP"/>
    <n v="6213046"/>
    <s v="No"/>
    <m/>
    <m/>
  </r>
  <r>
    <x v="44"/>
    <x v="1"/>
    <s v="Wharfage Fees"/>
    <s v="Yes"/>
    <s v="Yes"/>
    <s v="Sta. Cruz-Candelaria Mining Project"/>
    <s v="PHP"/>
    <n v="9161352"/>
    <s v="No"/>
    <m/>
    <m/>
  </r>
  <r>
    <x v="44"/>
    <x v="2"/>
    <s v="Other Taxes"/>
    <s v="Yes"/>
    <s v="Yes"/>
    <s v="Sta. Cruz-Candelaria Mining Project"/>
    <s v="PHP"/>
    <n v="307053"/>
    <s v="No"/>
    <m/>
    <m/>
  </r>
  <r>
    <x v="44"/>
    <x v="3"/>
    <s v="Local business tax"/>
    <s v="Yes"/>
    <s v="Yes"/>
    <s v="Sta. Cruz-Candelaria Mining Project"/>
    <s v="PHP"/>
    <n v="14664780"/>
    <s v="No"/>
    <m/>
    <m/>
  </r>
  <r>
    <x v="44"/>
    <x v="3"/>
    <s v="Real property tax - Basic"/>
    <s v="Yes"/>
    <s v="Yes"/>
    <s v="Sta. Cruz-Candelaria Mining Project"/>
    <s v="PHP"/>
    <n v="13025"/>
    <s v="No"/>
    <m/>
    <m/>
  </r>
  <r>
    <x v="44"/>
    <x v="3"/>
    <s v="Occupation fees"/>
    <s v="Yes"/>
    <s v="Yes"/>
    <s v="Sta. Cruz-Candelaria Mining Project"/>
    <s v="PHP"/>
    <n v="285250"/>
    <s v="No"/>
    <m/>
    <m/>
  </r>
  <r>
    <x v="44"/>
    <x v="3"/>
    <s v="Mayor's permit"/>
    <s v="Yes"/>
    <s v="Yes"/>
    <s v="Sta. Cruz-Candelaria Mining Project"/>
    <s v="PHP"/>
    <n v="17500"/>
    <s v="No"/>
    <m/>
    <m/>
  </r>
  <r>
    <x v="44"/>
    <x v="3"/>
    <s v="Community tax"/>
    <s v="Yes"/>
    <s v="Yes"/>
    <s v="Sta. Cruz-Candelaria Mining Project"/>
    <s v="PHP"/>
    <n v="10500"/>
    <s v="No"/>
    <m/>
    <m/>
  </r>
  <r>
    <x v="44"/>
    <x v="3"/>
    <s v="Other Taxes"/>
    <s v="Yes"/>
    <s v="Yes"/>
    <s v="Sta. Cruz-Candelaria Mining Project"/>
    <s v="PHP"/>
    <n v="21351233"/>
    <s v="No"/>
    <m/>
    <m/>
  </r>
  <r>
    <x v="44"/>
    <x v="0"/>
    <s v="Withholding Tax - Expanded"/>
    <s v="Yes"/>
    <s v="Yes"/>
    <s v="Sta. Cruz-Candelaria Mining Project"/>
    <s v="PHP"/>
    <n v="19194474"/>
    <s v="No"/>
    <m/>
    <m/>
  </r>
  <r>
    <x v="44"/>
    <x v="0"/>
    <s v="Withholding Tax - Compensation"/>
    <s v="Yes"/>
    <s v="Yes"/>
    <s v="Sta. Cruz-Candelaria Mining Project"/>
    <s v="PHP"/>
    <n v="1745092"/>
    <s v="No"/>
    <m/>
    <m/>
  </r>
  <r>
    <x v="44"/>
    <x v="0"/>
    <s v="Final Withholding tax - Others"/>
    <s v="Yes"/>
    <s v="Yes"/>
    <s v="Sta. Cruz-Candelaria Mining Project"/>
    <s v="PHP"/>
    <n v="9912"/>
    <s v="No"/>
    <m/>
    <m/>
  </r>
  <r>
    <x v="45"/>
    <x v="0"/>
    <s v="Excise tax on minerals"/>
    <s v="Yes"/>
    <s v="Yes"/>
    <s v="MPSA No. 013-93-VII and MPSA No. 111-98-VII (Amended I)"/>
    <s v="PHP"/>
    <n v="8444697"/>
    <s v="No"/>
    <m/>
    <m/>
  </r>
  <r>
    <x v="45"/>
    <x v="0"/>
    <s v="Corporate income tax"/>
    <s v="Yes"/>
    <s v="Yes"/>
    <s v="MPSA No. 013-93-VII and MPSA No. 111-98-VII (Amended I)"/>
    <s v="PHP"/>
    <n v="4233638"/>
    <s v="No"/>
    <m/>
    <m/>
  </r>
  <r>
    <x v="45"/>
    <x v="0"/>
    <s v="Final Withholding tax - Others"/>
    <s v="Yes"/>
    <s v="Yes"/>
    <s v="MPSA No. 013-93-VII and MPSA No. 111-98-VII (Amended I)"/>
    <s v="PHP"/>
    <n v="2086539"/>
    <s v="No"/>
    <m/>
    <m/>
  </r>
  <r>
    <x v="45"/>
    <x v="0"/>
    <s v="Output VAT"/>
    <s v="Yes"/>
    <s v="Yes"/>
    <s v="MPSA No. 013-93-VII and MPSA No. 111-98-VII (Amended I)"/>
    <s v="PHP"/>
    <n v="30939783"/>
    <s v="No"/>
    <m/>
    <m/>
  </r>
  <r>
    <x v="45"/>
    <x v="0"/>
    <s v="Withholding Tax - Expanded"/>
    <s v="Yes"/>
    <s v="Yes"/>
    <s v="MPSA No. 013-93-VII and MPSA No. 111-98-VII (Amended I)"/>
    <s v="PHP"/>
    <n v="5467781"/>
    <s v="No"/>
    <m/>
    <m/>
  </r>
  <r>
    <x v="45"/>
    <x v="0"/>
    <s v="Withholding Tax - Compensation"/>
    <s v="Yes"/>
    <s v="Yes"/>
    <s v="MPSA No. 013-93-VII and MPSA No. 111-98-VII (Amended I)"/>
    <s v="PHP"/>
    <n v="2171218"/>
    <s v="No"/>
    <m/>
    <m/>
  </r>
  <r>
    <x v="45"/>
    <x v="0"/>
    <s v="Final Withholding tax - Others"/>
    <s v="Yes"/>
    <s v="Yes"/>
    <s v="MPSA No. 013-93-VII and MPSA No. 111-98-VII (Amended I)"/>
    <s v="PHP"/>
    <n v="5134734"/>
    <s v="No"/>
    <m/>
    <m/>
  </r>
  <r>
    <x v="45"/>
    <x v="3"/>
    <s v="Local business tax"/>
    <s v="Yes"/>
    <s v="Yes"/>
    <s v="MPSA No. 013-93-VII and MPSA No. 111-98-VII (Amended I)"/>
    <s v="PHP"/>
    <n v="2516613"/>
    <s v="No"/>
    <m/>
    <m/>
  </r>
  <r>
    <x v="45"/>
    <x v="3"/>
    <s v="Real property tax - Basic"/>
    <s v="Yes"/>
    <s v="Yes"/>
    <s v="MPSA No. 013-93-VII and MPSA No. 111-98-VII (Amended I)"/>
    <s v="PHP"/>
    <n v="2516613"/>
    <s v="No"/>
    <m/>
    <m/>
  </r>
  <r>
    <x v="46"/>
    <x v="0"/>
    <s v="Excise tax on minerals"/>
    <s v="Yes"/>
    <s v="Yes"/>
    <s v="MPSA No. 296-2009-IVA"/>
    <s v="PHP"/>
    <n v="1958846"/>
    <s v="No"/>
    <m/>
    <m/>
  </r>
  <r>
    <x v="46"/>
    <x v="0"/>
    <s v="Corporate income tax"/>
    <s v="Yes"/>
    <s v="Yes"/>
    <s v="MPSA No. 296-2009-IVA"/>
    <s v="PHP"/>
    <n v="7352802"/>
    <s v="No"/>
    <m/>
    <m/>
  </r>
  <r>
    <x v="46"/>
    <x v="0"/>
    <s v="Final Withholding tax - Others"/>
    <s v="Yes"/>
    <s v="Yes"/>
    <s v="MPSA No. 296-2009-IVA"/>
    <s v="PHP"/>
    <n v="3019239"/>
    <s v="No"/>
    <m/>
    <m/>
  </r>
  <r>
    <x v="46"/>
    <x v="0"/>
    <s v="Output VAT"/>
    <s v="Yes"/>
    <s v="Yes"/>
    <s v="MPSA No. 296-2009-IVA"/>
    <s v="PHP"/>
    <n v="7484952"/>
    <s v="No"/>
    <m/>
    <m/>
  </r>
  <r>
    <x v="46"/>
    <x v="0"/>
    <s v="Withholding Tax - Expanded"/>
    <s v="Yes"/>
    <s v="Yes"/>
    <s v="MPSA No. 296-2009-IVA"/>
    <s v="PHP"/>
    <n v="453951"/>
    <s v="No"/>
    <m/>
    <m/>
  </r>
  <r>
    <x v="46"/>
    <x v="0"/>
    <s v="Withholding Tax - Compensation"/>
    <s v="Yes"/>
    <s v="Yes"/>
    <s v="MPSA No. 296-2009-IVA"/>
    <s v="PHP"/>
    <n v="561807"/>
    <s v="No"/>
    <m/>
    <m/>
  </r>
  <r>
    <x v="46"/>
    <x v="0"/>
    <s v="Final Withholding tax - Others"/>
    <s v="Yes"/>
    <s v="Yes"/>
    <s v="MPSA No. 296-2009-IVA"/>
    <s v="PHP"/>
    <n v="500"/>
    <s v="No"/>
    <m/>
    <m/>
  </r>
  <r>
    <x v="47"/>
    <x v="0"/>
    <s v="Corporate income tax"/>
    <s v="Yes"/>
    <s v="Yes"/>
    <s v="Angono Basalt Quarry"/>
    <s v="PHP"/>
    <n v="4552008"/>
    <s v="No"/>
    <m/>
    <m/>
  </r>
  <r>
    <x v="47"/>
    <x v="0"/>
    <s v="Final Withholding tax - Others"/>
    <s v="Yes"/>
    <s v="Yes"/>
    <s v="Angono Basalt Quarry"/>
    <s v="PHP"/>
    <n v="259485"/>
    <s v="No"/>
    <m/>
    <m/>
  </r>
  <r>
    <x v="47"/>
    <x v="0"/>
    <s v="Output VAT"/>
    <s v="Yes"/>
    <s v="Yes"/>
    <s v="Angono Basalt Quarry"/>
    <s v="PHP"/>
    <n v="3083046"/>
    <s v="No"/>
    <m/>
    <m/>
  </r>
  <r>
    <x v="47"/>
    <x v="3"/>
    <s v="Real property tax - Basic"/>
    <s v="Yes"/>
    <s v="Yes"/>
    <s v="Angono Basalt Quarry"/>
    <s v="PHP"/>
    <n v="2183420"/>
    <s v="No"/>
    <m/>
    <m/>
  </r>
  <r>
    <x v="47"/>
    <x v="3"/>
    <s v="Real property tax - Special Education Fund (SEF)"/>
    <s v="Yes"/>
    <s v="Yes"/>
    <s v="Angono Basalt Quarry"/>
    <s v="PHP"/>
    <n v="2183420"/>
    <s v="No"/>
    <m/>
    <m/>
  </r>
  <r>
    <x v="47"/>
    <x v="3"/>
    <s v="Occupation fees"/>
    <s v="Yes"/>
    <s v="Yes"/>
    <s v="Angono Basalt Quarry"/>
    <s v="PHP"/>
    <n v="14400"/>
    <s v="No"/>
    <m/>
    <m/>
  </r>
  <r>
    <x v="47"/>
    <x v="0"/>
    <s v="Withholding Tax - Expanded"/>
    <s v="Yes"/>
    <s v="Yes"/>
    <s v="Angono Basalt Quarry"/>
    <s v="PHP"/>
    <n v="441513"/>
    <s v="No"/>
    <m/>
    <m/>
  </r>
  <r>
    <x v="47"/>
    <x v="0"/>
    <s v="Withholding Tax - Compensation"/>
    <s v="Yes"/>
    <s v="Yes"/>
    <s v="Angono Basalt Quarry"/>
    <s v="PHP"/>
    <n v="41355"/>
    <s v="No"/>
    <m/>
    <m/>
  </r>
  <r>
    <x v="47"/>
    <x v="0"/>
    <s v="Final Withholding tax - Others"/>
    <s v="Yes"/>
    <s v="Yes"/>
    <s v="Angono Basalt Quarry"/>
    <s v="PHP"/>
    <n v="22059"/>
    <s v="No"/>
    <m/>
    <m/>
  </r>
  <r>
    <x v="48"/>
    <x v="0"/>
    <s v="Excise tax on minerals"/>
    <s v="Yes"/>
    <s v="Yes"/>
    <s v="MPSA No. 258-2007-II"/>
    <s v="PHP"/>
    <n v="501911"/>
    <s v="No"/>
    <m/>
    <m/>
  </r>
  <r>
    <x v="48"/>
    <x v="0"/>
    <s v="Corporate income tax"/>
    <s v="Yes"/>
    <s v="Yes"/>
    <s v="MPSA No. 258-2007-II"/>
    <s v="PHP"/>
    <n v="62311"/>
    <s v="No"/>
    <m/>
    <m/>
  </r>
  <r>
    <x v="48"/>
    <x v="0"/>
    <s v="Final Withholding tax - Others"/>
    <s v="Yes"/>
    <s v="Yes"/>
    <s v="MPSA No. 258-2007-II"/>
    <s v="PHP"/>
    <n v="1000"/>
    <s v="No"/>
    <m/>
    <m/>
  </r>
  <r>
    <x v="48"/>
    <x v="1"/>
    <s v="Wharfage Fees"/>
    <s v="Yes"/>
    <s v="Yes"/>
    <s v="MPSA No. 258-2007-II"/>
    <s v="PHP"/>
    <n v="194164"/>
    <s v="No"/>
    <m/>
    <m/>
  </r>
  <r>
    <x v="48"/>
    <x v="3"/>
    <s v="Local business tax"/>
    <s v="Yes"/>
    <s v="Yes"/>
    <s v="MPSA No. 258-2007-II"/>
    <s v="PHP"/>
    <n v="14175"/>
    <s v="No"/>
    <m/>
    <m/>
  </r>
  <r>
    <x v="48"/>
    <x v="3"/>
    <s v="Real property tax - Basic"/>
    <s v="Yes"/>
    <s v="Yes"/>
    <s v="MPSA No. 258-2007-II"/>
    <s v="PHP"/>
    <n v="239279"/>
    <s v="No"/>
    <m/>
    <m/>
  </r>
  <r>
    <x v="48"/>
    <x v="3"/>
    <s v="Real property tax - Special Education Fund (SEF)"/>
    <s v="Yes"/>
    <s v="Yes"/>
    <s v="MPSA No. 258-2007-II"/>
    <s v="PHP"/>
    <n v="239279"/>
    <s v="No"/>
    <m/>
    <m/>
  </r>
  <r>
    <x v="48"/>
    <x v="3"/>
    <s v="Occupation fees"/>
    <s v="Yes"/>
    <s v="Yes"/>
    <s v="MPSA No. 258-2007-II"/>
    <s v="PHP"/>
    <n v="179400"/>
    <s v="No"/>
    <m/>
    <m/>
  </r>
  <r>
    <x v="48"/>
    <x v="3"/>
    <s v="Mayor's permit"/>
    <s v="Yes"/>
    <s v="Yes"/>
    <s v="MPSA No. 258-2007-II"/>
    <s v="PHP"/>
    <n v="12500"/>
    <s v="No"/>
    <m/>
    <m/>
  </r>
  <r>
    <x v="48"/>
    <x v="3"/>
    <s v="Community tax"/>
    <s v="Yes"/>
    <s v="Yes"/>
    <s v="MPSA No. 258-2007-II"/>
    <s v="PHP"/>
    <n v="1300"/>
    <s v="No"/>
    <m/>
    <m/>
  </r>
  <r>
    <x v="48"/>
    <x v="3"/>
    <s v="Other Taxes"/>
    <s v="Yes"/>
    <s v="Yes"/>
    <s v="MPSA No. 258-2007-II"/>
    <s v="PHP"/>
    <n v="24989"/>
    <s v="No"/>
    <m/>
    <m/>
  </r>
  <r>
    <x v="48"/>
    <x v="5"/>
    <s v="Royalty for Indigenous People"/>
    <s v="Yes"/>
    <s v="Yes"/>
    <s v="MPSA No. 258-2007-II"/>
    <s v="PHP"/>
    <n v="1371388"/>
    <s v="No"/>
    <m/>
    <m/>
  </r>
  <r>
    <x v="48"/>
    <x v="0"/>
    <s v="Withholding Tax - Expanded"/>
    <s v="Yes"/>
    <s v="Yes"/>
    <s v="MPSA No. 258-2007-II"/>
    <s v="PHP"/>
    <n v="2607890"/>
    <s v="No"/>
    <m/>
    <m/>
  </r>
  <r>
    <x v="48"/>
    <x v="0"/>
    <s v="Withholding Tax - Compensation"/>
    <s v="Yes"/>
    <s v="Yes"/>
    <s v="MPSA No. 258-2007-II"/>
    <s v="PHP"/>
    <n v="2629111"/>
    <s v="No"/>
    <m/>
    <m/>
  </r>
  <r>
    <x v="48"/>
    <x v="0"/>
    <s v="Final Withholding tax - Others"/>
    <s v="Yes"/>
    <s v="Yes"/>
    <s v="MPSA No. 258-2007-II"/>
    <s v="PHP"/>
    <n v="1752484"/>
    <s v="No"/>
    <m/>
    <m/>
  </r>
  <r>
    <x v="49"/>
    <x v="0"/>
    <s v="Excise tax on minerals"/>
    <s v="Yes"/>
    <s v="Yes"/>
    <s v="Dolomite Mining"/>
    <s v="PHP"/>
    <n v="7482242"/>
    <s v="No"/>
    <m/>
    <m/>
  </r>
  <r>
    <x v="49"/>
    <x v="0"/>
    <s v="Corporate income tax"/>
    <s v="Yes"/>
    <s v="Yes"/>
    <s v="Dolomite Mining"/>
    <s v="PHP"/>
    <n v="2272543"/>
    <s v="No"/>
    <m/>
    <m/>
  </r>
  <r>
    <x v="49"/>
    <x v="0"/>
    <s v="Output VAT"/>
    <s v="Yes"/>
    <s v="Yes"/>
    <s v="Dolomite Mining"/>
    <s v="PHP"/>
    <n v="21820865"/>
    <s v="No"/>
    <m/>
    <m/>
  </r>
  <r>
    <x v="49"/>
    <x v="3"/>
    <s v="Local business tax"/>
    <s v="Yes"/>
    <s v="Yes"/>
    <s v="Dolomite Mining"/>
    <s v="PHP"/>
    <n v="575580"/>
    <s v="No"/>
    <m/>
    <m/>
  </r>
  <r>
    <x v="49"/>
    <x v="3"/>
    <s v="Real property tax - Basic"/>
    <s v="Yes"/>
    <s v="Yes"/>
    <s v="Dolomite Mining"/>
    <s v="PHP"/>
    <n v="152384"/>
    <s v="No"/>
    <m/>
    <m/>
  </r>
  <r>
    <x v="49"/>
    <x v="3"/>
    <s v="Real property tax - Special Education Fund (SEF)"/>
    <s v="Yes"/>
    <s v="Yes"/>
    <s v="Dolomite Mining"/>
    <s v="PHP"/>
    <n v="152384"/>
    <s v="No"/>
    <m/>
    <m/>
  </r>
  <r>
    <x v="49"/>
    <x v="3"/>
    <s v="Occupation fees"/>
    <s v="Yes"/>
    <s v="Yes"/>
    <s v="Dolomite Mining"/>
    <s v="PHP"/>
    <n v="39450"/>
    <s v="No"/>
    <m/>
    <m/>
  </r>
  <r>
    <x v="49"/>
    <x v="3"/>
    <s v="Mayor's permit"/>
    <s v="Yes"/>
    <s v="Yes"/>
    <s v="Dolomite Mining"/>
    <s v="PHP"/>
    <n v="57558"/>
    <s v="No"/>
    <m/>
    <m/>
  </r>
  <r>
    <x v="49"/>
    <x v="3"/>
    <s v="Other Taxes"/>
    <s v="Yes"/>
    <s v="Yes"/>
    <s v="Dolomite Mining"/>
    <s v="PHP"/>
    <n v="1707100"/>
    <s v="No"/>
    <m/>
    <m/>
  </r>
  <r>
    <x v="49"/>
    <x v="0"/>
    <s v="Withholding Tax - Expanded"/>
    <s v="Yes"/>
    <s v="Yes"/>
    <s v="Dolomite Mining"/>
    <s v="PHP"/>
    <n v="3085464"/>
    <s v="No"/>
    <m/>
    <m/>
  </r>
  <r>
    <x v="49"/>
    <x v="0"/>
    <s v="Withholding Tax - Compensation"/>
    <s v="Yes"/>
    <s v="Yes"/>
    <s v="Dolomite Mining"/>
    <s v="PHP"/>
    <n v="873927"/>
    <s v="No"/>
    <m/>
    <m/>
  </r>
  <r>
    <x v="49"/>
    <x v="0"/>
    <s v="Final Withholding tax - Others"/>
    <s v="Yes"/>
    <s v="Yes"/>
    <s v="Dolomite Mining"/>
    <s v="PHP"/>
    <n v="1079100"/>
    <s v="No"/>
    <m/>
    <m/>
  </r>
  <r>
    <x v="50"/>
    <x v="0"/>
    <s v="Excise tax on minerals"/>
    <s v="Yes"/>
    <s v="Yes"/>
    <s v="Cement Manufacturing Plant"/>
    <s v="PHP"/>
    <n v="17147103"/>
    <s v="No"/>
    <m/>
    <m/>
  </r>
  <r>
    <x v="50"/>
    <x v="0"/>
    <s v="Corporate income tax"/>
    <s v="Yes"/>
    <s v="Yes"/>
    <s v="Cement Manufacturing Plant"/>
    <s v="PHP"/>
    <n v="884194125"/>
    <s v="No"/>
    <m/>
    <m/>
  </r>
  <r>
    <x v="50"/>
    <x v="0"/>
    <s v="Final Withholding tax - Others"/>
    <s v="Yes"/>
    <s v="Yes"/>
    <s v="Cement Manufacturing Plant"/>
    <s v="PHP"/>
    <n v="113710118"/>
    <s v="No"/>
    <m/>
    <m/>
  </r>
  <r>
    <x v="50"/>
    <x v="0"/>
    <s v="Output VAT"/>
    <s v="Yes"/>
    <s v="Yes"/>
    <s v="Cement Manufacturing Plant"/>
    <s v="PHP"/>
    <n v="2652246562"/>
    <s v="No"/>
    <m/>
    <m/>
  </r>
  <r>
    <x v="50"/>
    <x v="4"/>
    <s v="Customs duties"/>
    <s v="Yes"/>
    <s v="Yes"/>
    <s v="Cement Manufacturing Plant"/>
    <s v="PHP"/>
    <n v="16743514"/>
    <s v="No"/>
    <m/>
    <m/>
  </r>
  <r>
    <x v="50"/>
    <x v="4"/>
    <s v="VAT on imported materials and equipment"/>
    <s v="Yes"/>
    <s v="Yes"/>
    <s v="Cement Manufacturing Plant"/>
    <s v="PHP"/>
    <n v="195489864"/>
    <s v="No"/>
    <m/>
    <m/>
  </r>
  <r>
    <x v="50"/>
    <x v="4"/>
    <s v="Excise tax on imported goods"/>
    <s v="Yes"/>
    <s v="Yes"/>
    <s v="Cement Manufacturing Plant"/>
    <s v="PHP"/>
    <n v="28450420"/>
    <s v="No"/>
    <m/>
    <m/>
  </r>
  <r>
    <x v="50"/>
    <x v="1"/>
    <s v="Wharfage Fees"/>
    <s v="Yes"/>
    <s v="Yes"/>
    <s v="Cement Manufacturing Plant"/>
    <s v="PHP"/>
    <n v="736613"/>
    <s v="No"/>
    <m/>
    <m/>
  </r>
  <r>
    <x v="50"/>
    <x v="3"/>
    <s v="Local business tax"/>
    <s v="Yes"/>
    <s v="Yes"/>
    <s v="Cement Manufacturing Plant"/>
    <s v="PHP"/>
    <n v="25709582"/>
    <s v="No"/>
    <m/>
    <m/>
  </r>
  <r>
    <x v="50"/>
    <x v="3"/>
    <s v="Real property tax - Basic"/>
    <s v="Yes"/>
    <s v="Yes"/>
    <s v="Cement Manufacturing Plant"/>
    <s v="PHP"/>
    <n v="100829132"/>
    <s v="No"/>
    <m/>
    <m/>
  </r>
  <r>
    <x v="50"/>
    <x v="3"/>
    <s v="Real property tax - Special Education Fund (SEF)"/>
    <s v="Yes"/>
    <s v="Yes"/>
    <s v="Cement Manufacturing Plant"/>
    <s v="PHP"/>
    <n v="100829132"/>
    <s v="No"/>
    <m/>
    <m/>
  </r>
  <r>
    <x v="50"/>
    <x v="3"/>
    <s v="Occupation fees"/>
    <s v="Yes"/>
    <s v="Yes"/>
    <s v="Cement Manufacturing Plant"/>
    <s v="PHP"/>
    <n v="39450"/>
    <s v="No"/>
    <m/>
    <m/>
  </r>
  <r>
    <x v="50"/>
    <x v="3"/>
    <s v="Mayor's permit"/>
    <s v="Yes"/>
    <s v="Yes"/>
    <s v="Cement Manufacturing Plant"/>
    <s v="PHP"/>
    <n v="21700"/>
    <s v="No"/>
    <m/>
    <m/>
  </r>
  <r>
    <x v="50"/>
    <x v="0"/>
    <s v="Withholding Tax - Expanded"/>
    <s v="Yes"/>
    <s v="Yes"/>
    <s v="Cement Manufacturing Plant"/>
    <s v="PHP"/>
    <n v="223944549"/>
    <s v="No"/>
    <m/>
    <m/>
  </r>
  <r>
    <x v="50"/>
    <x v="0"/>
    <s v="Withholding Tax - Compensation"/>
    <s v="Yes"/>
    <s v="Yes"/>
    <s v="Cement Manufacturing Plant"/>
    <s v="PHP"/>
    <n v="64469468"/>
    <s v="No"/>
    <m/>
    <m/>
  </r>
  <r>
    <x v="50"/>
    <x v="0"/>
    <s v="Final Withholding tax - Others"/>
    <s v="Yes"/>
    <s v="Yes"/>
    <s v="Cement Manufacturing Plant"/>
    <s v="PHP"/>
    <n v="2250500"/>
    <s v="No"/>
    <m/>
    <m/>
  </r>
  <r>
    <x v="51"/>
    <x v="0"/>
    <s v="Excise tax on minerals"/>
    <s v="Yes"/>
    <s v="Yes"/>
    <s v="Aggregates Quarry &amp; Crushing Project"/>
    <s v="PHP"/>
    <n v="1246789"/>
    <s v="No"/>
    <m/>
    <m/>
  </r>
  <r>
    <x v="51"/>
    <x v="0"/>
    <s v="Corporate income tax"/>
    <s v="Yes"/>
    <s v="Yes"/>
    <s v="Aggregates Quarry &amp; Crushing Project"/>
    <s v="PHP"/>
    <n v="1169167"/>
    <s v="No"/>
    <m/>
    <m/>
  </r>
  <r>
    <x v="51"/>
    <x v="0"/>
    <s v="Output VAT"/>
    <s v="Yes"/>
    <s v="Yes"/>
    <s v="Aggregates Quarry &amp; Crushing Project"/>
    <s v="PHP"/>
    <n v="291392"/>
    <s v="No"/>
    <m/>
    <m/>
  </r>
  <r>
    <x v="51"/>
    <x v="0"/>
    <s v="Withholding Tax - Expanded"/>
    <s v="Yes"/>
    <s v="Yes"/>
    <s v="Aggregates Quarry &amp; Crushing Project"/>
    <s v="PHP"/>
    <n v="921222"/>
    <s v="No"/>
    <m/>
    <m/>
  </r>
  <r>
    <x v="51"/>
    <x v="0"/>
    <s v="Withholding Tax - Compensation"/>
    <s v="Yes"/>
    <s v="Yes"/>
    <s v="Aggregates Quarry &amp; Crushing Project"/>
    <s v="PHP"/>
    <n v="72890"/>
    <s v="No"/>
    <m/>
    <m/>
  </r>
  <r>
    <x v="51"/>
    <x v="0"/>
    <s v="Final Withholding tax - Others"/>
    <s v="Yes"/>
    <s v="Yes"/>
    <s v="Aggregates Quarry &amp; Crushing Project"/>
    <s v="PHP"/>
    <n v="526305"/>
    <s v="No"/>
    <m/>
    <m/>
  </r>
  <r>
    <x v="51"/>
    <x v="3"/>
    <s v="Local business tax"/>
    <s v="Yes"/>
    <s v="Yes"/>
    <s v="Aggregates Quarry &amp; Crushing Project"/>
    <s v="PHP"/>
    <n v="161419"/>
    <s v="No"/>
    <m/>
    <m/>
  </r>
  <r>
    <x v="51"/>
    <x v="3"/>
    <s v="Real property tax - Basic"/>
    <s v="Yes"/>
    <s v="Yes"/>
    <s v="Aggregates Quarry &amp; Crushing Project"/>
    <s v="PHP"/>
    <n v="221974"/>
    <s v="No"/>
    <m/>
    <m/>
  </r>
  <r>
    <x v="51"/>
    <x v="3"/>
    <s v="Real property tax - Special Education Fund (SEF)"/>
    <s v="Yes"/>
    <s v="Yes"/>
    <s v="Aggregates Quarry &amp; Crushing Project"/>
    <s v="PHP"/>
    <n v="110987"/>
    <s v="No"/>
    <m/>
    <m/>
  </r>
  <r>
    <x v="51"/>
    <x v="3"/>
    <s v="Occupation fees"/>
    <s v="Yes"/>
    <s v="Yes"/>
    <s v="Aggregates Quarry &amp; Crushing Project"/>
    <s v="PHP"/>
    <n v="8750"/>
    <s v="No"/>
    <m/>
    <m/>
  </r>
  <r>
    <x v="51"/>
    <x v="3"/>
    <s v="Mayor's permit"/>
    <s v="Yes"/>
    <s v="Yes"/>
    <s v="Aggregates Quarry &amp; Crushing Project"/>
    <s v="PHP"/>
    <n v="10000"/>
    <s v="No"/>
    <m/>
    <m/>
  </r>
  <r>
    <x v="51"/>
    <x v="3"/>
    <s v="Other Taxes"/>
    <s v="Yes"/>
    <s v="Yes"/>
    <s v="Aggregates Quarry &amp; Crushing Project"/>
    <s v="PHP"/>
    <n v="1221379"/>
    <s v="No"/>
    <m/>
    <m/>
  </r>
  <r>
    <x v="52"/>
    <x v="0"/>
    <s v="Excise tax on minerals"/>
    <s v="Yes"/>
    <s v="Yes"/>
    <s v="MPSA No. 200-2004-I"/>
    <s v="PHP"/>
    <n v="204989"/>
    <s v="No"/>
    <m/>
    <m/>
  </r>
  <r>
    <x v="52"/>
    <x v="0"/>
    <s v="Corporate income tax"/>
    <s v="Yes"/>
    <s v="Yes"/>
    <s v="MPSA No. 200-2004-I"/>
    <s v="PHP"/>
    <n v="20960"/>
    <s v="No"/>
    <m/>
    <m/>
  </r>
  <r>
    <x v="52"/>
    <x v="0"/>
    <s v="Output VAT"/>
    <s v="Yes"/>
    <s v="Yes"/>
    <s v="MPSA No. 200-2004-I"/>
    <s v="PHP"/>
    <n v="549078"/>
    <s v="No"/>
    <m/>
    <m/>
  </r>
  <r>
    <x v="52"/>
    <x v="0"/>
    <s v="Withholding Tax - Expanded"/>
    <s v="Yes"/>
    <s v="Yes"/>
    <s v="MPSA No. 200-2004-I"/>
    <s v="PHP"/>
    <n v="21937"/>
    <s v="No"/>
    <m/>
    <m/>
  </r>
  <r>
    <x v="52"/>
    <x v="0"/>
    <s v="Withholding Tax - Compensation"/>
    <s v="Yes"/>
    <s v="Yes"/>
    <s v="MPSA No. 200-2004-I"/>
    <s v="PHP"/>
    <n v="67202"/>
    <s v="No"/>
    <m/>
    <m/>
  </r>
  <r>
    <x v="52"/>
    <x v="2"/>
    <s v="Other Taxes"/>
    <s v="Yes"/>
    <s v="Yes"/>
    <s v="MPSA No. 200-2004-I"/>
    <s v="PHP"/>
    <n v="14288"/>
    <s v="No"/>
    <m/>
    <m/>
  </r>
  <r>
    <x v="52"/>
    <x v="3"/>
    <s v="Local business tax"/>
    <s v="Yes"/>
    <s v="Yes"/>
    <s v="MPSA No. 200-2004-I"/>
    <s v="PHP"/>
    <n v="31004"/>
    <s v="No"/>
    <m/>
    <m/>
  </r>
  <r>
    <x v="52"/>
    <x v="3"/>
    <s v="Real property tax - Basic"/>
    <s v="Yes"/>
    <s v="Yes"/>
    <s v="MPSA No. 200-2004-I"/>
    <s v="PHP"/>
    <n v="28987"/>
    <s v="No"/>
    <m/>
    <m/>
  </r>
  <r>
    <x v="52"/>
    <x v="3"/>
    <s v="Real property tax - Special Education Fund (SEF)"/>
    <s v="Yes"/>
    <s v="Yes"/>
    <s v="MPSA No. 200-2004-I"/>
    <s v="PHP"/>
    <n v="28987"/>
    <s v="No"/>
    <m/>
    <m/>
  </r>
  <r>
    <x v="52"/>
    <x v="3"/>
    <s v="Occupation fees"/>
    <s v="Yes"/>
    <s v="Yes"/>
    <s v="MPSA No. 200-2004-I"/>
    <s v="PHP"/>
    <n v="40005"/>
    <s v="No"/>
    <m/>
    <m/>
  </r>
  <r>
    <x v="52"/>
    <x v="3"/>
    <s v="Mayor's permit"/>
    <s v="Yes"/>
    <s v="Yes"/>
    <s v="MPSA No. 200-2004-I"/>
    <s v="PHP"/>
    <n v="32314"/>
    <s v="No"/>
    <m/>
    <m/>
  </r>
  <r>
    <x v="52"/>
    <x v="3"/>
    <s v="Community tax"/>
    <s v="Yes"/>
    <s v="Yes"/>
    <s v="MPSA No. 200-2004-I"/>
    <s v="PHP"/>
    <n v="2392"/>
    <s v="No"/>
    <m/>
    <m/>
  </r>
  <r>
    <x v="53"/>
    <x v="0"/>
    <s v="Excise tax on minerals"/>
    <s v="Yes"/>
    <s v="Yes"/>
    <s v="MPSA No.146-99-V"/>
    <s v="PHP"/>
    <n v="578949"/>
    <s v="No"/>
    <m/>
    <m/>
  </r>
  <r>
    <x v="53"/>
    <x v="0"/>
    <s v="Output VAT"/>
    <s v="Yes"/>
    <s v="Yes"/>
    <s v="MPSA No.146-99-V"/>
    <s v="PHP"/>
    <n v="4904204"/>
    <s v="No"/>
    <m/>
    <m/>
  </r>
  <r>
    <x v="53"/>
    <x v="0"/>
    <s v="Withholding Tax - Expanded"/>
    <s v="Yes"/>
    <s v="Yes"/>
    <s v="MPSA No.146-99-V"/>
    <s v="PHP"/>
    <n v="412223"/>
    <s v="No"/>
    <m/>
    <m/>
  </r>
  <r>
    <x v="53"/>
    <x v="0"/>
    <s v="Withholding Tax - Compensation"/>
    <s v="Yes"/>
    <s v="Yes"/>
    <s v="MPSA No.146-99-V"/>
    <s v="PHP"/>
    <n v="333868"/>
    <s v="No"/>
    <m/>
    <m/>
  </r>
  <r>
    <x v="53"/>
    <x v="0"/>
    <s v="Final Withholding tax - Others"/>
    <s v="Yes"/>
    <s v="Yes"/>
    <s v="MPSA No.146-99-V"/>
    <s v="PHP"/>
    <n v="24500"/>
    <s v="No"/>
    <m/>
    <m/>
  </r>
  <r>
    <x v="53"/>
    <x v="3"/>
    <s v="Occupation fees"/>
    <s v="Yes"/>
    <s v="Yes"/>
    <s v="MPSA No.146-99-V"/>
    <s v="PHP"/>
    <n v="50700"/>
    <s v="No"/>
    <m/>
    <m/>
  </r>
  <r>
    <x v="54"/>
    <x v="0"/>
    <s v="Excise tax on minerals"/>
    <s v="Yes"/>
    <s v="Yes"/>
    <s v="Island Quarry and Aggregates Corporation"/>
    <s v="PHP"/>
    <n v="13200865"/>
    <s v="No"/>
    <m/>
    <m/>
  </r>
  <r>
    <x v="54"/>
    <x v="0"/>
    <s v="Corporate income tax"/>
    <s v="Yes"/>
    <s v="Yes"/>
    <s v="Island Quarry and Aggregates Corporation"/>
    <s v="PHP"/>
    <n v="1458470"/>
    <s v="No"/>
    <m/>
    <m/>
  </r>
  <r>
    <x v="54"/>
    <x v="0"/>
    <s v="Final Withholding tax - Others"/>
    <s v="Yes"/>
    <s v="Yes"/>
    <s v="Island Quarry and Aggregates Corporation"/>
    <s v="PHP"/>
    <n v="20941370"/>
    <s v="No"/>
    <m/>
    <m/>
  </r>
  <r>
    <x v="54"/>
    <x v="0"/>
    <s v="Output VAT"/>
    <s v="Yes"/>
    <s v="Yes"/>
    <s v="Island Quarry and Aggregates Corporation"/>
    <s v="PHP"/>
    <n v="44850626"/>
    <s v="No"/>
    <m/>
    <m/>
  </r>
  <r>
    <x v="54"/>
    <x v="0"/>
    <s v="Withholding Tax - Expanded"/>
    <s v="Yes"/>
    <s v="Yes"/>
    <s v="Island Quarry and Aggregates Corporation"/>
    <s v="PHP"/>
    <n v="5738340"/>
    <s v="No"/>
    <m/>
    <m/>
  </r>
  <r>
    <x v="54"/>
    <x v="0"/>
    <s v="Withholding Tax - Compensation"/>
    <s v="Yes"/>
    <s v="Yes"/>
    <s v="Island Quarry and Aggregates Corporation"/>
    <s v="PHP"/>
    <n v="2200467"/>
    <s v="No"/>
    <m/>
    <m/>
  </r>
  <r>
    <x v="54"/>
    <x v="0"/>
    <s v="Final Withholding tax - Others"/>
    <s v="Yes"/>
    <s v="Yes"/>
    <s v="Island Quarry and Aggregates Corporation"/>
    <s v="PHP"/>
    <n v="2100404"/>
    <s v="No"/>
    <m/>
    <m/>
  </r>
  <r>
    <x v="54"/>
    <x v="3"/>
    <s v="Local business tax"/>
    <s v="Yes"/>
    <s v="Yes"/>
    <s v="Island Quarry and Aggregates Corporation"/>
    <s v="PHP"/>
    <n v="1261410"/>
    <s v="No"/>
    <m/>
    <m/>
  </r>
  <r>
    <x v="54"/>
    <x v="3"/>
    <s v="Real property tax - Basic"/>
    <s v="Yes"/>
    <s v="Yes"/>
    <s v="Island Quarry and Aggregates Corporation"/>
    <s v="PHP"/>
    <n v="4463397"/>
    <s v="No"/>
    <m/>
    <m/>
  </r>
  <r>
    <x v="54"/>
    <x v="3"/>
    <s v="Real property tax - Special Education Fund (SEF)"/>
    <s v="Yes"/>
    <s v="Yes"/>
    <s v="Island Quarry and Aggregates Corporation"/>
    <s v="PHP"/>
    <n v="2253803"/>
    <s v="No"/>
    <m/>
    <m/>
  </r>
  <r>
    <x v="55"/>
    <x v="0"/>
    <s v="Excise tax on minerals"/>
    <s v="Yes"/>
    <s v="Yes"/>
    <s v="Basalt Quarrying"/>
    <s v="PHP"/>
    <n v="9444726"/>
    <s v="No"/>
    <m/>
    <m/>
  </r>
  <r>
    <x v="55"/>
    <x v="0"/>
    <s v="Corporate income tax"/>
    <s v="Yes"/>
    <s v="Yes"/>
    <s v="Basalt Quarrying"/>
    <s v="PHP"/>
    <n v="13655006"/>
    <s v="No"/>
    <m/>
    <m/>
  </r>
  <r>
    <x v="55"/>
    <x v="0"/>
    <s v="Output VAT"/>
    <s v="Yes"/>
    <s v="Yes"/>
    <s v="Basalt Quarrying"/>
    <s v="PHP"/>
    <n v="82070008"/>
    <s v="No"/>
    <m/>
    <m/>
  </r>
  <r>
    <x v="55"/>
    <x v="0"/>
    <s v="Withholding Tax - Expanded"/>
    <s v="Yes"/>
    <s v="Yes"/>
    <s v="Basalt Quarrying"/>
    <s v="PHP"/>
    <n v="7227170"/>
    <s v="No"/>
    <m/>
    <m/>
  </r>
  <r>
    <x v="55"/>
    <x v="0"/>
    <s v="Withholding Tax - Compensation"/>
    <s v="Yes"/>
    <s v="Yes"/>
    <s v="Basalt Quarrying"/>
    <s v="PHP"/>
    <n v="1308523"/>
    <s v="No"/>
    <m/>
    <m/>
  </r>
  <r>
    <x v="55"/>
    <x v="3"/>
    <s v="Local business tax"/>
    <s v="Yes"/>
    <s v="Yes"/>
    <s v="Basalt Quarrying"/>
    <s v="PHP"/>
    <n v="1466118"/>
    <s v="No"/>
    <m/>
    <m/>
  </r>
  <r>
    <x v="55"/>
    <x v="3"/>
    <s v="Real property tax - Basic"/>
    <s v="Yes"/>
    <s v="Yes"/>
    <s v="Basalt Quarrying"/>
    <s v="PHP"/>
    <n v="157477"/>
    <s v="No"/>
    <m/>
    <m/>
  </r>
  <r>
    <x v="55"/>
    <x v="3"/>
    <s v="Real property tax - Special Education Fund (SEF)"/>
    <s v="Yes"/>
    <s v="Yes"/>
    <s v="Basalt Quarrying"/>
    <s v="PHP"/>
    <n v="128360"/>
    <s v="No"/>
    <m/>
    <m/>
  </r>
  <r>
    <x v="55"/>
    <x v="3"/>
    <s v="Occupation fees"/>
    <s v="Yes"/>
    <s v="Yes"/>
    <s v="Basalt Quarrying"/>
    <s v="PHP"/>
    <n v="29800"/>
    <s v="No"/>
    <m/>
    <m/>
  </r>
  <r>
    <x v="55"/>
    <x v="3"/>
    <s v="Mayor's permit"/>
    <s v="Yes"/>
    <s v="Yes"/>
    <s v="Basalt Quarrying"/>
    <s v="PHP"/>
    <n v="15282"/>
    <s v="No"/>
    <m/>
    <m/>
  </r>
  <r>
    <x v="55"/>
    <x v="3"/>
    <s v="Community tax"/>
    <s v="Yes"/>
    <s v="Yes"/>
    <s v="Basalt Quarrying"/>
    <s v="PHP"/>
    <n v="10500"/>
    <s v="No"/>
    <m/>
    <m/>
  </r>
  <r>
    <x v="55"/>
    <x v="3"/>
    <s v="Other Taxes"/>
    <s v="Yes"/>
    <s v="Yes"/>
    <s v="Basalt Quarrying"/>
    <s v="PHP"/>
    <n v="17425"/>
    <s v="No"/>
    <m/>
    <m/>
  </r>
  <r>
    <x v="56"/>
    <x v="0"/>
    <s v="Withholding Tax - Expanded"/>
    <s v="Yes"/>
    <s v="Yes"/>
    <s v="MPSA No. 030-95-VII"/>
    <s v="PHP"/>
    <n v="250348"/>
    <s v="No"/>
    <m/>
    <m/>
  </r>
  <r>
    <x v="56"/>
    <x v="0"/>
    <s v="Withholding Tax - Compensation"/>
    <s v="Yes"/>
    <s v="Yes"/>
    <s v="MPSA No. 030-95-VII"/>
    <s v="PHP"/>
    <n v="910063"/>
    <s v="No"/>
    <m/>
    <m/>
  </r>
  <r>
    <x v="56"/>
    <x v="0"/>
    <s v="Final Withholding tax - Others"/>
    <s v="Yes"/>
    <s v="Yes"/>
    <s v="MPSA No. 030-95-VII"/>
    <s v="PHP"/>
    <n v="1100"/>
    <s v="No"/>
    <m/>
    <m/>
  </r>
  <r>
    <x v="56"/>
    <x v="3"/>
    <s v="Local business tax"/>
    <s v="Yes"/>
    <s v="Yes"/>
    <s v="MPSA No. 030-95-VII"/>
    <s v="PHP"/>
    <n v="63979"/>
    <s v="No"/>
    <m/>
    <m/>
  </r>
  <r>
    <x v="56"/>
    <x v="3"/>
    <s v="Real property tax - Basic"/>
    <s v="Yes"/>
    <s v="Yes"/>
    <s v="MPSA No. 030-95-VII"/>
    <s v="PHP"/>
    <n v="792331"/>
    <s v="No"/>
    <m/>
    <m/>
  </r>
  <r>
    <x v="56"/>
    <x v="3"/>
    <s v="Real property tax - Special Education Fund (SEF)"/>
    <s v="Yes"/>
    <s v="Yes"/>
    <s v="MPSA No. 030-95-VII"/>
    <s v="PHP"/>
    <n v="792331"/>
    <s v="No"/>
    <m/>
    <m/>
  </r>
  <r>
    <x v="56"/>
    <x v="3"/>
    <s v="Occupation fees"/>
    <s v="Yes"/>
    <s v="Yes"/>
    <s v="MPSA No. 030-95-VII"/>
    <s v="PHP"/>
    <n v="29475"/>
    <s v="No"/>
    <m/>
    <m/>
  </r>
  <r>
    <x v="56"/>
    <x v="3"/>
    <s v="Mayor's permit"/>
    <s v="Yes"/>
    <s v="Yes"/>
    <s v="MPSA No. 030-95-VII"/>
    <s v="PHP"/>
    <n v="6500"/>
    <s v="No"/>
    <m/>
    <m/>
  </r>
  <r>
    <x v="57"/>
    <x v="0"/>
    <s v="Excise tax on minerals"/>
    <s v="Yes"/>
    <s v="Yes"/>
    <s v="MPSA No. 239-2007-IV"/>
    <s v="PHP"/>
    <n v="3224314"/>
    <s v="No"/>
    <m/>
    <m/>
  </r>
  <r>
    <x v="57"/>
    <x v="0"/>
    <s v="Corporate income tax"/>
    <s v="Yes"/>
    <s v="Yes"/>
    <s v="MPSA No. 239-2007-IV"/>
    <s v="PHP"/>
    <n v="909160"/>
    <s v="No"/>
    <m/>
    <m/>
  </r>
  <r>
    <x v="57"/>
    <x v="0"/>
    <s v="Output VAT"/>
    <s v="Yes"/>
    <s v="Yes"/>
    <s v="MPSA No. 239-2007-IV"/>
    <s v="PHP"/>
    <n v="2564138"/>
    <s v="No"/>
    <m/>
    <m/>
  </r>
  <r>
    <x v="57"/>
    <x v="0"/>
    <s v="Withholding Tax - Expanded"/>
    <s v="Yes"/>
    <s v="Yes"/>
    <s v="MPSA No. 239-2007-IV"/>
    <s v="PHP"/>
    <n v="976735"/>
    <s v="No"/>
    <m/>
    <m/>
  </r>
  <r>
    <x v="57"/>
    <x v="0"/>
    <s v="Withholding Tax - Compensation"/>
    <s v="Yes"/>
    <s v="Yes"/>
    <s v="MPSA No. 239-2007-IV"/>
    <s v="PHP"/>
    <n v="34454"/>
    <s v="No"/>
    <m/>
    <m/>
  </r>
  <r>
    <x v="57"/>
    <x v="0"/>
    <s v="Final Withholding tax - Others"/>
    <s v="Yes"/>
    <s v="Yes"/>
    <s v="MPSA No. 239-2007-IV"/>
    <s v="PHP"/>
    <n v="282945"/>
    <s v="No"/>
    <m/>
    <m/>
  </r>
  <r>
    <x v="57"/>
    <x v="2"/>
    <s v="Other Taxes"/>
    <s v="Yes"/>
    <s v="Yes"/>
    <s v="MPSA No. 239-2007-IV"/>
    <s v="PHP"/>
    <n v="2000"/>
    <s v="No"/>
    <m/>
    <m/>
  </r>
  <r>
    <x v="57"/>
    <x v="3"/>
    <s v="Local business tax"/>
    <s v="Yes"/>
    <s v="Yes"/>
    <s v="MPSA No. 239-2007-IV"/>
    <s v="PHP"/>
    <n v="68274"/>
    <s v="No"/>
    <m/>
    <m/>
  </r>
  <r>
    <x v="57"/>
    <x v="3"/>
    <s v="Mayor's permit"/>
    <s v="Yes"/>
    <s v="Yes"/>
    <s v="MPSA No. 239-2007-IV"/>
    <s v="PHP"/>
    <n v="2950"/>
    <s v="No"/>
    <m/>
    <m/>
  </r>
  <r>
    <x v="57"/>
    <x v="3"/>
    <s v="Other Taxes"/>
    <s v="Yes"/>
    <s v="Yes"/>
    <s v="MPSA No. 239-2007-IV"/>
    <s v="PHP"/>
    <n v="169414"/>
    <s v="No"/>
    <m/>
    <m/>
  </r>
  <r>
    <x v="58"/>
    <x v="0"/>
    <s v="Excise tax on minerals"/>
    <s v="Yes"/>
    <s v="Yes"/>
    <s v="Northern Cement Corporation"/>
    <s v="PHP"/>
    <n v="12304452"/>
    <s v="No"/>
    <m/>
    <m/>
  </r>
  <r>
    <x v="58"/>
    <x v="0"/>
    <s v="Corporate income tax"/>
    <s v="Yes"/>
    <s v="Yes"/>
    <s v="Northern Cement Corporation"/>
    <s v="PHP"/>
    <n v="279894678"/>
    <s v="No"/>
    <m/>
    <m/>
  </r>
  <r>
    <x v="58"/>
    <x v="0"/>
    <s v="Final Withholding tax - Others"/>
    <s v="Yes"/>
    <s v="Yes"/>
    <s v="Northern Cement Corporation"/>
    <s v="PHP"/>
    <n v="305472"/>
    <s v="No"/>
    <m/>
    <m/>
  </r>
  <r>
    <x v="58"/>
    <x v="0"/>
    <s v="Output VAT"/>
    <s v="Yes"/>
    <s v="Yes"/>
    <s v="Northern Cement Corporation"/>
    <s v="PHP"/>
    <n v="961093090"/>
    <s v="No"/>
    <m/>
    <m/>
  </r>
  <r>
    <x v="58"/>
    <x v="0"/>
    <s v="Withholding Tax - Expanded"/>
    <s v="Yes"/>
    <s v="Yes"/>
    <s v="Northern Cement Corporation"/>
    <s v="PHP"/>
    <n v="94492811"/>
    <s v="No"/>
    <m/>
    <m/>
  </r>
  <r>
    <x v="58"/>
    <x v="0"/>
    <s v="Withholding Tax - Compensation"/>
    <s v="Yes"/>
    <s v="Yes"/>
    <s v="Northern Cement Corporation"/>
    <s v="PHP"/>
    <n v="35310646"/>
    <s v="No"/>
    <m/>
    <m/>
  </r>
  <r>
    <x v="58"/>
    <x v="0"/>
    <s v="Final Withholding tax - Others"/>
    <s v="Yes"/>
    <s v="Yes"/>
    <s v="Northern Cement Corporation"/>
    <s v="PHP"/>
    <n v="14804328"/>
    <s v="No"/>
    <m/>
    <m/>
  </r>
  <r>
    <x v="58"/>
    <x v="4"/>
    <s v="Customs duties"/>
    <s v="Yes"/>
    <s v="Yes"/>
    <s v="Northern Cement Corporation"/>
    <s v="PHP"/>
    <n v="5519082"/>
    <s v="No"/>
    <m/>
    <m/>
  </r>
  <r>
    <x v="58"/>
    <x v="4"/>
    <s v="VAT on imported materials and equipment"/>
    <s v="Yes"/>
    <s v="Yes"/>
    <s v="Northern Cement Corporation"/>
    <s v="PHP"/>
    <n v="341725488"/>
    <s v="No"/>
    <m/>
    <m/>
  </r>
  <r>
    <x v="58"/>
    <x v="4"/>
    <s v="Excise tax on imported goods"/>
    <s v="Yes"/>
    <s v="Yes"/>
    <s v="Northern Cement Corporation"/>
    <s v="PHP"/>
    <n v="41998347"/>
    <s v="No"/>
    <m/>
    <m/>
  </r>
  <r>
    <x v="58"/>
    <x v="1"/>
    <s v="Wharfage Fees"/>
    <s v="Yes"/>
    <s v="Yes"/>
    <s v="Northern Cement Corporation"/>
    <s v="PHP"/>
    <n v="195254"/>
    <s v="No"/>
    <m/>
    <m/>
  </r>
  <r>
    <x v="59"/>
    <x v="0"/>
    <s v="Excise tax on minerals"/>
    <s v="Yes"/>
    <s v="Yes"/>
    <s v="MPSA No. 205-2004-VII/ MPSA No. 067A-1997-VII"/>
    <s v="PHP"/>
    <n v="4936872"/>
    <s v="No"/>
    <m/>
    <m/>
  </r>
  <r>
    <x v="59"/>
    <x v="0"/>
    <s v="Corporate income tax"/>
    <s v="Yes"/>
    <s v="Yes"/>
    <s v="MPSA No. 205-2004-VII/ MPSA No. 067A-1997-VII"/>
    <s v="PHP"/>
    <n v="1356129"/>
    <s v="No"/>
    <m/>
    <m/>
  </r>
  <r>
    <x v="59"/>
    <x v="0"/>
    <s v="Final Withholding tax - Others"/>
    <s v="Yes"/>
    <s v="Yes"/>
    <s v="MPSA No. 205-2004-VII/ MPSA No. 067A-1997-VII"/>
    <s v="PHP"/>
    <n v="8132703"/>
    <s v="No"/>
    <m/>
    <m/>
  </r>
  <r>
    <x v="59"/>
    <x v="0"/>
    <s v="Withholding Tax - Expanded"/>
    <s v="Yes"/>
    <s v="Yes"/>
    <s v="MPSA No. 205-2004-VII/ MPSA No. 067A-1997-VII"/>
    <s v="PHP"/>
    <n v="18467349"/>
    <m/>
    <m/>
    <m/>
  </r>
  <r>
    <x v="59"/>
    <x v="0"/>
    <s v="Withholding Tax - Compensation"/>
    <s v="Yes"/>
    <s v="Yes"/>
    <s v="MPSA No. 205-2004-VII/ MPSA No. 067A-1997-VII"/>
    <s v="PHP"/>
    <n v="3841358"/>
    <m/>
    <m/>
    <m/>
  </r>
  <r>
    <x v="59"/>
    <x v="0"/>
    <s v="Final Withholding tax - Others"/>
    <s v="Yes"/>
    <s v="Yes"/>
    <s v="MPSA No. 205-2004-VII/ MPSA No. 067A-1997-VII"/>
    <s v="PHP"/>
    <n v="962798"/>
    <m/>
    <m/>
    <m/>
  </r>
  <r>
    <x v="60"/>
    <x v="3"/>
    <s v="Local business tax"/>
    <s v="Yes"/>
    <s v="Yes"/>
    <s v="Rapid City Pozzolan Quarry"/>
    <s v="PHP"/>
    <n v="492697"/>
    <s v="No"/>
    <m/>
    <m/>
  </r>
  <r>
    <x v="60"/>
    <x v="3"/>
    <s v="Real property tax - Basic"/>
    <s v="Yes"/>
    <s v="Yes"/>
    <s v="Rapid City Pozzolan Quarry"/>
    <s v="PHP"/>
    <n v="515761"/>
    <s v="No"/>
    <m/>
    <m/>
  </r>
  <r>
    <x v="60"/>
    <x v="3"/>
    <s v="Real property tax - Special Education Fund (SEF)"/>
    <s v="Yes"/>
    <s v="Yes"/>
    <s v="Rapid City Pozzolan Quarry"/>
    <s v="PHP"/>
    <n v="411573"/>
    <s v="No"/>
    <m/>
    <m/>
  </r>
  <r>
    <x v="60"/>
    <x v="3"/>
    <s v="Occupation fees"/>
    <s v="Yes"/>
    <s v="Yes"/>
    <s v="Rapid City Pozzolan Quarry"/>
    <s v="PHP"/>
    <n v="36825"/>
    <s v="No"/>
    <m/>
    <m/>
  </r>
  <r>
    <x v="60"/>
    <x v="3"/>
    <s v="Mayor's permit"/>
    <s v="Yes"/>
    <s v="Yes"/>
    <s v="Rapid City Pozzolan Quarry"/>
    <s v="PHP"/>
    <n v="249717"/>
    <s v="No"/>
    <m/>
    <m/>
  </r>
  <r>
    <x v="60"/>
    <x v="3"/>
    <s v="Other Taxes"/>
    <s v="Yes"/>
    <s v="Yes"/>
    <s v="Rapid City Pozzolan Quarry"/>
    <s v="PHP"/>
    <n v="54244"/>
    <s v="No"/>
    <m/>
    <m/>
  </r>
  <r>
    <x v="61"/>
    <x v="0"/>
    <s v="Excise tax on minerals"/>
    <s v="Yes"/>
    <s v="Yes"/>
    <s v="Limestone Quarrying, Limestone &amp; Shale Quarrying, and Bulacan Plant Projects"/>
    <s v="PHP"/>
    <n v="41000000"/>
    <s v="No"/>
    <m/>
    <m/>
  </r>
  <r>
    <x v="61"/>
    <x v="0"/>
    <s v="Corporate income tax"/>
    <s v="Yes"/>
    <s v="Yes"/>
    <s v="Limestone Quarrying, Limestone &amp; Shale Quarrying, and Bulacan Plant Projects"/>
    <s v="PHP"/>
    <n v="251442783"/>
    <s v="No"/>
    <m/>
    <m/>
  </r>
  <r>
    <x v="61"/>
    <x v="0"/>
    <s v="Final Withholding tax - Others"/>
    <s v="Yes"/>
    <s v="Yes"/>
    <s v="Limestone Quarrying, Limestone &amp; Shale Quarrying, and Bulacan Plant Projects"/>
    <s v="PHP"/>
    <n v="1297908"/>
    <s v="No"/>
    <m/>
    <m/>
  </r>
  <r>
    <x v="61"/>
    <x v="0"/>
    <s v="Output VAT"/>
    <s v="Yes"/>
    <s v="Yes"/>
    <s v="Limestone Quarrying, Limestone &amp; Shale Quarrying, and Bulacan Plant Projects"/>
    <s v="PHP"/>
    <n v="2633104475"/>
    <s v="No"/>
    <m/>
    <m/>
  </r>
  <r>
    <x v="61"/>
    <x v="0"/>
    <s v="Withholding Tax - Expanded"/>
    <s v="Yes"/>
    <s v="Yes"/>
    <s v="Limestone Quarrying, Limestone &amp; Shale Quarrying, and Bulacan Plant Projects"/>
    <s v="PHP"/>
    <n v="332332937"/>
    <s v="No"/>
    <m/>
    <m/>
  </r>
  <r>
    <x v="61"/>
    <x v="0"/>
    <s v="Withholding Tax - Compensation"/>
    <s v="Yes"/>
    <s v="Yes"/>
    <s v="Limestone Quarrying, Limestone &amp; Shale Quarrying, and Bulacan Plant Projects"/>
    <s v="PHP"/>
    <n v="136242628"/>
    <s v="No"/>
    <m/>
    <m/>
  </r>
  <r>
    <x v="61"/>
    <x v="0"/>
    <s v="Final Withholding tax - Others"/>
    <s v="Yes"/>
    <s v="Yes"/>
    <s v="Limestone Quarrying, Limestone &amp; Shale Quarrying, and Bulacan Plant Projects"/>
    <s v="PHP"/>
    <n v="29788387"/>
    <s v="No"/>
    <m/>
    <m/>
  </r>
  <r>
    <x v="61"/>
    <x v="4"/>
    <s v="Customs duties"/>
    <s v="Yes"/>
    <s v="Yes"/>
    <s v="Limestone Quarrying, Limestone &amp; Shale Quarrying, and Bulacan Plant Projects"/>
    <s v="PHP"/>
    <n v="46523426"/>
    <s v="No"/>
    <m/>
    <m/>
  </r>
  <r>
    <x v="61"/>
    <x v="4"/>
    <s v="VAT on imported materials and equipment"/>
    <s v="Yes"/>
    <s v="Yes"/>
    <s v="Limestone Quarrying, Limestone &amp; Shale Quarrying, and Bulacan Plant Projects"/>
    <s v="PHP"/>
    <n v="456885834"/>
    <s v="No"/>
    <m/>
    <m/>
  </r>
  <r>
    <x v="61"/>
    <x v="4"/>
    <s v="Excise tax on imported goods"/>
    <s v="Yes"/>
    <s v="Yes"/>
    <s v="Limestone Quarrying, Limestone &amp; Shale Quarrying, and Bulacan Plant Projects"/>
    <s v="PHP"/>
    <n v="37197264"/>
    <s v="No"/>
    <m/>
    <m/>
  </r>
  <r>
    <x v="61"/>
    <x v="1"/>
    <s v="Wharfage Fees"/>
    <s v="Yes"/>
    <s v="Yes"/>
    <s v="Limestone Quarrying, Limestone &amp; Shale Quarrying, and Bulacan Plant Projects"/>
    <s v="PHP"/>
    <n v="721468"/>
    <s v="No"/>
    <m/>
    <m/>
  </r>
  <r>
    <x v="61"/>
    <x v="3"/>
    <s v="Local business tax"/>
    <s v="Yes"/>
    <s v="Yes"/>
    <s v="Limestone Quarrying, Limestone &amp; Shale Quarrying, and Bulacan Plant Projects"/>
    <s v="PHP"/>
    <n v="37506075"/>
    <s v="No"/>
    <m/>
    <m/>
  </r>
  <r>
    <x v="61"/>
    <x v="3"/>
    <s v="Real property tax - Basic"/>
    <s v="Yes"/>
    <s v="Yes"/>
    <s v="Limestone Quarrying, Limestone &amp; Shale Quarrying, and Bulacan Plant Projects"/>
    <s v="PHP"/>
    <n v="89698040"/>
    <s v="No"/>
    <m/>
    <m/>
  </r>
  <r>
    <x v="61"/>
    <x v="3"/>
    <s v="Real property tax - Special Education Fund (SEF)"/>
    <s v="Yes"/>
    <s v="Yes"/>
    <s v="Limestone Quarrying, Limestone &amp; Shale Quarrying, and Bulacan Plant Projects"/>
    <s v="PHP"/>
    <n v="89698040"/>
    <s v="No"/>
    <m/>
    <m/>
  </r>
  <r>
    <x v="61"/>
    <x v="3"/>
    <s v="Occupation fees"/>
    <s v="Yes"/>
    <s v="Yes"/>
    <s v="Limestone Quarrying, Limestone &amp; Shale Quarrying, and Bulacan Plant Projects"/>
    <s v="PHP"/>
    <n v="64850"/>
    <s v="No"/>
    <m/>
    <m/>
  </r>
  <r>
    <x v="61"/>
    <x v="3"/>
    <s v="Mayor's permit"/>
    <s v="Yes"/>
    <s v="Yes"/>
    <s v="Limestone Quarrying, Limestone &amp; Shale Quarrying, and Bulacan Plant Projects"/>
    <s v="PHP"/>
    <n v="60000"/>
    <s v="No"/>
    <m/>
    <m/>
  </r>
  <r>
    <x v="61"/>
    <x v="3"/>
    <s v="Other Taxes"/>
    <s v="Yes"/>
    <s v="Yes"/>
    <s v="Limestone Quarrying, Limestone &amp; Shale Quarrying, and Bulacan Plant Projects"/>
    <s v="PHP"/>
    <n v="26200"/>
    <s v="No"/>
    <m/>
    <m/>
  </r>
  <r>
    <x v="62"/>
    <x v="0"/>
    <s v="Excise tax on minerals"/>
    <s v="Yes"/>
    <s v="Yes"/>
    <s v="Quarry Expansion Project"/>
    <s v="PHP"/>
    <n v="4000000"/>
    <s v="No"/>
    <m/>
    <m/>
  </r>
  <r>
    <x v="62"/>
    <x v="0"/>
    <s v="Corporate income tax"/>
    <s v="Yes"/>
    <s v="Yes"/>
    <s v="Quarry Expansion Project"/>
    <s v="PHP"/>
    <n v="11176011"/>
    <s v="No"/>
    <m/>
    <m/>
  </r>
  <r>
    <x v="62"/>
    <x v="0"/>
    <s v="Final Withholding tax - Others"/>
    <s v="Yes"/>
    <s v="Yes"/>
    <s v="Quarry Expansion Project"/>
    <s v="PHP"/>
    <n v="2400000"/>
    <s v="No"/>
    <m/>
    <m/>
  </r>
  <r>
    <x v="62"/>
    <x v="0"/>
    <s v="Output VAT"/>
    <s v="Yes"/>
    <s v="Yes"/>
    <s v="Quarry Expansion Project"/>
    <s v="PHP"/>
    <n v="22968774"/>
    <s v="No"/>
    <m/>
    <m/>
  </r>
  <r>
    <x v="62"/>
    <x v="0"/>
    <s v="Withholding Tax - Expanded"/>
    <s v="Yes"/>
    <s v="Yes"/>
    <s v="Quarry Expansion Project"/>
    <s v="PHP"/>
    <n v="2676129"/>
    <s v="No"/>
    <m/>
    <m/>
  </r>
  <r>
    <x v="62"/>
    <x v="0"/>
    <s v="Withholding Tax - Compensation"/>
    <s v="Yes"/>
    <s v="Yes"/>
    <s v="Quarry Expansion Project"/>
    <s v="PHP"/>
    <n v="5158353"/>
    <s v="No"/>
    <m/>
    <m/>
  </r>
  <r>
    <x v="62"/>
    <x v="0"/>
    <s v="Final Withholding tax - Others"/>
    <s v="Yes"/>
    <s v="Yes"/>
    <s v="Quarry Expansion Project"/>
    <s v="PHP"/>
    <n v="188118"/>
    <s v="No"/>
    <m/>
    <m/>
  </r>
  <r>
    <x v="62"/>
    <x v="3"/>
    <s v="Local business tax"/>
    <s v="Yes"/>
    <s v="Yes"/>
    <s v="Quarry Expansion Project"/>
    <s v="PHP"/>
    <n v="580363"/>
    <s v="No"/>
    <m/>
    <m/>
  </r>
  <r>
    <x v="62"/>
    <x v="3"/>
    <s v="Real property tax - Basic"/>
    <s v="Yes"/>
    <s v="Yes"/>
    <s v="Quarry Expansion Project"/>
    <s v="PHP"/>
    <n v="1866103"/>
    <s v="No"/>
    <m/>
    <m/>
  </r>
  <r>
    <x v="62"/>
    <x v="3"/>
    <s v="Real property tax - Special Education Fund (SEF)"/>
    <s v="Yes"/>
    <s v="Yes"/>
    <s v="Quarry Expansion Project"/>
    <s v="PHP"/>
    <n v="1866103"/>
    <s v="No"/>
    <m/>
    <m/>
  </r>
  <r>
    <x v="62"/>
    <x v="3"/>
    <s v="Occupation fees"/>
    <s v="Yes"/>
    <s v="Yes"/>
    <s v="Quarry Expansion Project"/>
    <s v="PHP"/>
    <n v="27175"/>
    <s v="No"/>
    <m/>
    <m/>
  </r>
  <r>
    <x v="62"/>
    <x v="3"/>
    <s v="Mayor's permit"/>
    <s v="Yes"/>
    <s v="Yes"/>
    <s v="Quarry Expansion Project"/>
    <s v="PHP"/>
    <n v="27000"/>
    <s v="No"/>
    <m/>
    <m/>
  </r>
  <r>
    <x v="62"/>
    <x v="3"/>
    <s v="Community tax"/>
    <s v="Yes"/>
    <s v="Yes"/>
    <s v="Quarry Expansion Project"/>
    <s v="PHP"/>
    <n v="10500"/>
    <s v="No"/>
    <m/>
    <m/>
  </r>
  <r>
    <x v="63"/>
    <x v="3"/>
    <s v="Other Taxes"/>
    <s v="Yes"/>
    <s v="Yes"/>
    <s v="MPSA 104-98-XII"/>
    <s v="PHP"/>
    <n v="480000"/>
    <s v="No"/>
    <m/>
    <m/>
  </r>
  <r>
    <x v="33"/>
    <x v="0"/>
    <s v="Excise tax on minerals"/>
    <s v="Yes"/>
    <s v="Yes"/>
    <s v=" MPSA No. 213-2005-IVB"/>
    <s v="PHP"/>
    <n v="33662834"/>
    <s v="No"/>
    <m/>
    <m/>
  </r>
  <r>
    <x v="33"/>
    <x v="0"/>
    <s v="Corporate income tax"/>
    <s v="Yes"/>
    <s v="Yes"/>
    <s v=" MPSA No. 213-2005-IVB"/>
    <s v="PHP"/>
    <n v="122002751"/>
    <s v="No"/>
    <m/>
    <m/>
  </r>
  <r>
    <x v="33"/>
    <x v="0"/>
    <s v="Final Withholding tax - Others"/>
    <s v="Yes"/>
    <s v="Yes"/>
    <s v=" MPSA No. 213-2005-IVB"/>
    <s v="PHP"/>
    <n v="11829307"/>
    <s v="No"/>
    <m/>
    <m/>
  </r>
  <r>
    <x v="33"/>
    <x v="0"/>
    <s v="Withholding Tax - Expanded"/>
    <s v="Yes"/>
    <s v="Yes"/>
    <s v=" MPSA No. 213-2005-IVB"/>
    <s v="PHP"/>
    <n v="5841337"/>
    <s v="No"/>
    <m/>
    <m/>
  </r>
  <r>
    <x v="33"/>
    <x v="0"/>
    <s v="Withholding Tax - Compensation"/>
    <s v="Yes"/>
    <s v="Yes"/>
    <s v=" MPSA No. 213-2005-IVB"/>
    <s v="PHP"/>
    <n v="9003414"/>
    <s v="No"/>
    <m/>
    <m/>
  </r>
  <r>
    <x v="33"/>
    <x v="0"/>
    <s v="Final Withholding tax - Others"/>
    <s v="Yes"/>
    <s v="Yes"/>
    <s v=" MPSA No. 213-2005-IVB"/>
    <s v="PHP"/>
    <n v="9883"/>
    <s v="No"/>
    <m/>
    <m/>
  </r>
  <r>
    <x v="33"/>
    <x v="1"/>
    <s v="Wharfage Fees"/>
    <s v="Yes"/>
    <s v="Yes"/>
    <s v=" MPSA No. 213-2005-IVB"/>
    <s v="PHP"/>
    <n v="13513392"/>
    <s v="No"/>
    <m/>
    <m/>
  </r>
  <r>
    <x v="33"/>
    <x v="5"/>
    <s v="Royalty for Indigenous People"/>
    <s v="Yes"/>
    <s v="Yes"/>
    <s v=" MPSA No. 213-2005-IVB"/>
    <s v="PHP"/>
    <n v="63370130"/>
    <s v="No"/>
    <m/>
    <m/>
  </r>
  <r>
    <x v="64"/>
    <x v="0"/>
    <s v="Corporate income tax"/>
    <s v="Yes"/>
    <s v="Yes"/>
    <s v="Galoc Field SC14C"/>
    <s v="PHP"/>
    <n v="164739886"/>
    <s v="No"/>
    <m/>
    <m/>
  </r>
  <r>
    <x v="64"/>
    <x v="0"/>
    <s v="Withholding tax - Final"/>
    <s v="Yes"/>
    <s v="Yes"/>
    <s v="Galoc Field SC14C"/>
    <s v="PHP"/>
    <n v="41584346"/>
    <s v="No"/>
    <m/>
    <m/>
  </r>
  <r>
    <x v="64"/>
    <x v="0"/>
    <s v="Withholding Tax - Expanded"/>
    <s v="Yes"/>
    <s v="Yes"/>
    <s v="Galoc Field SC14C"/>
    <s v="PHP"/>
    <n v="1295925"/>
    <s v="No"/>
    <m/>
    <m/>
  </r>
  <r>
    <x v="64"/>
    <x v="0"/>
    <s v="Withholding Tax - Compensation"/>
    <s v="Yes"/>
    <s v="Yes"/>
    <s v="Galoc Field SC14C"/>
    <s v="PHP"/>
    <n v="5389785"/>
    <s v="No"/>
    <m/>
    <m/>
  </r>
  <r>
    <x v="64"/>
    <x v="0"/>
    <s v="Final Withholding tax - Others"/>
    <s v="Yes"/>
    <s v="Yes"/>
    <s v="Galoc Field SC14C"/>
    <s v="PHP"/>
    <n v="4947624"/>
    <s v="No"/>
    <m/>
    <m/>
  </r>
  <r>
    <x v="64"/>
    <x v="4"/>
    <s v="Customs duties"/>
    <s v="Yes"/>
    <s v="Yes"/>
    <s v="Galoc Field SC14C"/>
    <s v="PHP"/>
    <n v="1782369"/>
    <s v="No"/>
    <m/>
    <m/>
  </r>
  <r>
    <x v="64"/>
    <x v="4"/>
    <s v="VAT on imported materials and equipment"/>
    <s v="Yes"/>
    <s v="Yes"/>
    <s v="Galoc Field SC14C"/>
    <s v="PHP"/>
    <n v="8250656"/>
    <s v="No"/>
    <m/>
    <m/>
  </r>
  <r>
    <x v="64"/>
    <x v="4"/>
    <s v="Excise tax on imported goods"/>
    <s v="Yes"/>
    <s v="Yes"/>
    <s v="Galoc Field SC14C"/>
    <s v="PHP"/>
    <n v="820"/>
    <s v="No"/>
    <m/>
    <m/>
  </r>
  <r>
    <x v="64"/>
    <x v="1"/>
    <s v="Wharfage Fees"/>
    <s v="Yes"/>
    <s v="Yes"/>
    <s v="Galoc Field SC14C"/>
    <s v="PHP"/>
    <n v="18936"/>
    <s v="No"/>
    <m/>
    <m/>
  </r>
  <r>
    <x v="64"/>
    <x v="6"/>
    <s v="Government share from oil and gas production"/>
    <s v="Yes"/>
    <s v="Yes"/>
    <s v="Galoc Field SC14C"/>
    <s v="PHP"/>
    <n v="148040636"/>
    <s v="No"/>
    <m/>
    <m/>
  </r>
  <r>
    <x v="65"/>
    <x v="0"/>
    <s v="Excise tax on minerals"/>
    <s v="Yes"/>
    <s v="Yes"/>
    <s v="Malampaya Deepwater Gas-to-Power Project"/>
    <s v="PHP"/>
    <n v="31500"/>
    <s v="No"/>
    <m/>
    <m/>
  </r>
  <r>
    <x v="65"/>
    <x v="0"/>
    <s v="Withholding tax - Final"/>
    <s v="Yes"/>
    <s v="Yes"/>
    <s v="Malampaya Deepwater Gas-to-Power Project"/>
    <s v="PHP"/>
    <n v="1166250706"/>
    <s v="No"/>
    <m/>
    <m/>
  </r>
  <r>
    <x v="65"/>
    <x v="0"/>
    <s v="Withholding Tax - Expanded"/>
    <s v="Yes"/>
    <s v="Yes"/>
    <s v="Malampaya Deepwater Gas-to-Power Project"/>
    <s v="PHP"/>
    <n v="20637235"/>
    <s v="No"/>
    <m/>
    <m/>
  </r>
  <r>
    <x v="65"/>
    <x v="0"/>
    <s v="Withholding Tax - Compensation"/>
    <s v="Yes"/>
    <s v="Yes"/>
    <s v="Malampaya Deepwater Gas-to-Power Project"/>
    <s v="PHP"/>
    <n v="220269795"/>
    <s v="No"/>
    <m/>
    <m/>
  </r>
  <r>
    <x v="65"/>
    <x v="0"/>
    <s v="Final Withholding tax - Others"/>
    <s v="Yes"/>
    <s v="Yes"/>
    <s v="Malampaya Deepwater Gas-to-Power Project"/>
    <s v="PHP"/>
    <n v="17498956"/>
    <s v="No"/>
    <m/>
    <m/>
  </r>
  <r>
    <x v="65"/>
    <x v="6"/>
    <s v="Government share from oil and gas production"/>
    <s v="Yes"/>
    <s v="Yes"/>
    <s v="Malampaya Deepwater Gas-to-Power Project"/>
    <s v="PHP"/>
    <n v="20990200481"/>
    <s v="No"/>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4">
  <r>
    <x v="0"/>
    <s v="AAM-Phil Natural Resources Exploration and Development Corporation"/>
    <x v="0"/>
    <x v="0"/>
    <s v="Yes"/>
    <s v="Yes"/>
    <s v="Dinagat Chromite/Nickel Project"/>
    <s v="PHP"/>
    <n v="13305835"/>
    <s v="No"/>
    <m/>
    <m/>
  </r>
  <r>
    <x v="0"/>
    <s v="AAM-Phil Natural Resources Exploration and Development Corporation"/>
    <x v="0"/>
    <x v="1"/>
    <s v="Yes"/>
    <s v="Yes"/>
    <s v="Dinagat Chromite/Nickel Project"/>
    <s v="PHP"/>
    <n v="804592"/>
    <s v="No"/>
    <m/>
    <m/>
  </r>
  <r>
    <x v="0"/>
    <s v="AAM-Phil Natural Resources Exploration and Development Corporation"/>
    <x v="0"/>
    <x v="2"/>
    <s v="Yes"/>
    <s v="Yes"/>
    <s v="Dinagat Chromite/Nickel Project"/>
    <s v="PHP"/>
    <n v="13146362"/>
    <s v="No"/>
    <m/>
    <m/>
  </r>
  <r>
    <x v="0"/>
    <s v="AAM-Phil Natural Resources Exploration and Development Corporation"/>
    <x v="0"/>
    <x v="3"/>
    <s v="Yes"/>
    <s v="Yes"/>
    <s v="Dinagat Chromite/Nickel Project"/>
    <s v="PHP"/>
    <n v="10979"/>
    <s v="No"/>
    <m/>
    <m/>
  </r>
  <r>
    <x v="0"/>
    <s v="AAM-Phil Natural Resources Exploration and Development Corporation"/>
    <x v="0"/>
    <x v="4"/>
    <s v="Yes"/>
    <s v="Yes"/>
    <s v="Dinagat Chromite/Nickel Project"/>
    <s v="PHP"/>
    <n v="220379"/>
    <s v="No"/>
    <m/>
    <m/>
  </r>
  <r>
    <x v="0"/>
    <s v="AAM-Phil Natural Resources Exploration and Development Corporation"/>
    <x v="0"/>
    <x v="2"/>
    <s v="Yes"/>
    <s v="Yes"/>
    <s v="Dinagat Chromite/Nickel Project"/>
    <s v="PHP"/>
    <n v="5600"/>
    <s v="No"/>
    <m/>
    <m/>
  </r>
  <r>
    <x v="0"/>
    <s v="AAM-Phil Natural Resources Exploration and Development Corporation"/>
    <x v="1"/>
    <x v="5"/>
    <s v="Yes"/>
    <s v="Yes"/>
    <s v="Dinagat Chromite/Nickel Project"/>
    <s v="PHP"/>
    <n v="686416"/>
    <s v="No"/>
    <m/>
    <m/>
  </r>
  <r>
    <x v="0"/>
    <s v="AAM-Phil Natural Resources Exploration and Development Corporation"/>
    <x v="2"/>
    <x v="6"/>
    <s v="Yes"/>
    <s v="Yes"/>
    <s v="Dinagat Chromite/Nickel Project"/>
    <s v="PHP"/>
    <n v="13533092"/>
    <s v="No"/>
    <m/>
    <m/>
  </r>
  <r>
    <x v="0"/>
    <s v="AAM-Phil Natural Resources Exploration and Development Corporation"/>
    <x v="3"/>
    <x v="7"/>
    <s v="Yes"/>
    <s v="Yes"/>
    <s v="Dinagat Chromite/Nickel Project"/>
    <s v="PHP"/>
    <n v="3627380"/>
    <s v="No"/>
    <m/>
    <m/>
  </r>
  <r>
    <x v="0"/>
    <s v="AAM-Phil Natural Resources Exploration and Development Corporation"/>
    <x v="3"/>
    <x v="8"/>
    <s v="Yes"/>
    <s v="Yes"/>
    <s v="Dinagat Chromite/Nickel Project"/>
    <s v="PHP"/>
    <n v="21088"/>
    <s v="No"/>
    <m/>
    <m/>
  </r>
  <r>
    <x v="0"/>
    <s v="AAM-Phil Natural Resources Exploration and Development Corporation"/>
    <x v="3"/>
    <x v="8"/>
    <s v="Yes"/>
    <s v="Yes"/>
    <s v="Dinagat Chromite/Nickel Project"/>
    <s v="PHP"/>
    <n v="21088"/>
    <s v="No"/>
    <m/>
    <m/>
  </r>
  <r>
    <x v="0"/>
    <s v="AAM-Phil Natural Resources Exploration and Development Corporation"/>
    <x v="3"/>
    <x v="9"/>
    <s v="Yes"/>
    <s v="Yes"/>
    <s v="Dinagat Chromite/Nickel Project"/>
    <s v="PHP"/>
    <n v="1009110"/>
    <s v="No"/>
    <m/>
    <m/>
  </r>
  <r>
    <x v="0"/>
    <s v="AAM-Phil Natural Resources Exploration and Development Corporation"/>
    <x v="3"/>
    <x v="10"/>
    <s v="Yes"/>
    <s v="Yes"/>
    <s v="Dinagat Chromite/Nickel Project"/>
    <s v="PHP"/>
    <n v="105000"/>
    <s v="No"/>
    <m/>
    <m/>
  </r>
  <r>
    <x v="0"/>
    <s v="AAM-Phil Natural Resources Exploration and Development Corporation"/>
    <x v="3"/>
    <x v="11"/>
    <s v="Yes"/>
    <s v="Yes"/>
    <s v="Dinagat Chromite/Nickel Project"/>
    <s v="PHP"/>
    <n v="26540"/>
    <s v="No"/>
    <m/>
    <m/>
  </r>
  <r>
    <x v="0"/>
    <s v="AAM-Phil Natural Resources Exploration and Development Corporation"/>
    <x v="3"/>
    <x v="12"/>
    <s v="Yes"/>
    <s v="Yes"/>
    <s v="Dinagat Chromite/Nickel Project"/>
    <s v="PHP"/>
    <n v="835050"/>
    <s v="No"/>
    <m/>
    <m/>
  </r>
  <r>
    <x v="0"/>
    <s v="Adnama Mining Resources, Inc."/>
    <x v="0"/>
    <x v="0"/>
    <s v="Yes"/>
    <s v="Yes"/>
    <s v="Urbiztondo Nickel  Project"/>
    <s v="PHP"/>
    <n v="78992745"/>
    <s v="No"/>
    <m/>
    <m/>
  </r>
  <r>
    <x v="0"/>
    <s v="Adnama Mining Resources, Inc."/>
    <x v="0"/>
    <x v="1"/>
    <s v="Yes"/>
    <s v="Yes"/>
    <s v="Urbiztondo Nickel  Project"/>
    <s v="PHP"/>
    <n v="81190262"/>
    <s v="No"/>
    <m/>
    <m/>
  </r>
  <r>
    <x v="0"/>
    <s v="Adnama Mining Resources, Inc."/>
    <x v="0"/>
    <x v="3"/>
    <s v="Yes"/>
    <s v="Yes"/>
    <s v="Urbiztondo Nickel  Project"/>
    <s v="PHP"/>
    <n v="10439756"/>
    <s v="No"/>
    <m/>
    <m/>
  </r>
  <r>
    <x v="0"/>
    <s v="Adnama Mining Resources, Inc."/>
    <x v="0"/>
    <x v="4"/>
    <s v="Yes"/>
    <s v="Yes"/>
    <s v="Urbiztondo Nickel  Project"/>
    <s v="PHP"/>
    <n v="1512021"/>
    <s v="No"/>
    <m/>
    <m/>
  </r>
  <r>
    <x v="0"/>
    <s v="Adnama Mining Resources, Inc."/>
    <x v="0"/>
    <x v="2"/>
    <s v="Yes"/>
    <s v="Yes"/>
    <s v="Urbiztondo Nickel  Project"/>
    <s v="PHP"/>
    <n v="5000"/>
    <s v="No"/>
    <m/>
    <m/>
  </r>
  <r>
    <x v="0"/>
    <s v="Adnama Mining Resources, Inc."/>
    <x v="4"/>
    <x v="13"/>
    <s v="Yes"/>
    <s v="Yes"/>
    <s v="Urbiztondo Nickel  Project"/>
    <s v="PHP"/>
    <n v="123805"/>
    <s v="No"/>
    <m/>
    <m/>
  </r>
  <r>
    <x v="0"/>
    <s v="Adnama Mining Resources, Inc."/>
    <x v="4"/>
    <x v="14"/>
    <s v="Yes"/>
    <s v="Yes"/>
    <s v="Urbiztondo Nickel  Project"/>
    <s v="PHP"/>
    <n v="117867"/>
    <s v="No"/>
    <m/>
    <m/>
  </r>
  <r>
    <x v="0"/>
    <s v="Adnama Mining Resources, Inc."/>
    <x v="1"/>
    <x v="5"/>
    <s v="Yes"/>
    <s v="Yes"/>
    <s v="Urbiztondo Nickel  Project"/>
    <s v="PHP"/>
    <n v="9569234"/>
    <s v="No"/>
    <m/>
    <m/>
  </r>
  <r>
    <x v="0"/>
    <s v="Adnama Mining Resources, Inc."/>
    <x v="2"/>
    <x v="6"/>
    <s v="Yes"/>
    <s v="Yes"/>
    <s v="Urbiztondo Nickel  Project"/>
    <s v="PHP"/>
    <n v="87531770"/>
    <s v="No"/>
    <m/>
    <m/>
  </r>
  <r>
    <x v="0"/>
    <s v="Adnama Mining Resources, Inc."/>
    <x v="3"/>
    <x v="7"/>
    <s v="Yes"/>
    <s v="Yes"/>
    <s v="Urbiztondo Nickel  Project"/>
    <s v="PHP"/>
    <n v="17183988"/>
    <s v="No"/>
    <m/>
    <m/>
  </r>
  <r>
    <x v="0"/>
    <s v="Adnama Mining Resources, Inc."/>
    <x v="3"/>
    <x v="8"/>
    <s v="Yes"/>
    <s v="Yes"/>
    <s v="Urbiztondo Nickel  Project"/>
    <s v="PHP"/>
    <n v="387251"/>
    <s v="No"/>
    <m/>
    <m/>
  </r>
  <r>
    <x v="0"/>
    <s v="Adnama Mining Resources, Inc."/>
    <x v="3"/>
    <x v="15"/>
    <s v="Yes"/>
    <s v="Yes"/>
    <s v="Urbiztondo Nickel  Project"/>
    <s v="PHP"/>
    <n v="307289"/>
    <s v="No"/>
    <m/>
    <m/>
  </r>
  <r>
    <x v="0"/>
    <s v="Adnama Mining Resources, Inc."/>
    <x v="3"/>
    <x v="9"/>
    <s v="Yes"/>
    <s v="Yes"/>
    <s v="Urbiztondo Nickel  Project"/>
    <s v="PHP"/>
    <n v="251010"/>
    <s v="No"/>
    <m/>
    <m/>
  </r>
  <r>
    <x v="0"/>
    <s v="Adnama Mining Resources, Inc."/>
    <x v="3"/>
    <x v="10"/>
    <s v="Yes"/>
    <s v="Yes"/>
    <s v="Urbiztondo Nickel  Project"/>
    <s v="PHP"/>
    <n v="111000"/>
    <s v="No"/>
    <m/>
    <m/>
  </r>
  <r>
    <x v="0"/>
    <s v="Adnama Mining Resources, Inc."/>
    <x v="3"/>
    <x v="11"/>
    <s v="Yes"/>
    <s v="Yes"/>
    <s v="Urbiztondo Nickel  Project"/>
    <s v="PHP"/>
    <n v="10500"/>
    <s v="No"/>
    <m/>
    <m/>
  </r>
  <r>
    <x v="0"/>
    <s v="Adnama Mining Resources, Inc."/>
    <x v="3"/>
    <x v="12"/>
    <s v="Yes"/>
    <s v="Yes"/>
    <s v="Urbiztondo Nickel  Project"/>
    <s v="PHP"/>
    <n v="64504"/>
    <s v="No"/>
    <m/>
    <m/>
  </r>
  <r>
    <x v="0"/>
    <s v="Adnama Mining Resources, Inc."/>
    <x v="5"/>
    <x v="16"/>
    <s v="Yes"/>
    <s v="Yes"/>
    <s v="Urbiztondo Nickel  Project"/>
    <s v="PHP"/>
    <n v="13894481"/>
    <s v="No"/>
    <m/>
    <m/>
  </r>
  <r>
    <x v="0"/>
    <s v="Agata Mining Ventures, Inc."/>
    <x v="0"/>
    <x v="0"/>
    <s v="Yes"/>
    <s v="Yes"/>
    <s v="Agata North Lateritic Nickel Project"/>
    <s v="PHP"/>
    <n v="172809360"/>
    <s v="No"/>
    <m/>
    <m/>
  </r>
  <r>
    <x v="0"/>
    <s v="Agata Mining Ventures, Inc."/>
    <x v="0"/>
    <x v="1"/>
    <s v="Yes"/>
    <s v="Yes"/>
    <s v="Agata North Lateritic Nickel Project"/>
    <s v="PHP"/>
    <n v="163752559"/>
    <s v="No"/>
    <m/>
    <m/>
  </r>
  <r>
    <x v="0"/>
    <s v="Agata Mining Ventures, Inc."/>
    <x v="0"/>
    <x v="17"/>
    <s v="Yes"/>
    <s v="Yes"/>
    <s v="Agata North Lateritic Nickel Project"/>
    <s v="PHP"/>
    <n v="13182405.5"/>
    <s v="No"/>
    <m/>
    <m/>
  </r>
  <r>
    <x v="0"/>
    <s v="Agata Mining Ventures, Inc."/>
    <x v="0"/>
    <x v="3"/>
    <s v="Yes"/>
    <s v="Yes"/>
    <s v="Agata North Lateritic Nickel Project"/>
    <s v="PHP"/>
    <n v="87007014"/>
    <s v="No"/>
    <m/>
    <m/>
  </r>
  <r>
    <x v="0"/>
    <s v="Agata Mining Ventures, Inc."/>
    <x v="0"/>
    <x v="4"/>
    <s v="Yes"/>
    <s v="Yes"/>
    <s v="Agata North Lateritic Nickel Project"/>
    <s v="PHP"/>
    <n v="6351189"/>
    <s v="No"/>
    <m/>
    <m/>
  </r>
  <r>
    <x v="0"/>
    <s v="Agata Mining Ventures, Inc."/>
    <x v="0"/>
    <x v="2"/>
    <s v="Yes"/>
    <s v="Yes"/>
    <s v="Agata North Lateritic Nickel Project"/>
    <s v="PHP"/>
    <n v="26500"/>
    <s v="No"/>
    <m/>
    <m/>
  </r>
  <r>
    <x v="0"/>
    <s v="Agata Mining Ventures, Inc."/>
    <x v="1"/>
    <x v="5"/>
    <s v="Yes"/>
    <s v="Yes"/>
    <s v="Agata North Lateritic Nickel Project"/>
    <s v="PHP"/>
    <n v="24460155"/>
    <s v="No"/>
    <m/>
    <m/>
  </r>
  <r>
    <x v="0"/>
    <s v="Agata Mining Ventures, Inc."/>
    <x v="3"/>
    <x v="7"/>
    <s v="Yes"/>
    <s v="Yes"/>
    <s v="Agata North Lateritic Nickel Project"/>
    <s v="PHP"/>
    <n v="38846230"/>
    <s v="No"/>
    <m/>
    <m/>
  </r>
  <r>
    <x v="0"/>
    <s v="Agata Mining Ventures, Inc."/>
    <x v="3"/>
    <x v="9"/>
    <s v="Yes"/>
    <s v="Yes"/>
    <s v="Agata North Lateritic Nickel Project"/>
    <s v="PHP"/>
    <n v="244529"/>
    <s v="No"/>
    <m/>
    <m/>
  </r>
  <r>
    <x v="0"/>
    <s v="Agata Mining Ventures, Inc."/>
    <x v="3"/>
    <x v="10"/>
    <s v="Yes"/>
    <s v="Yes"/>
    <s v="Agata North Lateritic Nickel Project"/>
    <s v="PHP"/>
    <n v="9000"/>
    <s v="No"/>
    <m/>
    <m/>
  </r>
  <r>
    <x v="0"/>
    <s v="Agata Mining Ventures, Inc."/>
    <x v="3"/>
    <x v="12"/>
    <s v="Yes"/>
    <s v="Yes"/>
    <s v="Agata North Lateritic Nickel Project"/>
    <s v="PHP"/>
    <n v="1330"/>
    <s v="No"/>
    <m/>
    <m/>
  </r>
  <r>
    <x v="0"/>
    <s v="Agata Mining Ventures, Inc."/>
    <x v="5"/>
    <x v="16"/>
    <s v="Yes"/>
    <s v="Yes"/>
    <s v="Agata North Lateritic Nickel Project"/>
    <s v="PHP"/>
    <n v="38750906"/>
    <s v="No"/>
    <m/>
    <m/>
  </r>
  <r>
    <x v="0"/>
    <s v="Apex Mining Co., Inc."/>
    <x v="0"/>
    <x v="0"/>
    <s v="Yes"/>
    <s v="Yes"/>
    <s v="Maco Gold Project"/>
    <s v="PHP"/>
    <n v="280274798"/>
    <s v="No"/>
    <m/>
    <m/>
  </r>
  <r>
    <x v="0"/>
    <s v="Apex Mining Co., Inc."/>
    <x v="0"/>
    <x v="1"/>
    <s v="Yes"/>
    <s v="Yes"/>
    <s v="Maco Gold Project"/>
    <s v="PHP"/>
    <n v="686949092"/>
    <s v="No"/>
    <m/>
    <m/>
  </r>
  <r>
    <x v="0"/>
    <s v="Apex Mining Co., Inc."/>
    <x v="0"/>
    <x v="2"/>
    <s v="Yes"/>
    <s v="Yes"/>
    <s v="Maco Gold Project"/>
    <s v="PHP"/>
    <n v="20229806"/>
    <s v="No"/>
    <m/>
    <m/>
  </r>
  <r>
    <x v="0"/>
    <s v="Apex Mining Co., Inc."/>
    <x v="0"/>
    <x v="3"/>
    <s v="Yes"/>
    <s v="Yes"/>
    <s v="Maco Gold Project"/>
    <s v="PHP"/>
    <n v="39231976"/>
    <s v="No"/>
    <m/>
    <m/>
  </r>
  <r>
    <x v="0"/>
    <s v="Apex Mining Co., Inc."/>
    <x v="0"/>
    <x v="4"/>
    <s v="Yes"/>
    <s v="Yes"/>
    <s v="Maco Gold Project"/>
    <s v="PHP"/>
    <n v="41403541"/>
    <s v="No"/>
    <m/>
    <m/>
  </r>
  <r>
    <x v="0"/>
    <s v="Apex Mining Co., Inc."/>
    <x v="0"/>
    <x v="2"/>
    <s v="Yes"/>
    <s v="Yes"/>
    <s v="Maco Gold Project"/>
    <s v="PHP"/>
    <n v="26800"/>
    <s v="No"/>
    <m/>
    <m/>
  </r>
  <r>
    <x v="0"/>
    <s v="Apex Mining Co., Inc."/>
    <x v="4"/>
    <x v="13"/>
    <s v="Yes"/>
    <s v="Yes"/>
    <s v="Maco Gold Project"/>
    <s v="PHP"/>
    <n v="8623744"/>
    <s v="No"/>
    <m/>
    <m/>
  </r>
  <r>
    <x v="0"/>
    <s v="Apex Mining Co., Inc."/>
    <x v="4"/>
    <x v="14"/>
    <s v="Yes"/>
    <s v="Yes"/>
    <s v="Maco Gold Project"/>
    <s v="PHP"/>
    <n v="96460988"/>
    <s v="No"/>
    <m/>
    <m/>
  </r>
  <r>
    <x v="0"/>
    <s v="Apex Mining Co., Inc."/>
    <x v="1"/>
    <x v="5"/>
    <s v="Yes"/>
    <s v="Yes"/>
    <s v="Maco Gold Project"/>
    <s v="PHP"/>
    <n v="54426"/>
    <s v="No"/>
    <m/>
    <m/>
  </r>
  <r>
    <x v="0"/>
    <s v="Apex Mining Co., Inc."/>
    <x v="3"/>
    <x v="7"/>
    <s v="Yes"/>
    <s v="Yes"/>
    <s v="Maco Gold Project"/>
    <s v="PHP"/>
    <n v="98576439"/>
    <s v="No"/>
    <m/>
    <m/>
  </r>
  <r>
    <x v="0"/>
    <s v="Apex Mining Co., Inc."/>
    <x v="3"/>
    <x v="8"/>
    <s v="Yes"/>
    <s v="Yes"/>
    <s v="Maco Gold Project"/>
    <s v="PHP"/>
    <n v="615860"/>
    <s v="No"/>
    <m/>
    <m/>
  </r>
  <r>
    <x v="0"/>
    <s v="Apex Mining Co., Inc."/>
    <x v="3"/>
    <x v="15"/>
    <s v="Yes"/>
    <s v="Yes"/>
    <s v="Maco Gold Project"/>
    <s v="PHP"/>
    <n v="769825"/>
    <s v="No"/>
    <m/>
    <m/>
  </r>
  <r>
    <x v="0"/>
    <s v="Apex Mining Co., Inc."/>
    <x v="3"/>
    <x v="9"/>
    <s v="Yes"/>
    <s v="Yes"/>
    <s v="Maco Gold Project"/>
    <s v="PHP"/>
    <n v="554100"/>
    <s v="No"/>
    <m/>
    <m/>
  </r>
  <r>
    <x v="0"/>
    <s v="Apex Mining Co., Inc."/>
    <x v="3"/>
    <x v="10"/>
    <s v="Yes"/>
    <s v="Yes"/>
    <s v="Maco Gold Project"/>
    <s v="PHP"/>
    <n v="8852649"/>
    <s v="No"/>
    <m/>
    <m/>
  </r>
  <r>
    <x v="0"/>
    <s v="Apex Mining Co., Inc."/>
    <x v="3"/>
    <x v="11"/>
    <s v="Yes"/>
    <s v="Yes"/>
    <s v="Maco Gold Project"/>
    <s v="PHP"/>
    <n v="10500"/>
    <s v="No"/>
    <m/>
    <m/>
  </r>
  <r>
    <x v="0"/>
    <s v="Apex Mining Co., Inc."/>
    <x v="3"/>
    <x v="12"/>
    <s v="Yes"/>
    <s v="Yes"/>
    <s v="Maco Gold Project"/>
    <s v="PHP"/>
    <n v="115800"/>
    <s v="No"/>
    <m/>
    <m/>
  </r>
  <r>
    <x v="0"/>
    <s v="Apex Mining Co., Inc."/>
    <x v="5"/>
    <x v="16"/>
    <s v="Yes"/>
    <s v="Yes"/>
    <s v="Maco Gold Project"/>
    <s v="PHP"/>
    <n v="88239679"/>
    <s v="No"/>
    <m/>
    <m/>
  </r>
  <r>
    <x v="0"/>
    <s v="Austral-Asia Link Mining Corporation"/>
    <x v="3"/>
    <x v="9"/>
    <s v="Yes"/>
    <s v="Yes"/>
    <s v="MPSA No. 197-2004-XI (Amended)"/>
    <s v="PHP"/>
    <n v="262500"/>
    <s v="No"/>
    <m/>
    <m/>
  </r>
  <r>
    <x v="0"/>
    <s v="Benguet Corporation"/>
    <x v="0"/>
    <x v="0"/>
    <s v="Yes"/>
    <s v="Yes"/>
    <s v="Acupan Contract Mining Project"/>
    <s v="PHP"/>
    <n v="318191"/>
    <s v="No"/>
    <m/>
    <m/>
  </r>
  <r>
    <x v="0"/>
    <s v="Benguet Corporation"/>
    <x v="0"/>
    <x v="1"/>
    <s v="Yes"/>
    <s v="Yes"/>
    <s v="Acupan Contract Mining Project"/>
    <s v="PHP"/>
    <n v="36625348"/>
    <s v="No"/>
    <m/>
    <m/>
  </r>
  <r>
    <x v="0"/>
    <s v="Benguet Corporation"/>
    <x v="0"/>
    <x v="2"/>
    <s v="Yes"/>
    <s v="Yes"/>
    <s v="Acupan Contract Mining Project"/>
    <s v="PHP"/>
    <n v="119000"/>
    <s v="No"/>
    <m/>
    <m/>
  </r>
  <r>
    <x v="0"/>
    <s v="Benguet Corporation"/>
    <x v="0"/>
    <x v="3"/>
    <s v="Yes"/>
    <s v="Yes"/>
    <s v="Acupan Contract Mining Project"/>
    <s v="PHP"/>
    <n v="12459219"/>
    <s v="No"/>
    <m/>
    <m/>
  </r>
  <r>
    <x v="0"/>
    <s v="Benguet Corporation"/>
    <x v="0"/>
    <x v="4"/>
    <s v="Yes"/>
    <s v="Yes"/>
    <s v="Acupan Contract Mining Project"/>
    <s v="PHP"/>
    <n v="12341889"/>
    <s v="No"/>
    <m/>
    <m/>
  </r>
  <r>
    <x v="0"/>
    <s v="Benguet Corporation"/>
    <x v="0"/>
    <x v="2"/>
    <s v="Yes"/>
    <s v="Yes"/>
    <s v="Acupan Contract Mining Project"/>
    <s v="PHP"/>
    <n v="1500"/>
    <s v="No"/>
    <m/>
    <m/>
  </r>
  <r>
    <x v="0"/>
    <s v="Benguet Corporation"/>
    <x v="3"/>
    <x v="7"/>
    <s v="Yes"/>
    <s v="Yes"/>
    <s v="Acupan Contract Mining Project"/>
    <s v="PHP"/>
    <n v="1542569"/>
    <s v="No"/>
    <m/>
    <m/>
  </r>
  <r>
    <x v="0"/>
    <s v="Benguet Corporation"/>
    <x v="3"/>
    <x v="8"/>
    <s v="Yes"/>
    <s v="Yes"/>
    <s v="Acupan Contract Mining Project"/>
    <s v="PHP"/>
    <n v="845825"/>
    <s v="No"/>
    <m/>
    <m/>
  </r>
  <r>
    <x v="0"/>
    <s v="Benguet Corporation"/>
    <x v="3"/>
    <x v="15"/>
    <s v="Yes"/>
    <s v="Yes"/>
    <s v="Acupan Contract Mining Project"/>
    <s v="PHP"/>
    <n v="845862"/>
    <s v="No"/>
    <m/>
    <m/>
  </r>
  <r>
    <x v="0"/>
    <s v="Benguet Corporation"/>
    <x v="3"/>
    <x v="10"/>
    <s v="Yes"/>
    <s v="Yes"/>
    <s v="Acupan Contract Mining Project"/>
    <s v="PHP"/>
    <n v="10000"/>
    <s v="No"/>
    <m/>
    <m/>
  </r>
  <r>
    <x v="0"/>
    <s v="Benguet Corporation"/>
    <x v="3"/>
    <x v="11"/>
    <s v="Yes"/>
    <s v="Yes"/>
    <s v="Acupan Contract Mining Project"/>
    <s v="PHP"/>
    <n v="10500"/>
    <s v="No"/>
    <m/>
    <m/>
  </r>
  <r>
    <x v="0"/>
    <s v="Benguet Corporation"/>
    <x v="3"/>
    <x v="12"/>
    <s v="Yes"/>
    <s v="Yes"/>
    <s v="Acupan Contract Mining Project"/>
    <s v="PHP"/>
    <n v="9270"/>
    <s v="No"/>
    <m/>
    <m/>
  </r>
  <r>
    <x v="0"/>
    <s v="BenguetCorp Nickel Mines, Inc."/>
    <x v="0"/>
    <x v="0"/>
    <s v="Yes"/>
    <s v="Yes"/>
    <s v="Sta. Cruz BenguetCorp Nickel  Mining Project"/>
    <s v="PHP"/>
    <n v="109843602"/>
    <s v="No"/>
    <m/>
    <m/>
  </r>
  <r>
    <x v="0"/>
    <s v="BenguetCorp Nickel Mines, Inc."/>
    <x v="0"/>
    <x v="1"/>
    <s v="Yes"/>
    <s v="Yes"/>
    <s v="Sta. Cruz BenguetCorp Nickel  Mining Project"/>
    <s v="PHP"/>
    <n v="324860114"/>
    <s v="No"/>
    <m/>
    <m/>
  </r>
  <r>
    <x v="0"/>
    <s v="BenguetCorp Nickel Mines, Inc."/>
    <x v="0"/>
    <x v="3"/>
    <s v="Yes"/>
    <s v="Yes"/>
    <s v="Sta. Cruz BenguetCorp Nickel  Mining Project"/>
    <s v="PHP"/>
    <n v="23206555"/>
    <s v="No"/>
    <m/>
    <m/>
  </r>
  <r>
    <x v="0"/>
    <s v="BenguetCorp Nickel Mines, Inc."/>
    <x v="0"/>
    <x v="4"/>
    <s v="Yes"/>
    <s v="Yes"/>
    <s v="Sta. Cruz BenguetCorp Nickel  Mining Project"/>
    <s v="PHP"/>
    <n v="2105550"/>
    <s v="No"/>
    <m/>
    <m/>
  </r>
  <r>
    <x v="0"/>
    <s v="BenguetCorp Nickel Mines, Inc."/>
    <x v="0"/>
    <x v="2"/>
    <s v="Yes"/>
    <s v="Yes"/>
    <s v="Sta. Cruz BenguetCorp Nickel  Mining Project"/>
    <s v="PHP"/>
    <n v="600"/>
    <s v="No"/>
    <m/>
    <m/>
  </r>
  <r>
    <x v="0"/>
    <s v="BenguetCorp Nickel Mines, Inc."/>
    <x v="1"/>
    <x v="5"/>
    <s v="Yes"/>
    <s v="Yes"/>
    <s v="Sta. Cruz BenguetCorp Nickel  Mining Project"/>
    <s v="PHP"/>
    <n v="13075470"/>
    <s v="No"/>
    <m/>
    <m/>
  </r>
  <r>
    <x v="0"/>
    <s v="BenguetCorp Nickel Mines, Inc."/>
    <x v="2"/>
    <x v="6"/>
    <s v="Yes"/>
    <s v="Yes"/>
    <s v="Sta. Cruz BenguetCorp Nickel  Mining Project"/>
    <s v="PHP"/>
    <n v="138236307"/>
    <s v="No"/>
    <m/>
    <m/>
  </r>
  <r>
    <x v="0"/>
    <s v="BenguetCorp Nickel Mines, Inc."/>
    <x v="3"/>
    <x v="7"/>
    <s v="Yes"/>
    <s v="Yes"/>
    <s v="Sta. Cruz BenguetCorp Nickel  Mining Project"/>
    <s v="PHP"/>
    <n v="3533374"/>
    <s v="No"/>
    <m/>
    <m/>
  </r>
  <r>
    <x v="0"/>
    <s v="BenguetCorp Nickel Mines, Inc."/>
    <x v="3"/>
    <x v="9"/>
    <s v="Yes"/>
    <s v="Yes"/>
    <s v="Sta. Cruz BenguetCorp Nickel  Mining Project"/>
    <s v="PHP"/>
    <n v="1723847"/>
    <s v="No"/>
    <m/>
    <m/>
  </r>
  <r>
    <x v="0"/>
    <s v="BenguetCorp Nickel Mines, Inc."/>
    <x v="3"/>
    <x v="10"/>
    <s v="Yes"/>
    <s v="Yes"/>
    <s v="Sta. Cruz BenguetCorp Nickel  Mining Project"/>
    <s v="PHP"/>
    <n v="8500"/>
    <s v="No"/>
    <m/>
    <m/>
  </r>
  <r>
    <x v="0"/>
    <s v="BenguetCorp Nickel Mines, Inc."/>
    <x v="3"/>
    <x v="11"/>
    <s v="Yes"/>
    <s v="Yes"/>
    <s v="Sta. Cruz BenguetCorp Nickel  Mining Project"/>
    <s v="PHP"/>
    <n v="10500"/>
    <s v="No"/>
    <m/>
    <m/>
  </r>
  <r>
    <x v="0"/>
    <s v="BenguetCorp Nickel Mines, Inc."/>
    <x v="3"/>
    <x v="12"/>
    <s v="Yes"/>
    <s v="Yes"/>
    <s v="Sta. Cruz BenguetCorp Nickel  Mining Project"/>
    <s v="PHP"/>
    <n v="11016900"/>
    <s v="No"/>
    <m/>
    <m/>
  </r>
  <r>
    <x v="0"/>
    <s v="Berong Nickel Corporation"/>
    <x v="0"/>
    <x v="0"/>
    <s v="Yes"/>
    <s v="Yes"/>
    <s v="Berong Nickel Project"/>
    <s v="PHP"/>
    <n v="90996677"/>
    <s v="No"/>
    <m/>
    <m/>
  </r>
  <r>
    <x v="0"/>
    <s v="Berong Nickel Corporation"/>
    <x v="0"/>
    <x v="1"/>
    <s v="Yes"/>
    <s v="Yes"/>
    <s v="Berong Nickel Project"/>
    <s v="PHP"/>
    <n v="277439828"/>
    <s v="No"/>
    <m/>
    <m/>
  </r>
  <r>
    <x v="0"/>
    <s v="Berong Nickel Corporation"/>
    <x v="0"/>
    <x v="3"/>
    <s v="Yes"/>
    <s v="Yes"/>
    <s v="Berong Nickel Project"/>
    <s v="PHP"/>
    <n v="20725881"/>
    <s v="No"/>
    <m/>
    <m/>
  </r>
  <r>
    <x v="0"/>
    <s v="Berong Nickel Corporation"/>
    <x v="0"/>
    <x v="4"/>
    <s v="Yes"/>
    <s v="Yes"/>
    <s v="Berong Nickel Project"/>
    <s v="PHP"/>
    <n v="2222377"/>
    <s v="No"/>
    <m/>
    <m/>
  </r>
  <r>
    <x v="0"/>
    <s v="Berong Nickel Corporation"/>
    <x v="0"/>
    <x v="2"/>
    <s v="Yes"/>
    <s v="Yes"/>
    <s v="Berong Nickel Project"/>
    <s v="PHP"/>
    <n v="7495"/>
    <s v="No"/>
    <m/>
    <m/>
  </r>
  <r>
    <x v="0"/>
    <s v="Berong Nickel Corporation"/>
    <x v="1"/>
    <x v="5"/>
    <s v="Yes"/>
    <s v="Yes"/>
    <s v="Berong Nickel Project"/>
    <s v="PHP"/>
    <n v="1134"/>
    <s v="No"/>
    <m/>
    <m/>
  </r>
  <r>
    <x v="0"/>
    <s v="Berong Nickel Corporation"/>
    <x v="3"/>
    <x v="7"/>
    <s v="Yes"/>
    <s v="Yes"/>
    <s v="Berong Nickel Project"/>
    <s v="PHP"/>
    <n v="6419535"/>
    <s v="No"/>
    <m/>
    <m/>
  </r>
  <r>
    <x v="0"/>
    <s v="Berong Nickel Corporation"/>
    <x v="3"/>
    <x v="9"/>
    <s v="Yes"/>
    <s v="Yes"/>
    <s v="Berong Nickel Project"/>
    <s v="PHP"/>
    <n v="27100"/>
    <s v="No"/>
    <m/>
    <m/>
  </r>
  <r>
    <x v="0"/>
    <s v="Berong Nickel Corporation"/>
    <x v="3"/>
    <x v="10"/>
    <s v="Yes"/>
    <s v="Yes"/>
    <s v="Berong Nickel Project"/>
    <s v="PHP"/>
    <n v="111541"/>
    <s v="No"/>
    <m/>
    <m/>
  </r>
  <r>
    <x v="0"/>
    <s v="Berong Nickel Corporation"/>
    <x v="3"/>
    <x v="12"/>
    <s v="Yes"/>
    <s v="Yes"/>
    <s v="Berong Nickel Project"/>
    <s v="PHP"/>
    <n v="391465"/>
    <s v="No"/>
    <m/>
    <m/>
  </r>
  <r>
    <x v="0"/>
    <s v="Berong Nickel Corporation"/>
    <x v="5"/>
    <x v="16"/>
    <s v="Yes"/>
    <s v="Yes"/>
    <s v="Berong Nickel Project"/>
    <s v="PHP"/>
    <n v="17053327"/>
    <s v="No"/>
    <m/>
    <m/>
  </r>
  <r>
    <x v="0"/>
    <s v="Cagdianao Mining Corporation"/>
    <x v="0"/>
    <x v="0"/>
    <s v="Yes"/>
    <s v="Yes"/>
    <s v="Cagdianao Nickel Project"/>
    <s v="PHP"/>
    <n v="203966330"/>
    <s v="No"/>
    <m/>
    <m/>
  </r>
  <r>
    <x v="0"/>
    <s v="Cagdianao Mining Corporation"/>
    <x v="0"/>
    <x v="1"/>
    <s v="Yes"/>
    <s v="Yes"/>
    <s v="Cagdianao Nickel Project"/>
    <s v="PHP"/>
    <n v="407519644"/>
    <s v="No"/>
    <m/>
    <m/>
  </r>
  <r>
    <x v="0"/>
    <s v="Cagdianao Mining Corporation"/>
    <x v="0"/>
    <x v="17"/>
    <s v="Yes"/>
    <s v="Yes"/>
    <s v="Cagdianao Nickel Project"/>
    <s v="PHP"/>
    <n v="95235240"/>
    <s v="No"/>
    <m/>
    <m/>
  </r>
  <r>
    <x v="0"/>
    <s v="Cagdianao Mining Corporation"/>
    <x v="4"/>
    <x v="13"/>
    <s v="Yes"/>
    <s v="Yes"/>
    <s v="Cagdianao Nickel Project"/>
    <s v="PHP"/>
    <n v="233349"/>
    <s v="No"/>
    <m/>
    <m/>
  </r>
  <r>
    <x v="0"/>
    <s v="Cagdianao Mining Corporation"/>
    <x v="4"/>
    <x v="14"/>
    <s v="Yes"/>
    <s v="Yes"/>
    <s v="Cagdianao Nickel Project"/>
    <s v="PHP"/>
    <n v="256575"/>
    <s v="No"/>
    <m/>
    <m/>
  </r>
  <r>
    <x v="0"/>
    <s v="Cagdianao Mining Corporation"/>
    <x v="1"/>
    <x v="5"/>
    <s v="Yes"/>
    <s v="Yes"/>
    <s v="Cagdianao Nickel Project"/>
    <s v="PHP"/>
    <n v="20806172"/>
    <s v="No"/>
    <m/>
    <m/>
  </r>
  <r>
    <x v="0"/>
    <s v="Cagdianao Mining Corporation"/>
    <x v="2"/>
    <x v="6"/>
    <s v="Yes"/>
    <s v="Yes"/>
    <s v="Cagdianao Nickel Project"/>
    <s v="PHP"/>
    <n v="277757266"/>
    <s v="No"/>
    <m/>
    <m/>
  </r>
  <r>
    <x v="0"/>
    <s v="Cagdianao Mining Corporation"/>
    <x v="3"/>
    <x v="7"/>
    <s v="Yes"/>
    <s v="Yes"/>
    <s v="Cagdianao Nickel Project"/>
    <s v="PHP"/>
    <n v="45300373"/>
    <s v="No"/>
    <m/>
    <m/>
  </r>
  <r>
    <x v="0"/>
    <s v="Cagdianao Mining Corporation"/>
    <x v="3"/>
    <x v="8"/>
    <s v="Yes"/>
    <s v="Yes"/>
    <s v="Cagdianao Nickel Project"/>
    <s v="PHP"/>
    <n v="877827"/>
    <s v="No"/>
    <m/>
    <m/>
  </r>
  <r>
    <x v="0"/>
    <s v="Cagdianao Mining Corporation"/>
    <x v="3"/>
    <x v="15"/>
    <s v="Yes"/>
    <s v="Yes"/>
    <s v="Cagdianao Nickel Project"/>
    <s v="PHP"/>
    <n v="873706"/>
    <s v="No"/>
    <m/>
    <m/>
  </r>
  <r>
    <x v="0"/>
    <s v="Cagdianao Mining Corporation"/>
    <x v="3"/>
    <x v="9"/>
    <s v="Yes"/>
    <s v="Yes"/>
    <s v="Cagdianao Nickel Project"/>
    <s v="PHP"/>
    <n v="69800"/>
    <s v="No"/>
    <m/>
    <m/>
  </r>
  <r>
    <x v="0"/>
    <s v="Cagdianao Mining Corporation"/>
    <x v="3"/>
    <x v="10"/>
    <s v="Yes"/>
    <s v="Yes"/>
    <s v="Cagdianao Nickel Project"/>
    <s v="PHP"/>
    <n v="56000"/>
    <s v="No"/>
    <m/>
    <m/>
  </r>
  <r>
    <x v="0"/>
    <s v="Cagdianao Mining Corporation"/>
    <x v="3"/>
    <x v="12"/>
    <s v="Yes"/>
    <s v="Yes"/>
    <s v="Cagdianao Nickel Project"/>
    <s v="PHP"/>
    <n v="33282"/>
    <s v="No"/>
    <m/>
    <m/>
  </r>
  <r>
    <x v="0"/>
    <s v="Cagdianao Mining Corporation"/>
    <x v="0"/>
    <x v="3"/>
    <s v="Yes"/>
    <s v="Yes"/>
    <s v="Cagdianao Nickel Project"/>
    <s v="PHP"/>
    <n v="67174565"/>
    <s v="No"/>
    <m/>
    <m/>
  </r>
  <r>
    <x v="0"/>
    <s v="Cagdianao Mining Corporation"/>
    <x v="0"/>
    <x v="4"/>
    <s v="Yes"/>
    <s v="Yes"/>
    <s v="Cagdianao Nickel Project"/>
    <s v="PHP"/>
    <n v="18937871"/>
    <s v="No"/>
    <m/>
    <m/>
  </r>
  <r>
    <x v="0"/>
    <s v="Cagdianao Mining Corporation"/>
    <x v="0"/>
    <x v="2"/>
    <s v="Yes"/>
    <s v="Yes"/>
    <s v="Cagdianao Nickel Project"/>
    <s v="PHP"/>
    <n v="54870"/>
    <s v="No"/>
    <m/>
    <m/>
  </r>
  <r>
    <x v="0"/>
    <s v="Carmen Copper Corporation"/>
    <x v="0"/>
    <x v="0"/>
    <s v="Yes"/>
    <s v="Yes"/>
    <s v="Toledo Copper Operation"/>
    <s v="PHP"/>
    <n v="703487823"/>
    <s v="No"/>
    <m/>
    <m/>
  </r>
  <r>
    <x v="0"/>
    <s v="Carmen Copper Corporation"/>
    <x v="0"/>
    <x v="1"/>
    <s v="Yes"/>
    <s v="Yes"/>
    <s v="Toledo Copper Operation"/>
    <s v="PHP"/>
    <n v="1010960532"/>
    <s v="No"/>
    <m/>
    <m/>
  </r>
  <r>
    <x v="0"/>
    <s v="Carmen Copper Corporation"/>
    <x v="0"/>
    <x v="2"/>
    <s v="Yes"/>
    <s v="Yes"/>
    <s v="Toledo Copper Operation"/>
    <s v="PHP"/>
    <n v="77120336"/>
    <s v="No"/>
    <m/>
    <m/>
  </r>
  <r>
    <x v="0"/>
    <s v="Carmen Copper Corporation"/>
    <x v="4"/>
    <x v="13"/>
    <s v="Yes"/>
    <s v="Yes"/>
    <s v="Toledo Copper Operation"/>
    <s v="PHP"/>
    <n v="14271561"/>
    <s v="No"/>
    <m/>
    <m/>
  </r>
  <r>
    <x v="0"/>
    <s v="Carmen Copper Corporation"/>
    <x v="4"/>
    <x v="14"/>
    <s v="Yes"/>
    <s v="Yes"/>
    <s v="Toledo Copper Operation"/>
    <s v="PHP"/>
    <n v="144583598"/>
    <s v="No"/>
    <m/>
    <m/>
  </r>
  <r>
    <x v="0"/>
    <s v="Carmen Copper Corporation"/>
    <x v="4"/>
    <x v="18"/>
    <s v="Yes"/>
    <s v="Yes"/>
    <s v="Toledo Copper Operation"/>
    <s v="PHP"/>
    <n v="113975"/>
    <s v="No"/>
    <m/>
    <m/>
  </r>
  <r>
    <x v="0"/>
    <s v="Carmen Copper Corporation"/>
    <x v="1"/>
    <x v="5"/>
    <s v="Yes"/>
    <s v="Yes"/>
    <s v="Toledo Copper Operation"/>
    <s v="PHP"/>
    <n v="638886"/>
    <s v="No"/>
    <m/>
    <m/>
  </r>
  <r>
    <x v="0"/>
    <s v="Carmen Copper Corporation"/>
    <x v="3"/>
    <x v="7"/>
    <s v="Yes"/>
    <s v="Yes"/>
    <s v="Toledo Copper Operation"/>
    <s v="PHP"/>
    <n v="23487054"/>
    <s v="No"/>
    <m/>
    <m/>
  </r>
  <r>
    <x v="0"/>
    <s v="Carmen Copper Corporation"/>
    <x v="3"/>
    <x v="8"/>
    <s v="Yes"/>
    <s v="Yes"/>
    <s v="Toledo Copper Operation"/>
    <s v="PHP"/>
    <n v="16128616"/>
    <s v="No"/>
    <m/>
    <m/>
  </r>
  <r>
    <x v="0"/>
    <s v="Carmen Copper Corporation"/>
    <x v="3"/>
    <x v="15"/>
    <s v="Yes"/>
    <s v="Yes"/>
    <s v="Toledo Copper Operation"/>
    <s v="PHP"/>
    <n v="8064330"/>
    <s v="No"/>
    <m/>
    <m/>
  </r>
  <r>
    <x v="0"/>
    <s v="Carmen Copper Corporation"/>
    <x v="3"/>
    <x v="10"/>
    <s v="Yes"/>
    <s v="Yes"/>
    <s v="Toledo Copper Operation"/>
    <s v="PHP"/>
    <n v="8000"/>
    <s v="No"/>
    <m/>
    <m/>
  </r>
  <r>
    <x v="0"/>
    <s v="Carmen Copper Corporation"/>
    <x v="3"/>
    <x v="11"/>
    <s v="Yes"/>
    <s v="Yes"/>
    <s v="Toledo Copper Operation"/>
    <s v="PHP"/>
    <n v="10500"/>
    <s v="No"/>
    <m/>
    <m/>
  </r>
  <r>
    <x v="0"/>
    <s v="Carmen Copper Corporation"/>
    <x v="3"/>
    <x v="12"/>
    <s v="Yes"/>
    <s v="Yes"/>
    <s v="Toledo Copper Operation"/>
    <s v="PHP"/>
    <n v="26005"/>
    <s v="No"/>
    <m/>
    <m/>
  </r>
  <r>
    <x v="0"/>
    <s v="Carmen Copper Corporation"/>
    <x v="0"/>
    <x v="3"/>
    <s v="Yes"/>
    <s v="Yes"/>
    <s v="Toledo Copper Operation"/>
    <s v="PHP"/>
    <n v="103087354"/>
    <s v="No"/>
    <m/>
    <m/>
  </r>
  <r>
    <x v="0"/>
    <s v="Carmen Copper Corporation"/>
    <x v="0"/>
    <x v="4"/>
    <s v="Yes"/>
    <s v="Yes"/>
    <s v="Toledo Copper Operation"/>
    <s v="PHP"/>
    <n v="40674476"/>
    <s v="No"/>
    <m/>
    <m/>
  </r>
  <r>
    <x v="0"/>
    <s v="Carmen Copper Corporation"/>
    <x v="0"/>
    <x v="2"/>
    <s v="Yes"/>
    <s v="Yes"/>
    <s v="Toledo Copper Operation"/>
    <s v="PHP"/>
    <n v="2205"/>
    <s v="No"/>
    <m/>
    <m/>
  </r>
  <r>
    <x v="0"/>
    <s v="Carrascal Nickel Corporation"/>
    <x v="0"/>
    <x v="0"/>
    <s v="Yes"/>
    <s v="Yes"/>
    <s v="Carrascal Nickel Project"/>
    <s v="PHP"/>
    <n v="209168938"/>
    <s v="No"/>
    <m/>
    <m/>
  </r>
  <r>
    <x v="0"/>
    <s v="Carrascal Nickel Corporation"/>
    <x v="0"/>
    <x v="1"/>
    <s v="Yes"/>
    <s v="Yes"/>
    <s v="Carrascal Nickel Project"/>
    <s v="PHP"/>
    <n v="188508068"/>
    <s v="No"/>
    <m/>
    <m/>
  </r>
  <r>
    <x v="0"/>
    <s v="Carrascal Nickel Corporation"/>
    <x v="0"/>
    <x v="19"/>
    <s v="Yes"/>
    <s v="Yes"/>
    <s v="Carrascal Nickel Project"/>
    <s v="PHP"/>
    <n v="35171753"/>
    <s v="No"/>
    <m/>
    <m/>
  </r>
  <r>
    <x v="0"/>
    <s v="Carrascal Nickel Corporation"/>
    <x v="1"/>
    <x v="5"/>
    <s v="Yes"/>
    <s v="Yes"/>
    <s v="Carrascal Nickel Project"/>
    <s v="PHP"/>
    <n v="30864784"/>
    <s v="No"/>
    <m/>
    <m/>
  </r>
  <r>
    <x v="0"/>
    <s v="Carrascal Nickel Corporation"/>
    <x v="2"/>
    <x v="6"/>
    <s v="Yes"/>
    <s v="Yes"/>
    <s v="Carrascal Nickel Project"/>
    <s v="PHP"/>
    <n v="263730887"/>
    <s v="No"/>
    <m/>
    <m/>
  </r>
  <r>
    <x v="0"/>
    <s v="Carrascal Nickel Corporation"/>
    <x v="3"/>
    <x v="7"/>
    <s v="Yes"/>
    <s v="Yes"/>
    <s v="Carrascal Nickel Project"/>
    <s v="PHP"/>
    <n v="65536693"/>
    <s v="No"/>
    <m/>
    <m/>
  </r>
  <r>
    <x v="0"/>
    <s v="Carrascal Nickel Corporation"/>
    <x v="3"/>
    <x v="9"/>
    <s v="Yes"/>
    <s v="Yes"/>
    <s v="Carrascal Nickel Project"/>
    <s v="PHP"/>
    <n v="12900"/>
    <s v="No"/>
    <m/>
    <m/>
  </r>
  <r>
    <x v="0"/>
    <s v="Carrascal Nickel Corporation"/>
    <x v="3"/>
    <x v="10"/>
    <s v="Yes"/>
    <s v="Yes"/>
    <s v="Carrascal Nickel Project"/>
    <s v="PHP"/>
    <n v="20000"/>
    <s v="No"/>
    <m/>
    <m/>
  </r>
  <r>
    <x v="0"/>
    <s v="Carrascal Nickel Corporation"/>
    <x v="3"/>
    <x v="11"/>
    <s v="Yes"/>
    <s v="Yes"/>
    <s v="Carrascal Nickel Project"/>
    <s v="PHP"/>
    <n v="10500"/>
    <s v="No"/>
    <m/>
    <m/>
  </r>
  <r>
    <x v="0"/>
    <s v="Carrascal Nickel Corporation"/>
    <x v="3"/>
    <x v="12"/>
    <s v="Yes"/>
    <s v="Yes"/>
    <s v="Carrascal Nickel Project"/>
    <s v="PHP"/>
    <n v="6105"/>
    <s v="No"/>
    <m/>
    <m/>
  </r>
  <r>
    <x v="0"/>
    <s v="Carrascal Nickel Corporation"/>
    <x v="5"/>
    <x v="16"/>
    <s v="Yes"/>
    <s v="Yes"/>
    <s v="Carrascal Nickel Project"/>
    <s v="PHP"/>
    <n v="40510299"/>
    <s v="No"/>
    <m/>
    <m/>
  </r>
  <r>
    <x v="0"/>
    <s v="Carrascal Nickel Corporation"/>
    <x v="0"/>
    <x v="3"/>
    <s v="Yes"/>
    <s v="Yes"/>
    <s v="Carrascal Nickel Project"/>
    <s v="PHP"/>
    <n v="53856239"/>
    <s v="No"/>
    <m/>
    <m/>
  </r>
  <r>
    <x v="0"/>
    <s v="Carrascal Nickel Corporation"/>
    <x v="0"/>
    <x v="4"/>
    <s v="Yes"/>
    <s v="Yes"/>
    <s v="Carrascal Nickel Project"/>
    <s v="PHP"/>
    <n v="3322556"/>
    <s v="No"/>
    <m/>
    <m/>
  </r>
  <r>
    <x v="0"/>
    <s v="Carrascal Nickel Corporation"/>
    <x v="0"/>
    <x v="2"/>
    <s v="Yes"/>
    <s v="Yes"/>
    <s v="Carrascal Nickel Project"/>
    <s v="PHP"/>
    <n v="1000"/>
    <s v="No"/>
    <m/>
    <m/>
  </r>
  <r>
    <x v="0"/>
    <s v="Century Peak Corporation"/>
    <x v="0"/>
    <x v="0"/>
    <s v="Yes"/>
    <s v="Yes"/>
    <s v="Esperanza Nickel Project"/>
    <s v="PHP"/>
    <n v="22105850"/>
    <s v="No"/>
    <m/>
    <m/>
  </r>
  <r>
    <x v="0"/>
    <s v="Century Peak Corporation"/>
    <x v="0"/>
    <x v="1"/>
    <s v="Yes"/>
    <s v="Yes"/>
    <s v="Esperanza Nickel Project"/>
    <s v="PHP"/>
    <n v="83424112"/>
    <s v="No"/>
    <m/>
    <m/>
  </r>
  <r>
    <x v="0"/>
    <s v="Century Peak Corporation"/>
    <x v="1"/>
    <x v="5"/>
    <s v="Yes"/>
    <s v="Yes"/>
    <s v="Esperanza Nickel Project"/>
    <s v="PHP"/>
    <n v="5437303"/>
    <s v="No"/>
    <m/>
    <m/>
  </r>
  <r>
    <x v="0"/>
    <s v="Century Peak Corporation"/>
    <x v="2"/>
    <x v="6"/>
    <s v="Yes"/>
    <s v="Yes"/>
    <s v="Esperanza Nickel Project"/>
    <s v="PHP"/>
    <n v="27698163"/>
    <s v="No"/>
    <m/>
    <m/>
  </r>
  <r>
    <x v="0"/>
    <s v="Century Peak Corporation"/>
    <x v="3"/>
    <x v="7"/>
    <s v="Yes"/>
    <s v="Yes"/>
    <s v="Esperanza Nickel Project"/>
    <s v="PHP"/>
    <n v="14529260"/>
    <s v="No"/>
    <m/>
    <m/>
  </r>
  <r>
    <x v="0"/>
    <s v="Century Peak Corporation"/>
    <x v="3"/>
    <x v="8"/>
    <s v="Yes"/>
    <s v="Yes"/>
    <s v="Esperanza Nickel Project"/>
    <s v="PHP"/>
    <n v="13331"/>
    <s v="No"/>
    <m/>
    <m/>
  </r>
  <r>
    <x v="0"/>
    <s v="Century Peak Corporation"/>
    <x v="3"/>
    <x v="15"/>
    <s v="Yes"/>
    <s v="Yes"/>
    <s v="Esperanza Nickel Project"/>
    <s v="PHP"/>
    <n v="13331"/>
    <s v="No"/>
    <m/>
    <m/>
  </r>
  <r>
    <x v="0"/>
    <s v="Century Peak Corporation"/>
    <x v="3"/>
    <x v="9"/>
    <s v="Yes"/>
    <s v="Yes"/>
    <s v="Esperanza Nickel Project"/>
    <s v="PHP"/>
    <n v="434790"/>
    <s v="No"/>
    <m/>
    <m/>
  </r>
  <r>
    <x v="0"/>
    <s v="Century Peak Corporation"/>
    <x v="3"/>
    <x v="10"/>
    <s v="Yes"/>
    <s v="Yes"/>
    <s v="Esperanza Nickel Project"/>
    <s v="PHP"/>
    <n v="100000"/>
    <s v="No"/>
    <m/>
    <m/>
  </r>
  <r>
    <x v="0"/>
    <s v="Century Peak Corporation"/>
    <x v="3"/>
    <x v="11"/>
    <s v="Yes"/>
    <s v="Yes"/>
    <s v="Esperanza Nickel Project"/>
    <s v="PHP"/>
    <n v="13020"/>
    <s v="No"/>
    <m/>
    <m/>
  </r>
  <r>
    <x v="0"/>
    <s v="Century Peak Corporation"/>
    <x v="3"/>
    <x v="12"/>
    <s v="Yes"/>
    <s v="Yes"/>
    <s v="Esperanza Nickel Project"/>
    <s v="PHP"/>
    <n v="50000"/>
    <s v="No"/>
    <m/>
    <m/>
  </r>
  <r>
    <x v="0"/>
    <s v="Century Peak Corporation"/>
    <x v="0"/>
    <x v="3"/>
    <s v="Yes"/>
    <s v="Yes"/>
    <s v="Esperanza Nickel Project"/>
    <s v="PHP"/>
    <n v="1355712"/>
    <s v="No"/>
    <m/>
    <m/>
  </r>
  <r>
    <x v="0"/>
    <s v="Century Peak Corporation"/>
    <x v="0"/>
    <x v="4"/>
    <s v="Yes"/>
    <s v="Yes"/>
    <s v="Esperanza Nickel Project"/>
    <s v="PHP"/>
    <n v="261735"/>
    <s v="No"/>
    <m/>
    <m/>
  </r>
  <r>
    <x v="0"/>
    <s v="Century Peak Corporation"/>
    <x v="0"/>
    <x v="2"/>
    <s v="Yes"/>
    <s v="Yes"/>
    <s v="Esperanza Nickel Project"/>
    <s v="PHP"/>
    <n v="600"/>
    <s v="No"/>
    <m/>
    <m/>
  </r>
  <r>
    <x v="0"/>
    <s v="Citinickel Mines and Development Corporation"/>
    <x v="0"/>
    <x v="0"/>
    <s v="Yes"/>
    <s v="Yes"/>
    <s v="Toronto and Pulot Nickel Projects"/>
    <s v="PHP"/>
    <n v="130582697"/>
    <s v="No"/>
    <m/>
    <m/>
  </r>
  <r>
    <x v="0"/>
    <s v="Citinickel Mines and Development Corporation"/>
    <x v="0"/>
    <x v="1"/>
    <s v="Yes"/>
    <s v="Yes"/>
    <s v="Toronto and Pulot Nickel Projects"/>
    <s v="PHP"/>
    <n v="126253387"/>
    <s v="No"/>
    <m/>
    <m/>
  </r>
  <r>
    <x v="0"/>
    <s v="Citinickel Mines and Development Corporation"/>
    <x v="0"/>
    <x v="2"/>
    <s v="Yes"/>
    <s v="Yes"/>
    <s v="Toronto and Pulot Nickel Projects"/>
    <s v="PHP"/>
    <n v="8429163"/>
    <s v="No"/>
    <m/>
    <m/>
  </r>
  <r>
    <x v="0"/>
    <s v="Citinickel Mines and Development Corporation"/>
    <x v="1"/>
    <x v="5"/>
    <s v="Yes"/>
    <s v="Yes"/>
    <s v="Toronto and Pulot Nickel Projects"/>
    <s v="PHP"/>
    <n v="5802"/>
    <s v="No"/>
    <m/>
    <m/>
  </r>
  <r>
    <x v="0"/>
    <s v="Citinickel Mines and Development Corporation"/>
    <x v="3"/>
    <x v="7"/>
    <s v="Yes"/>
    <s v="Yes"/>
    <s v="Toronto and Pulot Nickel Projects"/>
    <s v="PHP"/>
    <n v="22229944"/>
    <s v="No"/>
    <m/>
    <m/>
  </r>
  <r>
    <x v="0"/>
    <s v="Citinickel Mines and Development Corporation"/>
    <x v="3"/>
    <x v="8"/>
    <s v="Yes"/>
    <s v="Yes"/>
    <s v="Toronto and Pulot Nickel Projects"/>
    <s v="PHP"/>
    <n v="4855281"/>
    <s v="No"/>
    <m/>
    <m/>
  </r>
  <r>
    <x v="0"/>
    <s v="Citinickel Mines and Development Corporation"/>
    <x v="3"/>
    <x v="15"/>
    <s v="Yes"/>
    <s v="Yes"/>
    <s v="Toronto and Pulot Nickel Projects"/>
    <s v="PHP"/>
    <n v="4855281"/>
    <s v="No"/>
    <m/>
    <m/>
  </r>
  <r>
    <x v="0"/>
    <s v="Citinickel Mines and Development Corporation"/>
    <x v="3"/>
    <x v="9"/>
    <s v="Yes"/>
    <s v="Yes"/>
    <s v="Toronto and Pulot Nickel Projects"/>
    <s v="PHP"/>
    <n v="141400"/>
    <s v="No"/>
    <m/>
    <m/>
  </r>
  <r>
    <x v="0"/>
    <s v="Citinickel Mines and Development Corporation"/>
    <x v="3"/>
    <x v="10"/>
    <s v="Yes"/>
    <s v="Yes"/>
    <s v="Toronto and Pulot Nickel Projects"/>
    <s v="PHP"/>
    <n v="1010000"/>
    <s v="No"/>
    <m/>
    <m/>
  </r>
  <r>
    <x v="0"/>
    <s v="Citinickel Mines and Development Corporation"/>
    <x v="3"/>
    <x v="11"/>
    <s v="Yes"/>
    <s v="Yes"/>
    <s v="Toronto and Pulot Nickel Projects"/>
    <s v="PHP"/>
    <n v="10500"/>
    <s v="No"/>
    <m/>
    <m/>
  </r>
  <r>
    <x v="0"/>
    <s v="Citinickel Mines and Development Corporation"/>
    <x v="3"/>
    <x v="12"/>
    <s v="Yes"/>
    <s v="Yes"/>
    <s v="Toronto and Pulot Nickel Projects"/>
    <s v="PHP"/>
    <n v="209222"/>
    <s v="No"/>
    <m/>
    <m/>
  </r>
  <r>
    <x v="0"/>
    <s v="Citinickel Mines and Development Corporation"/>
    <x v="5"/>
    <x v="16"/>
    <s v="Yes"/>
    <s v="Yes"/>
    <s v="Toronto and Pulot Nickel Projects"/>
    <s v="PHP"/>
    <n v="24446431"/>
    <s v="No"/>
    <m/>
    <m/>
  </r>
  <r>
    <x v="0"/>
    <s v="Citinickel Mines and Development Corporation"/>
    <x v="0"/>
    <x v="3"/>
    <s v="Yes"/>
    <s v="Yes"/>
    <s v="Toronto and Pulot Nickel Projects"/>
    <s v="PHP"/>
    <n v="38162252"/>
    <s v="No"/>
    <m/>
    <m/>
  </r>
  <r>
    <x v="0"/>
    <s v="Citinickel Mines and Development Corporation"/>
    <x v="0"/>
    <x v="4"/>
    <s v="Yes"/>
    <s v="Yes"/>
    <s v="Toronto and Pulot Nickel Projects"/>
    <s v="PHP"/>
    <n v="1111580"/>
    <s v="No"/>
    <m/>
    <m/>
  </r>
  <r>
    <x v="0"/>
    <s v="Citinickel Mines and Development Corporation"/>
    <x v="0"/>
    <x v="2"/>
    <s v="Yes"/>
    <s v="Yes"/>
    <s v="Toronto and Pulot Nickel Projects"/>
    <s v="PHP"/>
    <n v="16031894"/>
    <s v="No"/>
    <m/>
    <m/>
  </r>
  <r>
    <x v="0"/>
    <s v="CTP Construction and Mining Corporation"/>
    <x v="0"/>
    <x v="0"/>
    <s v="Yes"/>
    <s v="Yes"/>
    <s v="Adlay Nickel Project / Dahican Nickel Project"/>
    <s v="PHP"/>
    <n v="315604687"/>
    <s v="No"/>
    <m/>
    <m/>
  </r>
  <r>
    <x v="0"/>
    <s v="CTP Construction and Mining Corporation"/>
    <x v="0"/>
    <x v="1"/>
    <s v="Yes"/>
    <s v="Yes"/>
    <s v="Adlay Nickel Project / Dahican Nickel Project"/>
    <s v="PHP"/>
    <n v="51420577"/>
    <s v="No"/>
    <m/>
    <m/>
  </r>
  <r>
    <x v="0"/>
    <s v="CTP Construction and Mining Corporation"/>
    <x v="1"/>
    <x v="5"/>
    <s v="Yes"/>
    <s v="Yes"/>
    <s v="Adlay Nickel Project / Dahican Nickel Project"/>
    <s v="PHP"/>
    <n v="37457659"/>
    <s v="No"/>
    <m/>
    <m/>
  </r>
  <r>
    <x v="0"/>
    <s v="CTP Construction and Mining Corporation"/>
    <x v="2"/>
    <x v="6"/>
    <s v="Yes"/>
    <s v="Yes"/>
    <s v="Adlay Nickel Project"/>
    <s v="PHP"/>
    <n v="396152876"/>
    <s v="No"/>
    <m/>
    <m/>
  </r>
  <r>
    <x v="0"/>
    <s v="CTP Construction and Mining Corporation"/>
    <x v="3"/>
    <x v="7"/>
    <s v="Yes"/>
    <s v="Yes"/>
    <s v="Adlay Nickel Project"/>
    <s v="PHP"/>
    <n v="32000000"/>
    <s v="No"/>
    <m/>
    <m/>
  </r>
  <r>
    <x v="0"/>
    <s v="CTP Construction and Mining Corporation"/>
    <x v="3"/>
    <x v="9"/>
    <s v="Yes"/>
    <s v="Yes"/>
    <s v="Adlay Nickel Project / Dahican Nickel Project"/>
    <s v="PHP"/>
    <n v="818230"/>
    <s v="No"/>
    <m/>
    <m/>
  </r>
  <r>
    <x v="0"/>
    <s v="CTP Construction and Mining Corporation"/>
    <x v="3"/>
    <x v="10"/>
    <s v="Yes"/>
    <s v="Yes"/>
    <s v="Adlay Nickel Project / Dahican Nickel Project"/>
    <s v="PHP"/>
    <n v="20000"/>
    <s v="No"/>
    <m/>
    <m/>
  </r>
  <r>
    <x v="0"/>
    <s v="CTP Construction and Mining Corporation"/>
    <x v="3"/>
    <x v="12"/>
    <s v="Yes"/>
    <s v="Yes"/>
    <s v="Adlay Nickel Project / Dahican Nickel Project"/>
    <s v="PHP"/>
    <n v="405"/>
    <s v="No"/>
    <m/>
    <m/>
  </r>
  <r>
    <x v="0"/>
    <s v="CTP Construction and Mining Corporation"/>
    <x v="5"/>
    <x v="16"/>
    <s v="Yes"/>
    <s v="Yes"/>
    <s v="Adlay Nickel Project / Dahican Nickel Project"/>
    <s v="PHP"/>
    <n v="401600685"/>
    <s v="No"/>
    <m/>
    <m/>
  </r>
  <r>
    <x v="0"/>
    <s v="CTP Construction and Mining Corporation"/>
    <x v="0"/>
    <x v="3"/>
    <s v="Yes"/>
    <s v="Yes"/>
    <s v="Dahican Nickel Project"/>
    <s v="PHP"/>
    <n v="78501771"/>
    <s v="No"/>
    <m/>
    <m/>
  </r>
  <r>
    <x v="0"/>
    <s v="CTP Construction and Mining Corporation"/>
    <x v="0"/>
    <x v="4"/>
    <s v="Yes"/>
    <s v="Yes"/>
    <s v="Dahican Nickel Project"/>
    <s v="PHP"/>
    <n v="4030231"/>
    <s v="No"/>
    <m/>
    <m/>
  </r>
  <r>
    <x v="0"/>
    <s v="CTP Construction and Mining Corporation"/>
    <x v="0"/>
    <x v="2"/>
    <s v="Yes"/>
    <s v="Yes"/>
    <s v="Dahican Nickel Project"/>
    <s v="PHP"/>
    <n v="4068094"/>
    <s v="No"/>
    <m/>
    <m/>
  </r>
  <r>
    <x v="0"/>
    <s v="Eramen Minerals, Inc."/>
    <x v="0"/>
    <x v="0"/>
    <s v="Yes"/>
    <s v="Yes"/>
    <s v="Sta. Cruz Eramen Mining Project"/>
    <s v="PHP"/>
    <n v="147857944"/>
    <s v="No"/>
    <m/>
    <m/>
  </r>
  <r>
    <x v="0"/>
    <s v="Eramen Minerals, Inc."/>
    <x v="0"/>
    <x v="1"/>
    <s v="Yes"/>
    <s v="Yes"/>
    <s v="Sta. Cruz Eramen Mining Project"/>
    <s v="PHP"/>
    <n v="365209589"/>
    <s v="No"/>
    <m/>
    <m/>
  </r>
  <r>
    <x v="0"/>
    <s v="Eramen Minerals, Inc."/>
    <x v="0"/>
    <x v="2"/>
    <s v="Yes"/>
    <s v="Yes"/>
    <s v="Sta. Cruz Eramen Mining Project"/>
    <s v="PHP"/>
    <n v="4000"/>
    <s v="No"/>
    <m/>
    <m/>
  </r>
  <r>
    <x v="0"/>
    <s v="Eramen Minerals, Inc."/>
    <x v="1"/>
    <x v="5"/>
    <s v="Yes"/>
    <s v="Yes"/>
    <s v="Sta. Cruz Eramen Mining Project"/>
    <s v="PHP"/>
    <n v="9416499"/>
    <s v="No"/>
    <m/>
    <m/>
  </r>
  <r>
    <x v="0"/>
    <s v="Eramen Minerals, Inc."/>
    <x v="3"/>
    <x v="7"/>
    <s v="Yes"/>
    <s v="Yes"/>
    <s v="Sta. Cruz Eramen Mining Project"/>
    <s v="PHP"/>
    <n v="926333"/>
    <s v="No"/>
    <m/>
    <m/>
  </r>
  <r>
    <x v="0"/>
    <s v="Eramen Minerals, Inc."/>
    <x v="3"/>
    <x v="9"/>
    <s v="Yes"/>
    <s v="Yes"/>
    <s v="Sta. Cruz Eramen Mining Project"/>
    <s v="PHP"/>
    <n v="346500"/>
    <s v="No"/>
    <m/>
    <m/>
  </r>
  <r>
    <x v="0"/>
    <s v="Eramen Minerals, Inc."/>
    <x v="3"/>
    <x v="10"/>
    <s v="Yes"/>
    <s v="Yes"/>
    <s v="Sta. Cruz Eramen Mining Project"/>
    <s v="PHP"/>
    <n v="16500"/>
    <s v="No"/>
    <m/>
    <m/>
  </r>
  <r>
    <x v="0"/>
    <s v="Eramen Minerals, Inc."/>
    <x v="3"/>
    <x v="11"/>
    <s v="Yes"/>
    <s v="Yes"/>
    <s v="Sta. Cruz Eramen Mining Project"/>
    <s v="PHP"/>
    <n v="10500"/>
    <s v="No"/>
    <m/>
    <m/>
  </r>
  <r>
    <x v="0"/>
    <s v="Eramen Minerals, Inc."/>
    <x v="3"/>
    <x v="12"/>
    <s v="Yes"/>
    <s v="Yes"/>
    <s v="Sta. Cruz Eramen Mining Project"/>
    <s v="PHP"/>
    <n v="28007000"/>
    <s v="No"/>
    <m/>
    <m/>
  </r>
  <r>
    <x v="0"/>
    <s v="Eramen Minerals, Inc."/>
    <x v="0"/>
    <x v="3"/>
    <s v="Yes"/>
    <s v="Yes"/>
    <s v="Sta. Cruz Eramen Mining Project"/>
    <s v="PHP"/>
    <n v="31892292"/>
    <s v="No"/>
    <m/>
    <m/>
  </r>
  <r>
    <x v="0"/>
    <s v="Eramen Minerals, Inc."/>
    <x v="0"/>
    <x v="4"/>
    <s v="Yes"/>
    <s v="Yes"/>
    <s v="Sta. Cruz Eramen Mining Project"/>
    <s v="PHP"/>
    <n v="35124747"/>
    <s v="No"/>
    <m/>
    <m/>
  </r>
  <r>
    <x v="0"/>
    <s v="Eramen Minerals, Inc."/>
    <x v="0"/>
    <x v="2"/>
    <s v="Yes"/>
    <s v="Yes"/>
    <s v="Sta. Cruz Eramen Mining Project"/>
    <s v="PHP"/>
    <n v="76600"/>
    <s v="No"/>
    <m/>
    <m/>
  </r>
  <r>
    <x v="0"/>
    <s v="FCF Minerals Corporation"/>
    <x v="0"/>
    <x v="0"/>
    <s v="Yes"/>
    <s v="Yes"/>
    <s v="Runruno Gold-Molybdenum Project"/>
    <s v="PHP"/>
    <n v="259146574"/>
    <s v="No"/>
    <m/>
    <m/>
  </r>
  <r>
    <x v="0"/>
    <s v="FCF Minerals Corporation"/>
    <x v="4"/>
    <x v="13"/>
    <s v="Yes"/>
    <s v="Yes"/>
    <s v="Runruno Gold-Molybdenum Project"/>
    <s v="PHP"/>
    <n v="14643672"/>
    <s v="No"/>
    <m/>
    <m/>
  </r>
  <r>
    <x v="0"/>
    <s v="FCF Minerals Corporation"/>
    <x v="4"/>
    <x v="14"/>
    <s v="Yes"/>
    <s v="Yes"/>
    <s v="Runruno Gold-Molybdenum Project"/>
    <s v="PHP"/>
    <n v="90887312"/>
    <s v="No"/>
    <m/>
    <m/>
  </r>
  <r>
    <x v="0"/>
    <s v="FCF Minerals Corporation"/>
    <x v="4"/>
    <x v="18"/>
    <s v="Yes"/>
    <s v="Yes"/>
    <s v="Runruno Gold-Molybdenum Project"/>
    <s v="PHP"/>
    <n v="1430478"/>
    <s v="No"/>
    <m/>
    <m/>
  </r>
  <r>
    <x v="0"/>
    <s v="FCF Minerals Corporation"/>
    <x v="3"/>
    <x v="7"/>
    <s v="Yes"/>
    <s v="Yes"/>
    <s v="Runruno Gold-Molybdenum Project"/>
    <s v="PHP"/>
    <n v="63675841"/>
    <s v="No"/>
    <m/>
    <m/>
  </r>
  <r>
    <x v="0"/>
    <s v="FCF Minerals Corporation"/>
    <x v="3"/>
    <x v="8"/>
    <s v="Yes"/>
    <s v="Yes"/>
    <s v="Runruno Gold-Molybdenum Project"/>
    <s v="PHP"/>
    <n v="15591157"/>
    <s v="No"/>
    <m/>
    <m/>
  </r>
  <r>
    <x v="0"/>
    <s v="FCF Minerals Corporation"/>
    <x v="3"/>
    <x v="15"/>
    <s v="Yes"/>
    <s v="Yes"/>
    <s v="Runruno Gold-Molybdenum Project"/>
    <s v="PHP"/>
    <n v="15591157"/>
    <s v="No"/>
    <m/>
    <m/>
  </r>
  <r>
    <x v="0"/>
    <s v="FCF Minerals Corporation"/>
    <x v="3"/>
    <x v="9"/>
    <s v="Yes"/>
    <s v="Yes"/>
    <s v="Runruno Gold-Molybdenum Project"/>
    <s v="PHP"/>
    <n v="69625"/>
    <s v="No"/>
    <m/>
    <m/>
  </r>
  <r>
    <x v="0"/>
    <s v="FCF Minerals Corporation"/>
    <x v="3"/>
    <x v="10"/>
    <s v="Yes"/>
    <s v="Yes"/>
    <s v="Runruno Gold-Molybdenum Project"/>
    <s v="PHP"/>
    <n v="4000"/>
    <s v="No"/>
    <m/>
    <m/>
  </r>
  <r>
    <x v="0"/>
    <s v="FCF Minerals Corporation"/>
    <x v="3"/>
    <x v="12"/>
    <s v="Yes"/>
    <s v="Yes"/>
    <s v="Runruno Gold-Molybdenum Project"/>
    <s v="PHP"/>
    <n v="433820"/>
    <s v="No"/>
    <m/>
    <m/>
  </r>
  <r>
    <x v="0"/>
    <s v="FCF Minerals Corporation"/>
    <x v="0"/>
    <x v="3"/>
    <s v="Yes"/>
    <s v="Yes"/>
    <s v="Runruno Gold-Molybdenum Project"/>
    <s v="PHP"/>
    <n v="44020107"/>
    <s v="No"/>
    <m/>
    <m/>
  </r>
  <r>
    <x v="0"/>
    <s v="FCF Minerals Corporation"/>
    <x v="0"/>
    <x v="4"/>
    <s v="Yes"/>
    <s v="Yes"/>
    <s v="Runruno Gold-Molybdenum Project"/>
    <s v="PHP"/>
    <n v="25473252"/>
    <s v="No"/>
    <m/>
    <m/>
  </r>
  <r>
    <x v="0"/>
    <s v="FCF Minerals Corporation"/>
    <x v="0"/>
    <x v="2"/>
    <s v="Yes"/>
    <s v="Yes"/>
    <s v="Runruno Gold-Molybdenum Project"/>
    <s v="PHP"/>
    <n v="22985"/>
    <s v="No"/>
    <m/>
    <m/>
  </r>
  <r>
    <x v="0"/>
    <s v="Filminera Resources Corporation"/>
    <x v="0"/>
    <x v="0"/>
    <s v="Yes"/>
    <s v="Yes"/>
    <s v="Masbate Gold Project"/>
    <s v="PHP"/>
    <n v="822552797"/>
    <s v="No"/>
    <m/>
    <m/>
  </r>
  <r>
    <x v="0"/>
    <s v="Filminera Resources Corporation"/>
    <x v="0"/>
    <x v="1"/>
    <s v="Yes"/>
    <s v="Yes"/>
    <s v="Masbate Gold Project"/>
    <s v="PHP"/>
    <n v="94570802"/>
    <s v="No"/>
    <m/>
    <m/>
  </r>
  <r>
    <x v="0"/>
    <s v="Filminera Resources Corporation"/>
    <x v="4"/>
    <x v="13"/>
    <s v="Yes"/>
    <s v="Yes"/>
    <s v="Masbate Gold Project"/>
    <s v="PHP"/>
    <n v="4518848"/>
    <s v="No"/>
    <m/>
    <m/>
  </r>
  <r>
    <x v="0"/>
    <s v="Filminera Resources Corporation"/>
    <x v="4"/>
    <x v="14"/>
    <s v="Yes"/>
    <s v="Yes"/>
    <s v="Masbate Gold Project"/>
    <s v="PHP"/>
    <n v="28575311"/>
    <s v="No"/>
    <m/>
    <m/>
  </r>
  <r>
    <x v="0"/>
    <s v="Filminera Resources Corporation"/>
    <x v="4"/>
    <x v="18"/>
    <s v="Yes"/>
    <s v="Yes"/>
    <s v="Masbate Gold Project"/>
    <s v="PHP"/>
    <n v="13912"/>
    <s v="No"/>
    <m/>
    <m/>
  </r>
  <r>
    <x v="0"/>
    <s v="Filminera Resources Corporation"/>
    <x v="1"/>
    <x v="5"/>
    <s v="Yes"/>
    <s v="Yes"/>
    <s v="Masbate Gold Project"/>
    <s v="PHP"/>
    <n v="7699"/>
    <s v="No"/>
    <m/>
    <m/>
  </r>
  <r>
    <x v="0"/>
    <s v="Filminera Resources Corporation"/>
    <x v="3"/>
    <x v="7"/>
    <s v="Yes"/>
    <s v="Yes"/>
    <s v="Masbate Gold Project"/>
    <s v="PHP"/>
    <n v="24634225"/>
    <s v="No"/>
    <m/>
    <m/>
  </r>
  <r>
    <x v="0"/>
    <s v="Filminera Resources Corporation"/>
    <x v="3"/>
    <x v="8"/>
    <s v="Yes"/>
    <s v="Yes"/>
    <s v="Masbate Gold Project"/>
    <s v="PHP"/>
    <n v="21752382"/>
    <s v="No"/>
    <m/>
    <m/>
  </r>
  <r>
    <x v="0"/>
    <s v="Filminera Resources Corporation"/>
    <x v="3"/>
    <x v="15"/>
    <s v="Yes"/>
    <s v="Yes"/>
    <s v="Masbate Gold Project"/>
    <s v="PHP"/>
    <n v="21752382"/>
    <s v="No"/>
    <m/>
    <m/>
  </r>
  <r>
    <x v="0"/>
    <s v="Filminera Resources Corporation"/>
    <x v="3"/>
    <x v="9"/>
    <s v="Yes"/>
    <s v="Yes"/>
    <s v="Masbate Gold Project"/>
    <s v="PHP"/>
    <n v="160250"/>
    <s v="No"/>
    <m/>
    <m/>
  </r>
  <r>
    <x v="0"/>
    <s v="Filminera Resources Corporation"/>
    <x v="3"/>
    <x v="10"/>
    <s v="Yes"/>
    <s v="Yes"/>
    <s v="Masbate Gold Project"/>
    <s v="PHP"/>
    <n v="2000"/>
    <s v="No"/>
    <m/>
    <m/>
  </r>
  <r>
    <x v="0"/>
    <s v="Filminera Resources Corporation"/>
    <x v="3"/>
    <x v="12"/>
    <s v="Yes"/>
    <s v="Yes"/>
    <s v="Masbate Gold Project"/>
    <s v="PHP"/>
    <n v="662250"/>
    <s v="No"/>
    <m/>
    <m/>
  </r>
  <r>
    <x v="0"/>
    <s v="Filminera Resources Corporation"/>
    <x v="0"/>
    <x v="3"/>
    <s v="Yes"/>
    <s v="Yes"/>
    <s v="Masbate Gold Project"/>
    <s v="PHP"/>
    <n v="45759029"/>
    <s v="No"/>
    <m/>
    <m/>
  </r>
  <r>
    <x v="0"/>
    <s v="Filminera Resources Corporation"/>
    <x v="0"/>
    <x v="4"/>
    <s v="Yes"/>
    <s v="Yes"/>
    <s v="Masbate Gold Project"/>
    <s v="PHP"/>
    <n v="62587576"/>
    <s v="No"/>
    <m/>
    <m/>
  </r>
  <r>
    <x v="0"/>
    <s v="Filminera Resources Corporation"/>
    <x v="0"/>
    <x v="2"/>
    <s v="Yes"/>
    <s v="Yes"/>
    <s v="Masbate Gold Project"/>
    <s v="PHP"/>
    <n v="75900"/>
    <s v="No"/>
    <m/>
    <m/>
  </r>
  <r>
    <x v="0"/>
    <s v="Greenstone Resources Corporation"/>
    <x v="0"/>
    <x v="3"/>
    <s v="Yes"/>
    <s v="Yes"/>
    <s v="Siana Gold Project"/>
    <s v="PHP"/>
    <n v="3449969"/>
    <s v="No"/>
    <m/>
    <m/>
  </r>
  <r>
    <x v="0"/>
    <s v="Greenstone Resources Corporation"/>
    <x v="0"/>
    <x v="4"/>
    <s v="Yes"/>
    <s v="Yes"/>
    <s v="Siana Gold Project"/>
    <s v="PHP"/>
    <n v="12993454"/>
    <s v="No"/>
    <m/>
    <m/>
  </r>
  <r>
    <x v="0"/>
    <s v="Greenstone Resources Corporation"/>
    <x v="0"/>
    <x v="2"/>
    <s v="Yes"/>
    <s v="Yes"/>
    <s v="Siana Gold Project"/>
    <s v="PHP"/>
    <n v="292700"/>
    <s v="No"/>
    <m/>
    <m/>
  </r>
  <r>
    <x v="0"/>
    <s v="Greenstone Resources Corporation"/>
    <x v="2"/>
    <x v="12"/>
    <s v="Yes"/>
    <s v="Yes"/>
    <s v="Siana Gold Project"/>
    <s v="PHP"/>
    <n v="69190"/>
    <s v="No"/>
    <m/>
    <m/>
  </r>
  <r>
    <x v="0"/>
    <s v="Greenstone Resources Corporation"/>
    <x v="3"/>
    <x v="7"/>
    <s v="Yes"/>
    <s v="Yes"/>
    <s v="Siana Gold Project"/>
    <s v="PHP"/>
    <n v="576434"/>
    <s v="No"/>
    <m/>
    <m/>
  </r>
  <r>
    <x v="0"/>
    <s v="Greenstone Resources Corporation"/>
    <x v="3"/>
    <x v="8"/>
    <s v="Yes"/>
    <s v="Yes"/>
    <s v="Siana Gold Project"/>
    <s v="PHP"/>
    <n v="641344"/>
    <s v="No"/>
    <m/>
    <m/>
  </r>
  <r>
    <x v="0"/>
    <s v="Greenstone Resources Corporation"/>
    <x v="3"/>
    <x v="15"/>
    <s v="Yes"/>
    <s v="Yes"/>
    <s v="Siana Gold Project"/>
    <s v="PHP"/>
    <n v="632861"/>
    <s v="No"/>
    <m/>
    <m/>
  </r>
  <r>
    <x v="0"/>
    <s v="Greenstone Resources Corporation"/>
    <x v="3"/>
    <x v="9"/>
    <s v="Yes"/>
    <s v="Yes"/>
    <s v="Siana Gold Project"/>
    <s v="PHP"/>
    <n v="243054"/>
    <s v="No"/>
    <m/>
    <m/>
  </r>
  <r>
    <x v="0"/>
    <s v="Greenstone Resources Corporation"/>
    <x v="3"/>
    <x v="10"/>
    <s v="Yes"/>
    <s v="Yes"/>
    <s v="Siana Gold Project"/>
    <s v="PHP"/>
    <n v="116900"/>
    <s v="No"/>
    <m/>
    <m/>
  </r>
  <r>
    <x v="0"/>
    <s v="Greenstone Resources Corporation"/>
    <x v="3"/>
    <x v="11"/>
    <s v="Yes"/>
    <s v="Yes"/>
    <s v="Siana Gold Project"/>
    <s v="PHP"/>
    <n v="10500"/>
    <s v="No"/>
    <m/>
    <m/>
  </r>
  <r>
    <x v="0"/>
    <s v="Greenstone Resources Corporation"/>
    <x v="3"/>
    <x v="12"/>
    <s v="Yes"/>
    <s v="Yes"/>
    <s v="Siana Gold Project"/>
    <s v="PHP"/>
    <n v="382017"/>
    <s v="No"/>
    <m/>
    <m/>
  </r>
  <r>
    <x v="0"/>
    <s v="Hallmark Mining Corporation"/>
    <x v="0"/>
    <x v="3"/>
    <s v="Yes"/>
    <s v="Yes"/>
    <s v="MPSA No. 197-2004-XI (Amended)"/>
    <s v="PHP"/>
    <n v="36691"/>
    <s v="No"/>
    <m/>
    <m/>
  </r>
  <r>
    <x v="0"/>
    <s v="Hallmark Mining Corporation"/>
    <x v="0"/>
    <x v="4"/>
    <s v="Yes"/>
    <s v="Yes"/>
    <s v="MPSA No. 197-2004-XI (Amended)"/>
    <s v="PHP"/>
    <n v="1246660"/>
    <s v="No"/>
    <m/>
    <m/>
  </r>
  <r>
    <x v="0"/>
    <s v="Hallmark Mining Corporation"/>
    <x v="0"/>
    <x v="2"/>
    <s v="Yes"/>
    <s v="Yes"/>
    <s v="MPSA No. 197-2004-XI (Amended)"/>
    <s v="PHP"/>
    <n v="500"/>
    <s v="No"/>
    <m/>
    <m/>
  </r>
  <r>
    <x v="0"/>
    <s v="Hallmark Mining Corporation"/>
    <x v="3"/>
    <x v="9"/>
    <s v="Yes"/>
    <s v="Yes"/>
    <s v="MPSA No. 197-2004-XI (Amended)"/>
    <s v="PHP"/>
    <n v="262500"/>
    <s v="No"/>
    <m/>
    <m/>
  </r>
  <r>
    <x v="0"/>
    <s v="Hinatuan Mining Corporation"/>
    <x v="0"/>
    <x v="0"/>
    <s v="Yes"/>
    <s v="Yes"/>
    <s v="Tagana-an Nickel Project"/>
    <s v="PHP"/>
    <n v="107161135"/>
    <s v="No"/>
    <m/>
    <m/>
  </r>
  <r>
    <x v="0"/>
    <s v="Hinatuan Mining Corporation"/>
    <x v="0"/>
    <x v="1"/>
    <s v="Yes"/>
    <s v="Yes"/>
    <s v="Tagana-an Nickel Project"/>
    <s v="PHP"/>
    <n v="189164695"/>
    <s v="No"/>
    <m/>
    <m/>
  </r>
  <r>
    <x v="0"/>
    <s v="Hinatuan Mining Corporation"/>
    <x v="0"/>
    <x v="3"/>
    <s v="Yes"/>
    <s v="Yes"/>
    <s v="Tagana-an Nickel Project"/>
    <s v="PHP"/>
    <n v="16705285"/>
    <s v="No"/>
    <m/>
    <m/>
  </r>
  <r>
    <x v="0"/>
    <s v="Hinatuan Mining Corporation"/>
    <x v="0"/>
    <x v="4"/>
    <s v="Yes"/>
    <s v="Yes"/>
    <s v="Tagana-an Nickel Project"/>
    <s v="PHP"/>
    <n v="16631779"/>
    <s v="No"/>
    <m/>
    <m/>
  </r>
  <r>
    <x v="0"/>
    <s v="Hinatuan Mining Corporation"/>
    <x v="0"/>
    <x v="2"/>
    <s v="Yes"/>
    <s v="Yes"/>
    <s v="Tagana-an Nickel Project"/>
    <s v="PHP"/>
    <n v="48462"/>
    <s v="No"/>
    <m/>
    <m/>
  </r>
  <r>
    <x v="0"/>
    <s v="Hinatuan Mining Corporation"/>
    <x v="4"/>
    <x v="13"/>
    <s v="Yes"/>
    <s v="Yes"/>
    <s v="Tagana-an Nickel Project"/>
    <s v="PHP"/>
    <n v="2357"/>
    <s v="No"/>
    <m/>
    <m/>
  </r>
  <r>
    <x v="0"/>
    <s v="Hinatuan Mining Corporation"/>
    <x v="4"/>
    <x v="14"/>
    <s v="Yes"/>
    <s v="Yes"/>
    <s v="Tagana-an Nickel Project"/>
    <s v="PHP"/>
    <n v="22866"/>
    <s v="No"/>
    <m/>
    <m/>
  </r>
  <r>
    <x v="0"/>
    <s v="Hinatuan Mining Corporation"/>
    <x v="1"/>
    <x v="5"/>
    <s v="Yes"/>
    <s v="Yes"/>
    <s v="Tagana-an Nickel Project"/>
    <s v="PHP"/>
    <n v="13399339"/>
    <s v="No"/>
    <m/>
    <m/>
  </r>
  <r>
    <x v="0"/>
    <s v="Hinatuan Mining Corporation"/>
    <x v="2"/>
    <x v="6"/>
    <s v="Yes"/>
    <s v="Yes"/>
    <s v="Tagana-an Nickel Project"/>
    <s v="PHP"/>
    <n v="128407814"/>
    <s v="No"/>
    <m/>
    <m/>
  </r>
  <r>
    <x v="0"/>
    <s v="Hinatuan Mining Corporation"/>
    <x v="3"/>
    <x v="7"/>
    <s v="Yes"/>
    <s v="Yes"/>
    <s v="Tagana-an Nickel Project"/>
    <s v="PHP"/>
    <n v="16261737"/>
    <s v="No"/>
    <m/>
    <m/>
  </r>
  <r>
    <x v="0"/>
    <s v="Hinatuan Mining Corporation"/>
    <x v="3"/>
    <x v="8"/>
    <s v="Yes"/>
    <s v="Yes"/>
    <s v="Tagana-an Nickel Project"/>
    <s v="PHP"/>
    <n v="226708"/>
    <s v="No"/>
    <m/>
    <m/>
  </r>
  <r>
    <x v="0"/>
    <s v="Hinatuan Mining Corporation"/>
    <x v="3"/>
    <x v="15"/>
    <s v="Yes"/>
    <s v="Yes"/>
    <s v="Tagana-an Nickel Project"/>
    <s v="PHP"/>
    <n v="147996"/>
    <s v="No"/>
    <m/>
    <m/>
  </r>
  <r>
    <x v="0"/>
    <s v="Hinatuan Mining Corporation"/>
    <x v="3"/>
    <x v="9"/>
    <s v="Yes"/>
    <s v="Yes"/>
    <s v="Tagana-an Nickel Project"/>
    <s v="PHP"/>
    <n v="77400"/>
    <s v="No"/>
    <m/>
    <m/>
  </r>
  <r>
    <x v="0"/>
    <s v="Hinatuan Mining Corporation"/>
    <x v="3"/>
    <x v="10"/>
    <s v="Yes"/>
    <s v="Yes"/>
    <s v="Tagana-an Nickel Project"/>
    <s v="PHP"/>
    <n v="160000"/>
    <s v="No"/>
    <m/>
    <m/>
  </r>
  <r>
    <x v="0"/>
    <s v="Hinatuan Mining Corporation"/>
    <x v="3"/>
    <x v="11"/>
    <s v="Yes"/>
    <s v="Yes"/>
    <s v="Tagana-an Nickel Project"/>
    <s v="PHP"/>
    <n v="11000"/>
    <s v="No"/>
    <m/>
    <m/>
  </r>
  <r>
    <x v="0"/>
    <s v="Hinatuan Mining Corporation"/>
    <x v="3"/>
    <x v="12"/>
    <s v="Yes"/>
    <s v="Yes"/>
    <s v="Tagana-an Nickel Project"/>
    <s v="PHP"/>
    <n v="540760"/>
    <s v="No"/>
    <m/>
    <m/>
  </r>
  <r>
    <x v="0"/>
    <s v="Itogon Suyoc-Resources Inc."/>
    <x v="0"/>
    <x v="0"/>
    <s v="Yes"/>
    <s v="Yes"/>
    <s v="MPSA No. 152-00-CAR"/>
    <s v="PHP"/>
    <n v="14975449"/>
    <s v="No"/>
    <m/>
    <m/>
  </r>
  <r>
    <x v="0"/>
    <s v="Itogon Suyoc-Resources Inc."/>
    <x v="0"/>
    <x v="3"/>
    <s v="Yes"/>
    <s v="Yes"/>
    <s v="MPSA No. 152-00-CAR"/>
    <s v="PHP"/>
    <n v="4341612"/>
    <s v="No"/>
    <m/>
    <m/>
  </r>
  <r>
    <x v="0"/>
    <s v="Itogon Suyoc-Resources Inc."/>
    <x v="0"/>
    <x v="4"/>
    <s v="Yes"/>
    <s v="Yes"/>
    <s v="MPSA No. 152-00-CAR"/>
    <s v="PHP"/>
    <n v="3448474"/>
    <s v="No"/>
    <m/>
    <m/>
  </r>
  <r>
    <x v="0"/>
    <s v="Itogon Suyoc-Resources Inc."/>
    <x v="0"/>
    <x v="2"/>
    <s v="Yes"/>
    <s v="Yes"/>
    <s v="MPSA No. 152-00-CAR"/>
    <s v="PHP"/>
    <n v="1500"/>
    <s v="No"/>
    <m/>
    <m/>
  </r>
  <r>
    <x v="0"/>
    <s v="Itogon Suyoc-Resources Inc."/>
    <x v="4"/>
    <x v="13"/>
    <s v="Yes"/>
    <s v="Yes"/>
    <s v="MPSA No. 152-00-CAR"/>
    <s v="PHP"/>
    <n v="731687"/>
    <s v="No"/>
    <m/>
    <m/>
  </r>
  <r>
    <x v="0"/>
    <s v="Itogon Suyoc-Resources Inc."/>
    <x v="4"/>
    <x v="14"/>
    <s v="Yes"/>
    <s v="Yes"/>
    <s v="MPSA No. 152-00-CAR"/>
    <s v="PHP"/>
    <n v="3324728"/>
    <s v="No"/>
    <m/>
    <m/>
  </r>
  <r>
    <x v="0"/>
    <s v="Itogon Suyoc-Resources Inc."/>
    <x v="3"/>
    <x v="7"/>
    <s v="Yes"/>
    <s v="Yes"/>
    <s v="MPSA No. 152-00-CAR"/>
    <s v="PHP"/>
    <n v="476954"/>
    <s v="No"/>
    <m/>
    <m/>
  </r>
  <r>
    <x v="0"/>
    <s v="Itogon Suyoc-Resources Inc."/>
    <x v="3"/>
    <x v="10"/>
    <s v="Yes"/>
    <s v="Yes"/>
    <s v="MPSA No. 152-00-CAR"/>
    <s v="PHP"/>
    <n v="12900"/>
    <s v="No"/>
    <m/>
    <m/>
  </r>
  <r>
    <x v="0"/>
    <s v="Itogon Suyoc-Resources Inc."/>
    <x v="3"/>
    <x v="12"/>
    <s v="Yes"/>
    <s v="Yes"/>
    <s v="MPSA No. 152-00-CAR"/>
    <s v="PHP"/>
    <n v="69710"/>
    <s v="No"/>
    <m/>
    <m/>
  </r>
  <r>
    <x v="0"/>
    <s v="Johnson Gold Mining Corporation"/>
    <x v="0"/>
    <x v="4"/>
    <s v="Yes"/>
    <s v="Yes"/>
    <s v="MPSA No. 139-99-V"/>
    <s v="PHP"/>
    <n v="10001"/>
    <s v="No"/>
    <m/>
    <m/>
  </r>
  <r>
    <x v="0"/>
    <s v="Johnson Gold Mining Corporation"/>
    <x v="0"/>
    <x v="2"/>
    <s v="Yes"/>
    <s v="Yes"/>
    <s v="MPSA No. 139-99-V"/>
    <s v="PHP"/>
    <n v="500"/>
    <s v="No"/>
    <m/>
    <m/>
  </r>
  <r>
    <x v="0"/>
    <s v="Johnson Gold Mining Corporation"/>
    <x v="3"/>
    <x v="7"/>
    <s v="Yes"/>
    <s v="Yes"/>
    <s v="MPSA No. 139-99-V"/>
    <s v="PHP"/>
    <n v="1090"/>
    <s v="No"/>
    <m/>
    <m/>
  </r>
  <r>
    <x v="0"/>
    <s v="Johnson Gold Mining Corporation"/>
    <x v="3"/>
    <x v="8"/>
    <s v="Yes"/>
    <s v="Yes"/>
    <s v="MPSA No. 139-99-V"/>
    <s v="PHP"/>
    <n v="161"/>
    <s v="No"/>
    <m/>
    <m/>
  </r>
  <r>
    <x v="0"/>
    <s v="Johnson Gold Mining Corporation"/>
    <x v="3"/>
    <x v="15"/>
    <s v="Yes"/>
    <s v="Yes"/>
    <s v="MPSA No. 139-99-V"/>
    <s v="PHP"/>
    <n v="161"/>
    <s v="No"/>
    <m/>
    <m/>
  </r>
  <r>
    <x v="0"/>
    <s v="Johnson Gold Mining Corporation"/>
    <x v="3"/>
    <x v="10"/>
    <s v="Yes"/>
    <s v="Yes"/>
    <s v="MPSA No. 139-99-V"/>
    <s v="PHP"/>
    <n v="5000"/>
    <s v="No"/>
    <m/>
    <m/>
  </r>
  <r>
    <x v="0"/>
    <s v="Johnson Gold Mining Corporation"/>
    <x v="3"/>
    <x v="11"/>
    <s v="Yes"/>
    <s v="Yes"/>
    <s v="MPSA No. 139-99-V"/>
    <s v="PHP"/>
    <n v="1000"/>
    <s v="No"/>
    <m/>
    <m/>
  </r>
  <r>
    <x v="0"/>
    <s v="Johnson Gold Mining Corporation"/>
    <x v="3"/>
    <x v="12"/>
    <s v="Yes"/>
    <s v="Yes"/>
    <s v="MPSA No. 139-99-V"/>
    <s v="PHP"/>
    <n v="4435"/>
    <s v="No"/>
    <m/>
    <m/>
  </r>
  <r>
    <x v="0"/>
    <s v="Krominco, Inc."/>
    <x v="0"/>
    <x v="1"/>
    <s v="Yes"/>
    <s v="Yes"/>
    <s v="Dinagat Chromite Project"/>
    <s v="PHP"/>
    <n v="20400"/>
    <s v="No"/>
    <m/>
    <m/>
  </r>
  <r>
    <x v="0"/>
    <s v="Krominco, Inc."/>
    <x v="0"/>
    <x v="3"/>
    <s v="Yes"/>
    <s v="Yes"/>
    <s v="Dinagat Chromite Project"/>
    <s v="PHP"/>
    <n v="78282"/>
    <s v="No"/>
    <m/>
    <m/>
  </r>
  <r>
    <x v="0"/>
    <s v="Krominco, Inc."/>
    <x v="0"/>
    <x v="4"/>
    <s v="Yes"/>
    <s v="Yes"/>
    <s v="Dinagat Chromite Project"/>
    <s v="PHP"/>
    <n v="52486"/>
    <s v="No"/>
    <m/>
    <m/>
  </r>
  <r>
    <x v="0"/>
    <s v="Krominco, Inc."/>
    <x v="0"/>
    <x v="2"/>
    <s v="Yes"/>
    <s v="Yes"/>
    <s v="Dinagat Chromite Project"/>
    <s v="PHP"/>
    <n v="1000"/>
    <s v="No"/>
    <m/>
    <m/>
  </r>
  <r>
    <x v="0"/>
    <s v="Krominco, Inc."/>
    <x v="2"/>
    <x v="12"/>
    <s v="Yes"/>
    <s v="Yes"/>
    <s v="Dinagat Chromite Project"/>
    <s v="PHP"/>
    <n v="19720"/>
    <s v="No"/>
    <m/>
    <m/>
  </r>
  <r>
    <x v="0"/>
    <s v="Krominco, Inc."/>
    <x v="3"/>
    <x v="7"/>
    <s v="Yes"/>
    <s v="Yes"/>
    <s v="Dinagat Chromite Project"/>
    <s v="PHP"/>
    <n v="38884"/>
    <s v="No"/>
    <m/>
    <m/>
  </r>
  <r>
    <x v="0"/>
    <s v="Krominco, Inc."/>
    <x v="3"/>
    <x v="9"/>
    <s v="Yes"/>
    <s v="Yes"/>
    <s v="Dinagat Chromite Project"/>
    <s v="PHP"/>
    <n v="75800"/>
    <s v="No"/>
    <m/>
    <m/>
  </r>
  <r>
    <x v="0"/>
    <s v="Krominco, Inc."/>
    <x v="3"/>
    <x v="10"/>
    <s v="Yes"/>
    <s v="Yes"/>
    <s v="Dinagat Chromite Project"/>
    <s v="PHP"/>
    <n v="4000"/>
    <s v="No"/>
    <m/>
    <m/>
  </r>
  <r>
    <x v="0"/>
    <s v="Krominco, Inc."/>
    <x v="3"/>
    <x v="11"/>
    <s v="Yes"/>
    <s v="Yes"/>
    <s v="Dinagat Chromite Project"/>
    <s v="PHP"/>
    <n v="10500"/>
    <s v="No"/>
    <m/>
    <m/>
  </r>
  <r>
    <x v="0"/>
    <s v="Krominco, Inc."/>
    <x v="3"/>
    <x v="12"/>
    <s v="Yes"/>
    <s v="Yes"/>
    <s v="Dinagat Chromite Project"/>
    <s v="PHP"/>
    <n v="5744"/>
    <s v="No"/>
    <m/>
    <m/>
  </r>
  <r>
    <x v="0"/>
    <s v="Lepanto Consolidated Mining Co."/>
    <x v="0"/>
    <x v="0"/>
    <s v="Yes"/>
    <s v="Yes"/>
    <s v="Victoria Gold Project"/>
    <s v="PHP"/>
    <n v="62432091"/>
    <s v="No"/>
    <m/>
    <m/>
  </r>
  <r>
    <x v="0"/>
    <s v="Lepanto Consolidated Mining Co."/>
    <x v="0"/>
    <x v="2"/>
    <s v="Yes"/>
    <s v="Yes"/>
    <s v="Victoria Gold Project"/>
    <s v="PHP"/>
    <n v="2134699"/>
    <s v="No"/>
    <m/>
    <m/>
  </r>
  <r>
    <x v="0"/>
    <s v="Lepanto Consolidated Mining Co."/>
    <x v="0"/>
    <x v="3"/>
    <s v="Yes"/>
    <s v="Yes"/>
    <s v="Victoria Gold Project"/>
    <s v="PHP"/>
    <n v="15677148"/>
    <s v="No"/>
    <m/>
    <m/>
  </r>
  <r>
    <x v="0"/>
    <s v="Lepanto Consolidated Mining Co."/>
    <x v="0"/>
    <x v="4"/>
    <s v="Yes"/>
    <s v="Yes"/>
    <s v="Victoria Gold Project"/>
    <s v="PHP"/>
    <n v="28423143"/>
    <s v="No"/>
    <m/>
    <m/>
  </r>
  <r>
    <x v="0"/>
    <s v="Lepanto Consolidated Mining Co."/>
    <x v="0"/>
    <x v="2"/>
    <s v="Yes"/>
    <s v="Yes"/>
    <s v="Victoria Gold Project"/>
    <s v="PHP"/>
    <n v="183801"/>
    <s v="No"/>
    <m/>
    <m/>
  </r>
  <r>
    <x v="0"/>
    <s v="Lepanto Consolidated Mining Co."/>
    <x v="4"/>
    <x v="13"/>
    <s v="Yes"/>
    <s v="Yes"/>
    <s v="Victoria Gold Project"/>
    <s v="PHP"/>
    <n v="3071620"/>
    <s v="No"/>
    <m/>
    <m/>
  </r>
  <r>
    <x v="0"/>
    <s v="Lepanto Consolidated Mining Co."/>
    <x v="4"/>
    <x v="14"/>
    <s v="Yes"/>
    <s v="Yes"/>
    <s v="Victoria Gold Project"/>
    <s v="PHP"/>
    <n v="22308582"/>
    <s v="No"/>
    <m/>
    <m/>
  </r>
  <r>
    <x v="0"/>
    <s v="Lepanto Consolidated Mining Co."/>
    <x v="1"/>
    <x v="5"/>
    <s v="Yes"/>
    <s v="Yes"/>
    <s v="Victoria Gold Project"/>
    <s v="PHP"/>
    <n v="44009"/>
    <s v="No"/>
    <m/>
    <m/>
  </r>
  <r>
    <x v="0"/>
    <s v="Lepanto Consolidated Mining Co."/>
    <x v="3"/>
    <x v="7"/>
    <s v="Yes"/>
    <s v="Yes"/>
    <s v="Victoria Gold Project"/>
    <s v="PHP"/>
    <n v="3305740"/>
    <s v="No"/>
    <m/>
    <m/>
  </r>
  <r>
    <x v="0"/>
    <s v="Lepanto Consolidated Mining Co."/>
    <x v="3"/>
    <x v="8"/>
    <s v="Yes"/>
    <s v="Yes"/>
    <s v="Victoria Gold Project"/>
    <s v="PHP"/>
    <n v="5068154"/>
    <s v="No"/>
    <m/>
    <m/>
  </r>
  <r>
    <x v="0"/>
    <s v="Lepanto Consolidated Mining Co."/>
    <x v="3"/>
    <x v="15"/>
    <s v="Yes"/>
    <s v="Yes"/>
    <s v="Victoria Gold Project"/>
    <s v="PHP"/>
    <n v="2860392"/>
    <s v="No"/>
    <m/>
    <m/>
  </r>
  <r>
    <x v="0"/>
    <s v="Lepanto Consolidated Mining Co."/>
    <x v="3"/>
    <x v="9"/>
    <s v="Yes"/>
    <s v="Yes"/>
    <s v="Victoria Gold Project"/>
    <s v="PHP"/>
    <n v="208425"/>
    <s v="No"/>
    <m/>
    <m/>
  </r>
  <r>
    <x v="0"/>
    <s v="Lepanto Consolidated Mining Co."/>
    <x v="3"/>
    <x v="10"/>
    <s v="Yes"/>
    <s v="Yes"/>
    <s v="Victoria Gold Project"/>
    <s v="PHP"/>
    <n v="19000"/>
    <s v="No"/>
    <m/>
    <m/>
  </r>
  <r>
    <x v="0"/>
    <s v="Lepanto Consolidated Mining Co."/>
    <x v="3"/>
    <x v="11"/>
    <s v="Yes"/>
    <s v="Yes"/>
    <s v="Victoria Gold Project"/>
    <s v="PHP"/>
    <n v="21000"/>
    <s v="No"/>
    <m/>
    <m/>
  </r>
  <r>
    <x v="0"/>
    <s v="Lepanto Consolidated Mining Co."/>
    <x v="3"/>
    <x v="12"/>
    <s v="Yes"/>
    <s v="Yes"/>
    <s v="Victoria Gold Project"/>
    <s v="PHP"/>
    <n v="680"/>
    <s v="No"/>
    <m/>
    <m/>
  </r>
  <r>
    <x v="0"/>
    <s v="Libjo Mining Corporation"/>
    <x v="0"/>
    <x v="0"/>
    <s v="Yes"/>
    <s v="Yes"/>
    <s v="Libjo Laterite Mining Project"/>
    <s v="PHP"/>
    <n v="35449136"/>
    <s v="No"/>
    <m/>
    <m/>
  </r>
  <r>
    <x v="0"/>
    <s v="Libjo Mining Corporation"/>
    <x v="0"/>
    <x v="1"/>
    <s v="Yes"/>
    <s v="Yes"/>
    <s v="Libjo Laterite Mining Project"/>
    <s v="PHP"/>
    <n v="2332616"/>
    <s v="No"/>
    <m/>
    <m/>
  </r>
  <r>
    <x v="0"/>
    <s v="Libjo Mining Corporation"/>
    <x v="0"/>
    <x v="3"/>
    <s v="Yes"/>
    <s v="Yes"/>
    <s v="Libjo Laterite Mining Project"/>
    <s v="PHP"/>
    <n v="5184474"/>
    <s v="No"/>
    <m/>
    <m/>
  </r>
  <r>
    <x v="0"/>
    <s v="Libjo Mining Corporation"/>
    <x v="0"/>
    <x v="4"/>
    <s v="Yes"/>
    <s v="Yes"/>
    <s v="Libjo Laterite Mining Project"/>
    <s v="PHP"/>
    <n v="2624848"/>
    <s v="No"/>
    <m/>
    <m/>
  </r>
  <r>
    <x v="0"/>
    <s v="Libjo Mining Corporation"/>
    <x v="0"/>
    <x v="2"/>
    <s v="Yes"/>
    <s v="Yes"/>
    <s v="Libjo Laterite Mining Project"/>
    <s v="PHP"/>
    <n v="1200"/>
    <s v="No"/>
    <m/>
    <m/>
  </r>
  <r>
    <x v="0"/>
    <s v="Libjo Mining Corporation"/>
    <x v="4"/>
    <x v="13"/>
    <s v="Yes"/>
    <s v="Yes"/>
    <s v="Libjo Laterite Mining Project"/>
    <s v="PHP"/>
    <n v="3770"/>
    <s v="No"/>
    <m/>
    <m/>
  </r>
  <r>
    <x v="0"/>
    <s v="Libjo Mining Corporation"/>
    <x v="1"/>
    <x v="5"/>
    <s v="Yes"/>
    <s v="Yes"/>
    <s v="Libjo Laterite Mining Project"/>
    <s v="PHP"/>
    <n v="3096612"/>
    <s v="No"/>
    <m/>
    <m/>
  </r>
  <r>
    <x v="0"/>
    <s v="Libjo Mining Corporation"/>
    <x v="2"/>
    <x v="6"/>
    <s v="Yes"/>
    <s v="Yes"/>
    <s v="Libjo Laterite Mining Project"/>
    <s v="PHP"/>
    <n v="41767313"/>
    <s v="No"/>
    <m/>
    <m/>
  </r>
  <r>
    <x v="0"/>
    <s v="Libjo Mining Corporation"/>
    <x v="2"/>
    <x v="12"/>
    <s v="Yes"/>
    <s v="Yes"/>
    <s v="Libjo Laterite Mining Project"/>
    <s v="PHP"/>
    <n v="2526823"/>
    <s v="No"/>
    <m/>
    <m/>
  </r>
  <r>
    <x v="0"/>
    <s v="Libjo Mining Corporation"/>
    <x v="3"/>
    <x v="7"/>
    <s v="Yes"/>
    <s v="Yes"/>
    <s v="Libjo Laterite Mining Project"/>
    <s v="PHP"/>
    <n v="24303429"/>
    <s v="No"/>
    <m/>
    <m/>
  </r>
  <r>
    <x v="0"/>
    <s v="Libjo Mining Corporation"/>
    <x v="3"/>
    <x v="8"/>
    <s v="Yes"/>
    <s v="Yes"/>
    <s v="Libjo Laterite Mining Project"/>
    <s v="PHP"/>
    <n v="39278"/>
    <s v="No"/>
    <m/>
    <m/>
  </r>
  <r>
    <x v="0"/>
    <s v="Libjo Mining Corporation"/>
    <x v="3"/>
    <x v="15"/>
    <s v="Yes"/>
    <s v="Yes"/>
    <s v="Libjo Laterite Mining Project"/>
    <s v="PHP"/>
    <n v="38876"/>
    <s v="No"/>
    <m/>
    <m/>
  </r>
  <r>
    <x v="0"/>
    <s v="Libjo Mining Corporation"/>
    <x v="3"/>
    <x v="9"/>
    <s v="Yes"/>
    <s v="Yes"/>
    <s v="Libjo Laterite Mining Project"/>
    <s v="PHP"/>
    <n v="422700"/>
    <s v="No"/>
    <m/>
    <m/>
  </r>
  <r>
    <x v="0"/>
    <s v="Libjo Mining Corporation"/>
    <x v="3"/>
    <x v="10"/>
    <s v="Yes"/>
    <s v="Yes"/>
    <s v="Libjo Laterite Mining Project"/>
    <s v="PHP"/>
    <n v="42360"/>
    <s v="No"/>
    <m/>
    <m/>
  </r>
  <r>
    <x v="0"/>
    <s v="Libjo Mining Corporation"/>
    <x v="3"/>
    <x v="11"/>
    <s v="Yes"/>
    <s v="Yes"/>
    <s v="Libjo Laterite Mining Project"/>
    <s v="PHP"/>
    <n v="18711"/>
    <s v="No"/>
    <m/>
    <m/>
  </r>
  <r>
    <x v="0"/>
    <s v="Libjo Mining Corporation"/>
    <x v="3"/>
    <x v="12"/>
    <s v="Yes"/>
    <s v="Yes"/>
    <s v="Libjo Laterite Mining Project"/>
    <s v="PHP"/>
    <n v="689880"/>
    <s v="No"/>
    <m/>
    <m/>
  </r>
  <r>
    <x v="0"/>
    <s v="LNL Archipelago Minerals, Inc."/>
    <x v="0"/>
    <x v="0"/>
    <s v="Yes"/>
    <s v="Yes"/>
    <s v="Sta. Cruz LNL Mining Project"/>
    <s v="PHP"/>
    <n v="74153689"/>
    <s v="No"/>
    <m/>
    <m/>
  </r>
  <r>
    <x v="0"/>
    <s v="LNL Archipelago Minerals, Inc."/>
    <x v="0"/>
    <x v="1"/>
    <s v="Yes"/>
    <s v="Yes"/>
    <s v="Sta. Cruz LNL Mining Project"/>
    <s v="PHP"/>
    <n v="50436845"/>
    <s v="No"/>
    <m/>
    <m/>
  </r>
  <r>
    <x v="0"/>
    <s v="LNL Archipelago Minerals, Inc."/>
    <x v="0"/>
    <x v="2"/>
    <s v="Yes"/>
    <s v="Yes"/>
    <s v="Sta. Cruz LNL Mining Project"/>
    <s v="PHP"/>
    <n v="18036382"/>
    <s v="No"/>
    <m/>
    <m/>
  </r>
  <r>
    <x v="0"/>
    <s v="LNL Archipelago Minerals, Inc."/>
    <x v="0"/>
    <x v="3"/>
    <s v="Yes"/>
    <s v="Yes"/>
    <s v="Sta. Cruz LNL Mining Project"/>
    <s v="PHP"/>
    <n v="14267244"/>
    <s v="No"/>
    <m/>
    <m/>
  </r>
  <r>
    <x v="0"/>
    <s v="LNL Archipelago Minerals, Inc."/>
    <x v="0"/>
    <x v="4"/>
    <s v="Yes"/>
    <s v="Yes"/>
    <s v="Sta. Cruz LNL Mining Project"/>
    <s v="PHP"/>
    <n v="1862953"/>
    <s v="No"/>
    <m/>
    <m/>
  </r>
  <r>
    <x v="0"/>
    <s v="LNL Archipelago Minerals, Inc."/>
    <x v="0"/>
    <x v="2"/>
    <s v="Yes"/>
    <s v="Yes"/>
    <s v="Sta. Cruz LNL Mining Project"/>
    <s v="PHP"/>
    <n v="25500"/>
    <s v="No"/>
    <m/>
    <m/>
  </r>
  <r>
    <x v="0"/>
    <s v="LNL Archipelago Minerals, Inc."/>
    <x v="1"/>
    <x v="5"/>
    <s v="Yes"/>
    <s v="Yes"/>
    <s v="Sta. Cruz LNL Mining Project"/>
    <s v="PHP"/>
    <n v="6272030"/>
    <s v="No"/>
    <m/>
    <m/>
  </r>
  <r>
    <x v="0"/>
    <s v="LNL Archipelago Minerals, Inc."/>
    <x v="3"/>
    <x v="7"/>
    <s v="Yes"/>
    <s v="Yes"/>
    <s v="Sta. Cruz LNL Mining Project"/>
    <s v="PHP"/>
    <n v="825068"/>
    <s v="No"/>
    <m/>
    <m/>
  </r>
  <r>
    <x v="0"/>
    <s v="LNL Archipelago Minerals, Inc."/>
    <x v="3"/>
    <x v="9"/>
    <s v="Yes"/>
    <s v="Yes"/>
    <s v="Sta. Cruz LNL Mining Project"/>
    <s v="PHP"/>
    <n v="71496"/>
    <s v="No"/>
    <m/>
    <m/>
  </r>
  <r>
    <x v="0"/>
    <s v="LNL Archipelago Minerals, Inc."/>
    <x v="3"/>
    <x v="10"/>
    <s v="Yes"/>
    <s v="Yes"/>
    <s v="Sta. Cruz LNL Mining Project"/>
    <s v="PHP"/>
    <n v="7400"/>
    <s v="No"/>
    <m/>
    <m/>
  </r>
  <r>
    <x v="0"/>
    <s v="LNL Archipelago Minerals, Inc."/>
    <x v="3"/>
    <x v="11"/>
    <s v="Yes"/>
    <s v="Yes"/>
    <s v="Sta. Cruz LNL Mining Project"/>
    <s v="PHP"/>
    <n v="10500"/>
    <s v="No"/>
    <m/>
    <m/>
  </r>
  <r>
    <x v="0"/>
    <s v="LNL Archipelago Minerals, Inc."/>
    <x v="3"/>
    <x v="12"/>
    <s v="Yes"/>
    <s v="Yes"/>
    <s v="Sta. Cruz LNL Mining Project"/>
    <s v="PHP"/>
    <n v="10489926"/>
    <s v="No"/>
    <m/>
    <m/>
  </r>
  <r>
    <x v="0"/>
    <s v="Marcventures Mining and Development Corporation"/>
    <x v="0"/>
    <x v="0"/>
    <s v="Yes"/>
    <s v="Yes"/>
    <s v="Cantilan Nickel Project"/>
    <s v="PHP"/>
    <n v="144221659"/>
    <s v="No"/>
    <m/>
    <m/>
  </r>
  <r>
    <x v="0"/>
    <s v="Marcventures Mining and Development Corporation"/>
    <x v="0"/>
    <x v="1"/>
    <s v="Yes"/>
    <s v="Yes"/>
    <s v="Cantilan Nickel Project"/>
    <s v="PHP"/>
    <n v="314906393"/>
    <s v="No"/>
    <m/>
    <m/>
  </r>
  <r>
    <x v="0"/>
    <s v="Marcventures Mining and Development Corporation"/>
    <x v="0"/>
    <x v="2"/>
    <s v="Yes"/>
    <s v="Yes"/>
    <s v="Cantilan Nickel Project"/>
    <s v="PHP"/>
    <n v="8169196"/>
    <s v="No"/>
    <m/>
    <m/>
  </r>
  <r>
    <x v="0"/>
    <s v="Marcventures Mining and Development Corporation"/>
    <x v="0"/>
    <x v="3"/>
    <s v="Yes"/>
    <s v="Yes"/>
    <s v="Cantilan Nickel Project"/>
    <s v="PHP"/>
    <n v="47703917"/>
    <s v="No"/>
    <m/>
    <m/>
  </r>
  <r>
    <x v="0"/>
    <s v="Marcventures Mining and Development Corporation"/>
    <x v="0"/>
    <x v="4"/>
    <s v="Yes"/>
    <s v="Yes"/>
    <s v="Cantilan Nickel Project"/>
    <s v="PHP"/>
    <n v="13436574"/>
    <s v="No"/>
    <m/>
    <m/>
  </r>
  <r>
    <x v="0"/>
    <s v="Marcventures Mining and Development Corporation"/>
    <x v="0"/>
    <x v="2"/>
    <s v="Yes"/>
    <s v="Yes"/>
    <s v="Cantilan Nickel Project"/>
    <s v="PHP"/>
    <n v="4282260"/>
    <s v="No"/>
    <m/>
    <m/>
  </r>
  <r>
    <x v="0"/>
    <s v="Marcventures Mining and Development Corporation"/>
    <x v="1"/>
    <x v="5"/>
    <s v="Yes"/>
    <s v="Yes"/>
    <s v="Cantilan Nickel Project"/>
    <s v="PHP"/>
    <n v="15334406"/>
    <s v="No"/>
    <m/>
    <m/>
  </r>
  <r>
    <x v="0"/>
    <s v="Marcventures Mining and Development Corporation"/>
    <x v="3"/>
    <x v="7"/>
    <s v="Yes"/>
    <s v="Yes"/>
    <s v="Cantilan Nickel Project"/>
    <s v="PHP"/>
    <n v="8844595"/>
    <s v="No"/>
    <m/>
    <m/>
  </r>
  <r>
    <x v="0"/>
    <s v="Marcventures Mining and Development Corporation"/>
    <x v="3"/>
    <x v="9"/>
    <s v="Yes"/>
    <s v="Yes"/>
    <s v="Cantilan Nickel Project"/>
    <s v="PHP"/>
    <n v="187763"/>
    <s v="No"/>
    <m/>
    <m/>
  </r>
  <r>
    <x v="0"/>
    <s v="Marcventures Mining and Development Corporation"/>
    <x v="3"/>
    <x v="10"/>
    <s v="Yes"/>
    <s v="Yes"/>
    <s v="Cantilan Nickel Project"/>
    <s v="PHP"/>
    <n v="20000"/>
    <s v="No"/>
    <m/>
    <m/>
  </r>
  <r>
    <x v="0"/>
    <s v="Marcventures Mining and Development Corporation"/>
    <x v="3"/>
    <x v="11"/>
    <s v="Yes"/>
    <s v="Yes"/>
    <s v="Cantilan Nickel Project"/>
    <s v="PHP"/>
    <n v="10500"/>
    <s v="No"/>
    <m/>
    <m/>
  </r>
  <r>
    <x v="0"/>
    <s v="Marcventures Mining and Development Corporation"/>
    <x v="3"/>
    <x v="12"/>
    <s v="Yes"/>
    <s v="Yes"/>
    <s v="Cantilan Nickel Project"/>
    <s v="PHP"/>
    <n v="19440"/>
    <s v="No"/>
    <m/>
    <m/>
  </r>
  <r>
    <x v="0"/>
    <s v="Marcventures Mining and Development Corporation"/>
    <x v="5"/>
    <x v="16"/>
    <s v="Yes"/>
    <s v="Yes"/>
    <s v="Cantilan Nickel Project"/>
    <s v="PHP"/>
    <n v="32246390"/>
    <s v="No"/>
    <m/>
    <m/>
  </r>
  <r>
    <x v="0"/>
    <s v="OceanaGold (Philippines), Inc."/>
    <x v="0"/>
    <x v="0"/>
    <s v="Yes"/>
    <s v="Yes"/>
    <s v="Didipio Copper-Gold Project"/>
    <s v="PHP"/>
    <n v="101561398"/>
    <s v="No"/>
    <m/>
    <m/>
  </r>
  <r>
    <x v="0"/>
    <s v="OceanaGold (Philippines), Inc."/>
    <x v="0"/>
    <x v="1"/>
    <s v="Yes"/>
    <s v="Yes"/>
    <s v="Didipio Copper-Gold Project"/>
    <s v="PHP"/>
    <n v="22207669"/>
    <s v="No"/>
    <m/>
    <m/>
  </r>
  <r>
    <x v="0"/>
    <s v="OceanaGold (Philippines), Inc."/>
    <x v="0"/>
    <x v="2"/>
    <s v="Yes"/>
    <s v="Yes"/>
    <s v="Didipio Copper-Gold Project"/>
    <s v="PHP"/>
    <n v="1303109"/>
    <s v="No"/>
    <m/>
    <m/>
  </r>
  <r>
    <x v="0"/>
    <s v="OceanaGold (Philippines), Inc."/>
    <x v="0"/>
    <x v="3"/>
    <s v="Yes"/>
    <s v="Yes"/>
    <s v="Didipio Copper-Gold Project"/>
    <s v="PHP"/>
    <n v="18012473"/>
    <s v="No"/>
    <m/>
    <m/>
  </r>
  <r>
    <x v="0"/>
    <s v="OceanaGold (Philippines), Inc."/>
    <x v="0"/>
    <x v="4"/>
    <s v="Yes"/>
    <s v="Yes"/>
    <s v="Didipio Copper-Gold Project"/>
    <s v="PHP"/>
    <n v="62925147"/>
    <s v="No"/>
    <m/>
    <m/>
  </r>
  <r>
    <x v="0"/>
    <s v="OceanaGold (Philippines), Inc."/>
    <x v="0"/>
    <x v="2"/>
    <s v="Yes"/>
    <s v="Yes"/>
    <s v="Didipio Copper-Gold Project"/>
    <s v="PHP"/>
    <n v="5380"/>
    <s v="No"/>
    <m/>
    <m/>
  </r>
  <r>
    <x v="0"/>
    <s v="OceanaGold (Philippines), Inc."/>
    <x v="4"/>
    <x v="13"/>
    <s v="Yes"/>
    <s v="Yes"/>
    <s v="Didipio Copper-Gold Project"/>
    <s v="PHP"/>
    <n v="6506566"/>
    <s v="No"/>
    <m/>
    <m/>
  </r>
  <r>
    <x v="0"/>
    <s v="OceanaGold (Philippines), Inc."/>
    <x v="4"/>
    <x v="14"/>
    <s v="Yes"/>
    <s v="Yes"/>
    <s v="Didipio Copper-Gold Project"/>
    <s v="PHP"/>
    <n v="24862932"/>
    <s v="No"/>
    <m/>
    <m/>
  </r>
  <r>
    <x v="0"/>
    <s v="OceanaGold (Philippines), Inc."/>
    <x v="4"/>
    <x v="18"/>
    <s v="Yes"/>
    <s v="Yes"/>
    <s v="Didipio Copper-Gold Project"/>
    <s v="PHP"/>
    <n v="115268"/>
    <s v="No"/>
    <m/>
    <m/>
  </r>
  <r>
    <x v="0"/>
    <s v="OceanaGold (Philippines), Inc."/>
    <x v="3"/>
    <x v="7"/>
    <s v="Yes"/>
    <s v="Yes"/>
    <s v="Didipio Copper-Gold Project"/>
    <s v="PHP"/>
    <n v="8976728"/>
    <s v="No"/>
    <m/>
    <m/>
  </r>
  <r>
    <x v="0"/>
    <s v="OceanaGold (Philippines), Inc."/>
    <x v="3"/>
    <x v="8"/>
    <s v="Yes"/>
    <s v="Yes"/>
    <s v="Didipio Copper-Gold Project"/>
    <s v="PHP"/>
    <n v="27849601"/>
    <s v="No"/>
    <m/>
    <m/>
  </r>
  <r>
    <x v="0"/>
    <s v="OceanaGold (Philippines), Inc."/>
    <x v="3"/>
    <x v="15"/>
    <s v="Yes"/>
    <s v="Yes"/>
    <s v="Didipio Copper-Gold Project"/>
    <s v="PHP"/>
    <n v="27849601"/>
    <s v="No"/>
    <m/>
    <m/>
  </r>
  <r>
    <x v="0"/>
    <s v="OceanaGold (Philippines), Inc."/>
    <x v="3"/>
    <x v="9"/>
    <s v="Yes"/>
    <s v="Yes"/>
    <s v="Didipio Copper-Gold Project"/>
    <s v="PHP"/>
    <n v="649990"/>
    <s v="No"/>
    <m/>
    <m/>
  </r>
  <r>
    <x v="0"/>
    <s v="OceanaGold (Philippines), Inc."/>
    <x v="3"/>
    <x v="10"/>
    <s v="Yes"/>
    <s v="Yes"/>
    <s v="Didipio Copper-Gold Project"/>
    <s v="PHP"/>
    <n v="82000"/>
    <s v="No"/>
    <m/>
    <m/>
  </r>
  <r>
    <x v="0"/>
    <s v="OceanaGold (Philippines), Inc."/>
    <x v="3"/>
    <x v="11"/>
    <s v="Yes"/>
    <s v="Yes"/>
    <s v="Didipio Copper-Gold Project"/>
    <s v="PHP"/>
    <n v="31005"/>
    <s v="No"/>
    <m/>
    <m/>
  </r>
  <r>
    <x v="0"/>
    <s v="OceanaGold (Philippines), Inc."/>
    <x v="3"/>
    <x v="12"/>
    <s v="Yes"/>
    <s v="Yes"/>
    <s v="Didipio Copper-Gold Project"/>
    <s v="PHP"/>
    <n v="79030"/>
    <s v="No"/>
    <m/>
    <m/>
  </r>
  <r>
    <x v="0"/>
    <s v="Oriental Vision Mining Philippines Corporation"/>
    <x v="0"/>
    <x v="0"/>
    <s v="Yes"/>
    <s v="Yes"/>
    <s v="Palhi Nickel Project"/>
    <s v="PHP"/>
    <n v="4645780"/>
    <s v="No"/>
    <m/>
    <m/>
  </r>
  <r>
    <x v="0"/>
    <s v="Oriental Vision Mining Philippines Corporation"/>
    <x v="0"/>
    <x v="3"/>
    <s v="Yes"/>
    <s v="Yes"/>
    <s v="Palhi Nickel Project"/>
    <s v="PHP"/>
    <n v="217708"/>
    <s v="No"/>
    <m/>
    <m/>
  </r>
  <r>
    <x v="0"/>
    <s v="Oriental Vision Mining Philippines Corporation"/>
    <x v="0"/>
    <x v="4"/>
    <s v="Yes"/>
    <s v="Yes"/>
    <s v="Palhi Nickel Project"/>
    <s v="PHP"/>
    <n v="124607"/>
    <s v="No"/>
    <m/>
    <m/>
  </r>
  <r>
    <x v="0"/>
    <s v="Oriental Vision Mining Philippines Corporation"/>
    <x v="0"/>
    <x v="2"/>
    <s v="Yes"/>
    <s v="Yes"/>
    <s v="Palhi Nickel Project"/>
    <s v="PHP"/>
    <n v="500"/>
    <s v="No"/>
    <m/>
    <m/>
  </r>
  <r>
    <x v="0"/>
    <s v="Oriental Vision Mining Philippines Corporation"/>
    <x v="3"/>
    <x v="7"/>
    <s v="Yes"/>
    <s v="Yes"/>
    <s v="Palhi Nickel Project"/>
    <s v="PHP"/>
    <n v="21304728"/>
    <s v="No"/>
    <m/>
    <m/>
  </r>
  <r>
    <x v="0"/>
    <s v="Oriental Vision Mining Philippines Corporation"/>
    <x v="3"/>
    <x v="8"/>
    <s v="Yes"/>
    <s v="Yes"/>
    <s v="Palhi Nickel Project"/>
    <s v="PHP"/>
    <n v="18290"/>
    <s v="No"/>
    <m/>
    <m/>
  </r>
  <r>
    <x v="0"/>
    <s v="Oriental Vision Mining Philippines Corporation"/>
    <x v="3"/>
    <x v="15"/>
    <s v="Yes"/>
    <s v="Yes"/>
    <s v="Palhi Nickel Project"/>
    <s v="PHP"/>
    <n v="18290"/>
    <s v="No"/>
    <m/>
    <m/>
  </r>
  <r>
    <x v="0"/>
    <s v="Oriental Vision Mining Philippines Corporation"/>
    <x v="3"/>
    <x v="9"/>
    <s v="Yes"/>
    <s v="Yes"/>
    <s v="Palhi Nickel Project"/>
    <s v="PHP"/>
    <n v="483460"/>
    <s v="No"/>
    <m/>
    <m/>
  </r>
  <r>
    <x v="0"/>
    <s v="Oriental Vision Mining Philippines Corporation"/>
    <x v="3"/>
    <x v="10"/>
    <s v="Yes"/>
    <s v="Yes"/>
    <s v="Palhi Nickel Project"/>
    <s v="PHP"/>
    <n v="11200"/>
    <s v="No"/>
    <m/>
    <m/>
  </r>
  <r>
    <x v="0"/>
    <s v="Oriental Vision Mining Philippines Corporation"/>
    <x v="3"/>
    <x v="11"/>
    <s v="Yes"/>
    <s v="Yes"/>
    <s v="Palhi Nickel Project"/>
    <s v="PHP"/>
    <n v="7119"/>
    <s v="No"/>
    <m/>
    <m/>
  </r>
  <r>
    <x v="0"/>
    <s v="Pacific Nickel Philippines, Inc."/>
    <x v="0"/>
    <x v="1"/>
    <s v="Yes"/>
    <s v="Yes"/>
    <s v="Nonoc Nickel Project"/>
    <s v="PHP"/>
    <n v="8650"/>
    <s v="No"/>
    <m/>
    <m/>
  </r>
  <r>
    <x v="0"/>
    <s v="Pacific Nickel Philippines, Inc."/>
    <x v="0"/>
    <x v="2"/>
    <s v="Yes"/>
    <s v="Yes"/>
    <s v="Nonoc Nickel Project"/>
    <s v="PHP"/>
    <n v="7858860"/>
    <s v="No"/>
    <m/>
    <m/>
  </r>
  <r>
    <x v="0"/>
    <s v="Pacific Nickel Philippines, Inc."/>
    <x v="0"/>
    <x v="3"/>
    <s v="Yes"/>
    <s v="Yes"/>
    <s v="Nonoc Nickel Project"/>
    <s v="PHP"/>
    <n v="2593815"/>
    <s v="No"/>
    <m/>
    <m/>
  </r>
  <r>
    <x v="0"/>
    <s v="Pacific Nickel Philippines, Inc."/>
    <x v="0"/>
    <x v="4"/>
    <s v="Yes"/>
    <s v="Yes"/>
    <s v="Nonoc Nickel Project"/>
    <s v="PHP"/>
    <n v="1156615"/>
    <s v="No"/>
    <m/>
    <m/>
  </r>
  <r>
    <x v="0"/>
    <s v="Pacific Nickel Philippines, Inc."/>
    <x v="0"/>
    <x v="2"/>
    <s v="Yes"/>
    <s v="Yes"/>
    <s v="Nonoc Nickel Project"/>
    <s v="PHP"/>
    <n v="76889"/>
    <s v="No"/>
    <m/>
    <m/>
  </r>
  <r>
    <x v="0"/>
    <s v="Pacific Nickel Philippines, Inc."/>
    <x v="1"/>
    <x v="5"/>
    <s v="Yes"/>
    <s v="Yes"/>
    <s v="Nonoc Nickel Project"/>
    <s v="PHP"/>
    <n v="33600"/>
    <s v="No"/>
    <m/>
    <m/>
  </r>
  <r>
    <x v="0"/>
    <s v="Pacific Nickel Philippines, Inc."/>
    <x v="3"/>
    <x v="7"/>
    <s v="Yes"/>
    <s v="Yes"/>
    <s v="Nonoc Nickel Project"/>
    <s v="PHP"/>
    <n v="108000"/>
    <s v="No"/>
    <m/>
    <m/>
  </r>
  <r>
    <x v="0"/>
    <s v="Pacific Nickel Philippines, Inc."/>
    <x v="3"/>
    <x v="8"/>
    <s v="Yes"/>
    <s v="Yes"/>
    <s v="Nonoc Nickel Project"/>
    <s v="PHP"/>
    <n v="946388"/>
    <s v="No"/>
    <m/>
    <m/>
  </r>
  <r>
    <x v="0"/>
    <s v="Pacific Nickel Philippines, Inc."/>
    <x v="3"/>
    <x v="15"/>
    <s v="Yes"/>
    <s v="Yes"/>
    <s v="Nonoc Nickel Project"/>
    <s v="PHP"/>
    <n v="630925"/>
    <s v="No"/>
    <m/>
    <m/>
  </r>
  <r>
    <x v="0"/>
    <s v="Pacific Nickel Philippines, Inc."/>
    <x v="3"/>
    <x v="9"/>
    <s v="Yes"/>
    <s v="Yes"/>
    <s v="Nonoc Nickel Project"/>
    <s v="PHP"/>
    <n v="351530"/>
    <s v="No"/>
    <m/>
    <m/>
  </r>
  <r>
    <x v="0"/>
    <s v="Pacific Nickel Philippines, Inc."/>
    <x v="3"/>
    <x v="11"/>
    <s v="Yes"/>
    <s v="Yes"/>
    <s v="Nonoc Nickel Project"/>
    <s v="PHP"/>
    <n v="500"/>
    <s v="No"/>
    <m/>
    <m/>
  </r>
  <r>
    <x v="0"/>
    <s v="Pacific Nickel Philippines, Inc."/>
    <x v="3"/>
    <x v="12"/>
    <s v="Yes"/>
    <s v="Yes"/>
    <s v="Nonoc Nickel Project"/>
    <s v="PHP"/>
    <n v="9100"/>
    <s v="No"/>
    <m/>
    <m/>
  </r>
  <r>
    <x v="0"/>
    <s v="Philex Mining Corporation"/>
    <x v="0"/>
    <x v="0"/>
    <s v="Yes"/>
    <s v="Yes"/>
    <s v="Padcal Copper-Gold Operation"/>
    <s v="PHP"/>
    <n v="392937669"/>
    <s v="No"/>
    <m/>
    <m/>
  </r>
  <r>
    <x v="0"/>
    <s v="Philex Mining Corporation"/>
    <x v="0"/>
    <x v="1"/>
    <s v="Yes"/>
    <s v="Yes"/>
    <s v="Padcal Copper-Gold Operation"/>
    <s v="PHP"/>
    <n v="579006614"/>
    <s v="No"/>
    <m/>
    <m/>
  </r>
  <r>
    <x v="0"/>
    <s v="Philex Mining Corporation"/>
    <x v="0"/>
    <x v="2"/>
    <s v="Yes"/>
    <s v="Yes"/>
    <s v="Padcal Copper-Gold Operation"/>
    <s v="PHP"/>
    <n v="79132649"/>
    <s v="No"/>
    <m/>
    <m/>
  </r>
  <r>
    <x v="0"/>
    <s v="Philex Mining Corporation"/>
    <x v="0"/>
    <x v="3"/>
    <s v="Yes"/>
    <s v="Yes"/>
    <s v="Padcal Copper-Gold Operation"/>
    <s v="PHP"/>
    <n v="54083063"/>
    <s v="No"/>
    <m/>
    <m/>
  </r>
  <r>
    <x v="0"/>
    <s v="Philex Mining Corporation"/>
    <x v="0"/>
    <x v="4"/>
    <s v="Yes"/>
    <s v="Yes"/>
    <s v="Padcal Copper-Gold Operation"/>
    <s v="PHP"/>
    <n v="91570616"/>
    <s v="No"/>
    <m/>
    <m/>
  </r>
  <r>
    <x v="0"/>
    <s v="Philex Mining Corporation"/>
    <x v="0"/>
    <x v="2"/>
    <s v="Yes"/>
    <s v="Yes"/>
    <s v="Padcal Copper-Gold Operation"/>
    <s v="PHP"/>
    <n v="2049868"/>
    <s v="No"/>
    <m/>
    <m/>
  </r>
  <r>
    <x v="0"/>
    <s v="Philex Mining Corporation"/>
    <x v="4"/>
    <x v="13"/>
    <s v="Yes"/>
    <s v="Yes"/>
    <s v="Padcal Copper-Gold Operation"/>
    <s v="PHP"/>
    <n v="7602897"/>
    <s v="No"/>
    <m/>
    <m/>
  </r>
  <r>
    <x v="0"/>
    <s v="Philex Mining Corporation"/>
    <x v="4"/>
    <x v="14"/>
    <s v="Yes"/>
    <s v="Yes"/>
    <s v="Padcal Copper-Gold Operation"/>
    <s v="PHP"/>
    <n v="54508706"/>
    <s v="No"/>
    <m/>
    <m/>
  </r>
  <r>
    <x v="0"/>
    <s v="Philex Mining Corporation"/>
    <x v="4"/>
    <x v="18"/>
    <s v="Yes"/>
    <s v="Yes"/>
    <s v="Padcal Copper-Gold Operation"/>
    <s v="PHP"/>
    <n v="79943"/>
    <s v="No"/>
    <m/>
    <m/>
  </r>
  <r>
    <x v="0"/>
    <s v="Philex Mining Corporation"/>
    <x v="1"/>
    <x v="5"/>
    <s v="Yes"/>
    <s v="Yes"/>
    <s v="Padcal Copper-Gold Operation"/>
    <s v="PHP"/>
    <n v="1407284"/>
    <s v="No"/>
    <m/>
    <m/>
  </r>
  <r>
    <x v="0"/>
    <s v="Philex Mining Corporation"/>
    <x v="2"/>
    <x v="6"/>
    <s v="Yes"/>
    <s v="Yes"/>
    <s v="Padcal Copper-Gold Operation"/>
    <s v="PHP"/>
    <n v="788720"/>
    <s v="No"/>
    <m/>
    <m/>
  </r>
  <r>
    <x v="0"/>
    <s v="Philex Mining Corporation"/>
    <x v="2"/>
    <x v="12"/>
    <s v="Yes"/>
    <s v="Yes"/>
    <s v="Padcal Copper-Gold Operation"/>
    <s v="PHP"/>
    <n v="887700"/>
    <s v="No"/>
    <m/>
    <m/>
  </r>
  <r>
    <x v="0"/>
    <s v="Philex Mining Corporation"/>
    <x v="3"/>
    <x v="7"/>
    <s v="Yes"/>
    <s v="Yes"/>
    <s v="Padcal Copper-Gold Operation"/>
    <s v="PHP"/>
    <n v="11980421"/>
    <s v="No"/>
    <m/>
    <m/>
  </r>
  <r>
    <x v="0"/>
    <s v="Philex Mining Corporation"/>
    <x v="3"/>
    <x v="8"/>
    <s v="Yes"/>
    <s v="Yes"/>
    <s v="Padcal Copper-Gold Operation"/>
    <s v="PHP"/>
    <n v="6860657"/>
    <s v="No"/>
    <m/>
    <m/>
  </r>
  <r>
    <x v="0"/>
    <s v="Philex Mining Corporation"/>
    <x v="3"/>
    <x v="15"/>
    <s v="Yes"/>
    <s v="Yes"/>
    <s v="Padcal Copper-Gold Operation"/>
    <s v="PHP"/>
    <n v="6361774"/>
    <s v="No"/>
    <m/>
    <m/>
  </r>
  <r>
    <x v="0"/>
    <s v="Philex Mining Corporation"/>
    <x v="3"/>
    <x v="9"/>
    <s v="Yes"/>
    <s v="Yes"/>
    <s v="Padcal Copper-Gold Operation"/>
    <s v="PHP"/>
    <n v="560348"/>
    <s v="No"/>
    <m/>
    <m/>
  </r>
  <r>
    <x v="0"/>
    <s v="Philex Mining Corporation"/>
    <x v="3"/>
    <x v="10"/>
    <s v="Yes"/>
    <s v="Yes"/>
    <s v="Padcal Copper-Gold Operation"/>
    <s v="PHP"/>
    <n v="184730"/>
    <s v="No"/>
    <m/>
    <m/>
  </r>
  <r>
    <x v="0"/>
    <s v="Philex Mining Corporation"/>
    <x v="3"/>
    <x v="11"/>
    <s v="Yes"/>
    <s v="Yes"/>
    <s v="Padcal Copper-Gold Operation"/>
    <s v="PHP"/>
    <n v="10500"/>
    <s v="No"/>
    <m/>
    <m/>
  </r>
  <r>
    <x v="0"/>
    <s v="Philex Mining Corporation"/>
    <x v="3"/>
    <x v="12"/>
    <s v="Yes"/>
    <s v="Yes"/>
    <s v="Padcal Copper-Gold Operation"/>
    <s v="PHP"/>
    <n v="2574530"/>
    <s v="No"/>
    <m/>
    <m/>
  </r>
  <r>
    <x v="0"/>
    <s v="Philex Mining Corporation"/>
    <x v="5"/>
    <x v="16"/>
    <s v="Yes"/>
    <s v="Yes"/>
    <s v="Padcal Copper-Gold Operation"/>
    <s v="PHP"/>
    <n v="4000000"/>
    <s v="No"/>
    <m/>
    <m/>
  </r>
  <r>
    <x v="0"/>
    <s v="Philsaga Mining Corporation"/>
    <x v="0"/>
    <x v="0"/>
    <s v="Yes"/>
    <s v="Yes"/>
    <s v="Co-O Gold Project"/>
    <s v="PHP"/>
    <n v="280163914"/>
    <s v="No"/>
    <m/>
    <m/>
  </r>
  <r>
    <x v="0"/>
    <s v="Philsaga Mining Corporation"/>
    <x v="0"/>
    <x v="1"/>
    <s v="Yes"/>
    <s v="Yes"/>
    <s v="Co-O Gold Project"/>
    <s v="PHP"/>
    <n v="503411480"/>
    <s v="No"/>
    <m/>
    <m/>
  </r>
  <r>
    <x v="0"/>
    <s v="Philsaga Mining Corporation"/>
    <x v="0"/>
    <x v="2"/>
    <s v="Yes"/>
    <s v="Yes"/>
    <s v="Co-O Gold Project"/>
    <s v="PHP"/>
    <n v="27248811"/>
    <s v="No"/>
    <m/>
    <m/>
  </r>
  <r>
    <x v="0"/>
    <s v="Philsaga Mining Corporation"/>
    <x v="0"/>
    <x v="3"/>
    <s v="Yes"/>
    <s v="Yes"/>
    <s v="Co-O Gold Project"/>
    <s v="PHP"/>
    <n v="87541900"/>
    <s v="No"/>
    <m/>
    <m/>
  </r>
  <r>
    <x v="0"/>
    <s v="Philsaga Mining Corporation"/>
    <x v="0"/>
    <x v="4"/>
    <s v="Yes"/>
    <s v="Yes"/>
    <s v="Co-O Gold Project"/>
    <s v="PHP"/>
    <n v="24889965"/>
    <s v="No"/>
    <m/>
    <m/>
  </r>
  <r>
    <x v="0"/>
    <s v="Philsaga Mining Corporation"/>
    <x v="0"/>
    <x v="2"/>
    <s v="Yes"/>
    <s v="Yes"/>
    <s v="Co-O Gold Project"/>
    <s v="PHP"/>
    <n v="456473"/>
    <s v="No"/>
    <m/>
    <m/>
  </r>
  <r>
    <x v="0"/>
    <s v="Philsaga Mining Corporation"/>
    <x v="4"/>
    <x v="13"/>
    <s v="Yes"/>
    <s v="Yes"/>
    <s v="Co-O Gold Project"/>
    <s v="PHP"/>
    <n v="9741272"/>
    <s v="No"/>
    <m/>
    <m/>
  </r>
  <r>
    <x v="0"/>
    <s v="Philsaga Mining Corporation"/>
    <x v="4"/>
    <x v="14"/>
    <s v="Yes"/>
    <s v="Yes"/>
    <s v="Co-O Gold Project"/>
    <s v="PHP"/>
    <n v="57347448"/>
    <s v="No"/>
    <m/>
    <m/>
  </r>
  <r>
    <x v="0"/>
    <s v="Philsaga Mining Corporation"/>
    <x v="4"/>
    <x v="18"/>
    <s v="Yes"/>
    <s v="Yes"/>
    <s v="Co-O Gold Project"/>
    <s v="PHP"/>
    <n v="4895"/>
    <s v="No"/>
    <m/>
    <m/>
  </r>
  <r>
    <x v="0"/>
    <s v="Philsaga Mining Corporation"/>
    <x v="1"/>
    <x v="5"/>
    <s v="Yes"/>
    <s v="Yes"/>
    <s v="Co-O Gold Project"/>
    <s v="PHP"/>
    <n v="46816"/>
    <s v="No"/>
    <m/>
    <m/>
  </r>
  <r>
    <x v="0"/>
    <s v="Philsaga Mining Corporation"/>
    <x v="3"/>
    <x v="7"/>
    <s v="Yes"/>
    <s v="Yes"/>
    <s v="Co-O Gold Project"/>
    <s v="PHP"/>
    <n v="75821360"/>
    <s v="No"/>
    <m/>
    <m/>
  </r>
  <r>
    <x v="0"/>
    <s v="Philsaga Mining Corporation"/>
    <x v="3"/>
    <x v="8"/>
    <s v="Yes"/>
    <s v="Yes"/>
    <s v="Co-O Gold Project"/>
    <s v="PHP"/>
    <n v="11053007"/>
    <s v="No"/>
    <m/>
    <m/>
  </r>
  <r>
    <x v="0"/>
    <s v="Philsaga Mining Corporation"/>
    <x v="3"/>
    <x v="15"/>
    <s v="Yes"/>
    <s v="Yes"/>
    <s v="Co-O Gold Project"/>
    <s v="PHP"/>
    <n v="11053007"/>
    <s v="No"/>
    <m/>
    <m/>
  </r>
  <r>
    <x v="0"/>
    <s v="Philsaga Mining Corporation"/>
    <x v="3"/>
    <x v="9"/>
    <s v="Yes"/>
    <s v="Yes"/>
    <s v="Co-O Gold Project"/>
    <s v="PHP"/>
    <n v="169020"/>
    <s v="No"/>
    <m/>
    <m/>
  </r>
  <r>
    <x v="0"/>
    <s v="Philsaga Mining Corporation"/>
    <x v="3"/>
    <x v="10"/>
    <s v="Yes"/>
    <s v="Yes"/>
    <s v="Co-O Gold Project"/>
    <s v="PHP"/>
    <n v="2376101"/>
    <s v="No"/>
    <m/>
    <m/>
  </r>
  <r>
    <x v="0"/>
    <s v="Philsaga Mining Corporation"/>
    <x v="3"/>
    <x v="12"/>
    <s v="Yes"/>
    <s v="Yes"/>
    <s v="Co-O Gold Project"/>
    <s v="PHP"/>
    <n v="30399282"/>
    <s v="No"/>
    <m/>
    <m/>
  </r>
  <r>
    <x v="0"/>
    <s v="Philsaga Mining Corporation"/>
    <x v="5"/>
    <x v="16"/>
    <s v="Yes"/>
    <s v="Yes"/>
    <s v="Co-O Gold Project"/>
    <s v="PHP"/>
    <n v="56028060"/>
    <s v="No"/>
    <m/>
    <m/>
  </r>
  <r>
    <x v="0"/>
    <s v="Platinum Group Metals Corporation"/>
    <x v="0"/>
    <x v="0"/>
    <s v="Yes"/>
    <s v="Yes"/>
    <s v="Cagdianao-Adlay Tandawa Project"/>
    <s v="PHP"/>
    <n v="255485993"/>
    <s v="No"/>
    <m/>
    <m/>
  </r>
  <r>
    <x v="0"/>
    <s v="Platinum Group Metals Corporation"/>
    <x v="0"/>
    <x v="1"/>
    <s v="Yes"/>
    <s v="Yes"/>
    <s v="Cagdianao-Adlay Tandawa Project"/>
    <s v="PHP"/>
    <n v="545001062"/>
    <s v="No"/>
    <m/>
    <m/>
  </r>
  <r>
    <x v="0"/>
    <s v="Platinum Group Metals Corporation"/>
    <x v="0"/>
    <x v="2"/>
    <s v="Yes"/>
    <s v="Yes"/>
    <s v="Cagdianao-Adlay Tandawa Project"/>
    <s v="PHP"/>
    <n v="1706918"/>
    <s v="No"/>
    <m/>
    <m/>
  </r>
  <r>
    <x v="0"/>
    <s v="Platinum Group Metals Corporation"/>
    <x v="0"/>
    <x v="3"/>
    <s v="Yes"/>
    <s v="Yes"/>
    <s v="Cagdianao-Adlay Tandawa Project"/>
    <s v="PHP"/>
    <n v="71764012"/>
    <s v="No"/>
    <m/>
    <m/>
  </r>
  <r>
    <x v="0"/>
    <s v="Platinum Group Metals Corporation"/>
    <x v="0"/>
    <x v="4"/>
    <s v="Yes"/>
    <s v="Yes"/>
    <s v="Cagdianao-Adlay Tandawa Project"/>
    <s v="PHP"/>
    <n v="26645763"/>
    <s v="No"/>
    <m/>
    <m/>
  </r>
  <r>
    <x v="0"/>
    <s v="Platinum Group Metals Corporation"/>
    <x v="0"/>
    <x v="2"/>
    <s v="Yes"/>
    <s v="Yes"/>
    <s v="Cagdianao-Adlay Tandawa Project"/>
    <s v="PHP"/>
    <n v="6824571"/>
    <s v="No"/>
    <m/>
    <m/>
  </r>
  <r>
    <x v="0"/>
    <s v="Platinum Group Metals Corporation"/>
    <x v="1"/>
    <x v="5"/>
    <s v="Yes"/>
    <s v="Yes"/>
    <s v="Cagdianao-Adlay Tandawa Project"/>
    <s v="PHP"/>
    <n v="34868812"/>
    <s v="No"/>
    <m/>
    <m/>
  </r>
  <r>
    <x v="0"/>
    <s v="Platinum Group Metals Corporation"/>
    <x v="2"/>
    <x v="6"/>
    <s v="Yes"/>
    <s v="Yes"/>
    <s v="Cagdianao-Adlay Tandawa Project"/>
    <s v="PHP"/>
    <n v="321090112"/>
    <s v="No"/>
    <m/>
    <m/>
  </r>
  <r>
    <x v="0"/>
    <s v="Platinum Group Metals Corporation"/>
    <x v="3"/>
    <x v="7"/>
    <s v="Yes"/>
    <s v="Yes"/>
    <s v="Cagdianao-Adlay Tandawa Project"/>
    <s v="PHP"/>
    <n v="102824517"/>
    <s v="No"/>
    <m/>
    <m/>
  </r>
  <r>
    <x v="0"/>
    <s v="Platinum Group Metals Corporation"/>
    <x v="3"/>
    <x v="8"/>
    <s v="Yes"/>
    <s v="Yes"/>
    <s v="Cagdianao-Adlay Tandawa Project"/>
    <s v="PHP"/>
    <n v="784179"/>
    <s v="No"/>
    <m/>
    <m/>
  </r>
  <r>
    <x v="0"/>
    <s v="Platinum Group Metals Corporation"/>
    <x v="3"/>
    <x v="15"/>
    <s v="Yes"/>
    <s v="Yes"/>
    <s v="Cagdianao-Adlay Tandawa Project"/>
    <s v="PHP"/>
    <n v="784179"/>
    <s v="No"/>
    <m/>
    <m/>
  </r>
  <r>
    <x v="0"/>
    <s v="Platinum Group Metals Corporation"/>
    <x v="3"/>
    <x v="9"/>
    <s v="Yes"/>
    <s v="Yes"/>
    <s v="Cagdianao-Adlay Tandawa Project"/>
    <s v="PHP"/>
    <n v="522000"/>
    <s v="No"/>
    <m/>
    <m/>
  </r>
  <r>
    <x v="0"/>
    <s v="Platinum Group Metals Corporation"/>
    <x v="3"/>
    <x v="10"/>
    <s v="Yes"/>
    <s v="Yes"/>
    <s v="Cagdianao-Adlay Tandawa Project"/>
    <s v="PHP"/>
    <n v="110000"/>
    <s v="No"/>
    <m/>
    <m/>
  </r>
  <r>
    <x v="0"/>
    <s v="Platinum Group Metals Corporation"/>
    <x v="3"/>
    <x v="11"/>
    <s v="Yes"/>
    <s v="Yes"/>
    <s v="Cagdianao-Adlay Tandawa Project"/>
    <s v="PHP"/>
    <n v="10500"/>
    <s v="No"/>
    <m/>
    <m/>
  </r>
  <r>
    <x v="0"/>
    <s v="Platinum Group Metals Corporation"/>
    <x v="3"/>
    <x v="12"/>
    <s v="Yes"/>
    <s v="Yes"/>
    <s v="Cagdianao-Adlay Tandawa Project"/>
    <s v="PHP"/>
    <n v="8989588"/>
    <s v="No"/>
    <m/>
    <m/>
  </r>
  <r>
    <x v="0"/>
    <s v="Platinum Group Metals Corporation"/>
    <x v="5"/>
    <x v="16"/>
    <s v="Yes"/>
    <s v="Yes"/>
    <s v="Cagdianao-Adlay Tandawa Project"/>
    <s v="PHP"/>
    <n v="66911298"/>
    <s v="No"/>
    <m/>
    <m/>
  </r>
  <r>
    <x v="0"/>
    <s v="Rio Tuba Nickel Mining Corporation"/>
    <x v="0"/>
    <x v="0"/>
    <s v="Yes"/>
    <s v="Yes"/>
    <s v="Rio Tuba Nickel Project"/>
    <s v="PHP"/>
    <n v="253234092"/>
    <s v="No"/>
    <m/>
    <m/>
  </r>
  <r>
    <x v="0"/>
    <s v="Rio Tuba Nickel Mining Corporation"/>
    <x v="0"/>
    <x v="1"/>
    <s v="Yes"/>
    <s v="Yes"/>
    <s v="Rio Tuba Nickel Project"/>
    <s v="PHP"/>
    <n v="917785362"/>
    <s v="No"/>
    <m/>
    <m/>
  </r>
  <r>
    <x v="0"/>
    <s v="Rio Tuba Nickel Mining Corporation"/>
    <x v="0"/>
    <x v="2"/>
    <s v="Yes"/>
    <s v="Yes"/>
    <s v="Rio Tuba Nickel Project"/>
    <s v="PHP"/>
    <n v="77158564"/>
    <s v="No"/>
    <m/>
    <m/>
  </r>
  <r>
    <x v="0"/>
    <s v="Rio Tuba Nickel Mining Corporation"/>
    <x v="0"/>
    <x v="3"/>
    <s v="Yes"/>
    <s v="Yes"/>
    <s v="Rio Tuba Nickel Project"/>
    <s v="PHP"/>
    <n v="38101061"/>
    <s v="No"/>
    <m/>
    <m/>
  </r>
  <r>
    <x v="0"/>
    <s v="Rio Tuba Nickel Mining Corporation"/>
    <x v="0"/>
    <x v="4"/>
    <s v="Yes"/>
    <s v="Yes"/>
    <s v="Rio Tuba Nickel Project"/>
    <s v="PHP"/>
    <n v="58726222"/>
    <s v="No"/>
    <m/>
    <m/>
  </r>
  <r>
    <x v="0"/>
    <s v="Rio Tuba Nickel Mining Corporation"/>
    <x v="0"/>
    <x v="2"/>
    <s v="Yes"/>
    <s v="Yes"/>
    <s v="Rio Tuba Nickel Project"/>
    <s v="PHP"/>
    <n v="64465"/>
    <s v="No"/>
    <m/>
    <m/>
  </r>
  <r>
    <x v="0"/>
    <s v="Rio Tuba Nickel Mining Corporation"/>
    <x v="1"/>
    <x v="5"/>
    <s v="Yes"/>
    <s v="Yes"/>
    <s v="Rio Tuba Nickel Project"/>
    <s v="PHP"/>
    <n v="13513392"/>
    <s v="No"/>
    <m/>
    <m/>
  </r>
  <r>
    <x v="0"/>
    <s v="Rio Tuba Nickel Mining Corporation"/>
    <x v="3"/>
    <x v="7"/>
    <s v="Yes"/>
    <s v="Yes"/>
    <s v="Rio Tuba Nickel Project"/>
    <s v="PHP"/>
    <n v="1580"/>
    <s v="No"/>
    <m/>
    <m/>
  </r>
  <r>
    <x v="0"/>
    <s v="Rio Tuba Nickel Mining Corporation"/>
    <x v="3"/>
    <x v="12"/>
    <s v="Yes"/>
    <s v="Yes"/>
    <s v="Rio Tuba Nickel Project"/>
    <s v="PHP"/>
    <n v="1000"/>
    <s v="No"/>
    <m/>
    <m/>
  </r>
  <r>
    <x v="0"/>
    <s v="Rio Tuba Nickel Mining Corporation"/>
    <x v="5"/>
    <x v="16"/>
    <s v="Yes"/>
    <s v="Yes"/>
    <s v="Rio Tuba Nickel Project"/>
    <s v="PHP"/>
    <n v="48736669"/>
    <s v="No"/>
    <m/>
    <m/>
  </r>
  <r>
    <x v="0"/>
    <s v="Shangfil Mining and Trading Corporation"/>
    <x v="0"/>
    <x v="0"/>
    <s v="Yes"/>
    <s v="Yes"/>
    <s v="MPSA No. 250-2007-III_x000a_EP No. 001-2010-III"/>
    <s v="PHP"/>
    <n v="5238720"/>
    <s v="No"/>
    <m/>
    <m/>
  </r>
  <r>
    <x v="0"/>
    <s v="Shangfil Mining and Trading Corporation"/>
    <x v="0"/>
    <x v="1"/>
    <s v="Yes"/>
    <s v="Yes"/>
    <s v="MPSA No. 250-2007-III_x000a_EP No. 001-2010-III"/>
    <s v="PHP"/>
    <n v="1606997"/>
    <s v="No"/>
    <m/>
    <m/>
  </r>
  <r>
    <x v="0"/>
    <s v="Shangfil Mining and Trading Corporation"/>
    <x v="0"/>
    <x v="3"/>
    <s v="Yes"/>
    <s v="Yes"/>
    <s v="MPSA No. 250-2007-III_x000a_EP No. 001-2010-III"/>
    <s v="PHP"/>
    <n v="2636612"/>
    <s v="No"/>
    <m/>
    <m/>
  </r>
  <r>
    <x v="0"/>
    <s v="Shangfil Mining and Trading Corporation"/>
    <x v="0"/>
    <x v="4"/>
    <s v="Yes"/>
    <s v="Yes"/>
    <s v="MPSA No. 250-2007-III_x000a_EP No. 001-2010-III"/>
    <s v="PHP"/>
    <n v="2145111"/>
    <s v="No"/>
    <m/>
    <m/>
  </r>
  <r>
    <x v="0"/>
    <s v="Shangfil Mining and Trading Corporation"/>
    <x v="0"/>
    <x v="2"/>
    <s v="Yes"/>
    <s v="Yes"/>
    <s v="MPSA No. 250-2007-III_x000a_EP No. 001-2010-III"/>
    <s v="PHP"/>
    <n v="600500"/>
    <s v="No"/>
    <m/>
    <m/>
  </r>
  <r>
    <x v="0"/>
    <s v="Shangfil Mining and Trading Corporation"/>
    <x v="1"/>
    <x v="5"/>
    <s v="Yes"/>
    <s v="Yes"/>
    <s v="MPSA No. 250-2007-III_x000a_EP No. 001-2010-III"/>
    <s v="PHP"/>
    <n v="518424"/>
    <s v="No"/>
    <m/>
    <m/>
  </r>
  <r>
    <x v="0"/>
    <s v="Shangfil Mining and Trading Corporation"/>
    <x v="3"/>
    <x v="7"/>
    <s v="Yes"/>
    <s v="Yes"/>
    <s v="MPSA No. 250-2007-III_x000a_EP No. 001-2010-III"/>
    <s v="PHP"/>
    <n v="200000"/>
    <s v="No"/>
    <m/>
    <m/>
  </r>
  <r>
    <x v="0"/>
    <s v="Shangfil Mining and Trading Corporation"/>
    <x v="3"/>
    <x v="9"/>
    <s v="Yes"/>
    <s v="Yes"/>
    <s v="MPSA No. 250-2007-III_x000a_EP No. 001-2010-III"/>
    <s v="PHP"/>
    <n v="1826708"/>
    <s v="No"/>
    <m/>
    <m/>
  </r>
  <r>
    <x v="0"/>
    <s v="Shangfil Mining and Trading Corporation"/>
    <x v="3"/>
    <x v="10"/>
    <s v="Yes"/>
    <s v="Yes"/>
    <s v="MPSA No. 250-2007-III_x000a_EP No. 001-2010-III"/>
    <s v="PHP"/>
    <n v="9200"/>
    <s v="No"/>
    <m/>
    <m/>
  </r>
  <r>
    <x v="0"/>
    <s v="Shangfil Mining and Trading Corporation"/>
    <x v="3"/>
    <x v="12"/>
    <s v="Yes"/>
    <s v="Yes"/>
    <s v="MPSA No. 250-2007-III_x000a_EP No. 001-2010-III"/>
    <s v="PHP"/>
    <n v="2300"/>
    <s v="No"/>
    <m/>
    <m/>
  </r>
  <r>
    <x v="0"/>
    <s v="Sinosteel Phils. H. Y. Mining Corporation"/>
    <x v="0"/>
    <x v="0"/>
    <s v="Yes"/>
    <s v="Yes"/>
    <s v="H.Y. Nickel-Chromite Project"/>
    <s v="PHP"/>
    <n v="18469799"/>
    <s v="No"/>
    <m/>
    <m/>
  </r>
  <r>
    <x v="0"/>
    <s v="Sinosteel Phils. H. Y. Mining Corporation"/>
    <x v="0"/>
    <x v="1"/>
    <s v="Yes"/>
    <s v="Yes"/>
    <s v="H.Y. Nickel-Chromite Project"/>
    <s v="PHP"/>
    <n v="36884178"/>
    <s v="No"/>
    <m/>
    <m/>
  </r>
  <r>
    <x v="0"/>
    <s v="Sinosteel Phils. H. Y. Mining Corporation"/>
    <x v="0"/>
    <x v="3"/>
    <s v="Yes"/>
    <s v="Yes"/>
    <s v="H.Y. Nickel-Chromite Project"/>
    <s v="PHP"/>
    <n v="5832326"/>
    <s v="No"/>
    <m/>
    <m/>
  </r>
  <r>
    <x v="0"/>
    <s v="Sinosteel Phils. H. Y. Mining Corporation"/>
    <x v="0"/>
    <x v="4"/>
    <s v="Yes"/>
    <s v="Yes"/>
    <s v="H.Y. Nickel-Chromite Project"/>
    <s v="PHP"/>
    <n v="4010817"/>
    <s v="No"/>
    <m/>
    <m/>
  </r>
  <r>
    <x v="0"/>
    <s v="Sinosteel Phils. H. Y. Mining Corporation"/>
    <x v="0"/>
    <x v="2"/>
    <s v="Yes"/>
    <s v="Yes"/>
    <s v="H.Y. Nickel-Chromite Project"/>
    <s v="PHP"/>
    <n v="500"/>
    <s v="No"/>
    <m/>
    <m/>
  </r>
  <r>
    <x v="0"/>
    <s v="Sinosteel Phils. H. Y. Mining Corporation"/>
    <x v="1"/>
    <x v="5"/>
    <s v="Yes"/>
    <s v="Yes"/>
    <s v="H.Y. Nickel-Chromite Project"/>
    <s v="PHP"/>
    <n v="3066921"/>
    <s v="No"/>
    <m/>
    <m/>
  </r>
  <r>
    <x v="0"/>
    <s v="Sinosteel Phils. H. Y. Mining Corporation"/>
    <x v="2"/>
    <x v="6"/>
    <s v="Yes"/>
    <s v="Yes"/>
    <s v="H.Y. Nickel-Chromite Project"/>
    <s v="PHP"/>
    <n v="26385839"/>
    <s v="No"/>
    <m/>
    <m/>
  </r>
  <r>
    <x v="0"/>
    <s v="Sinosteel Phils. H. Y. Mining Corporation"/>
    <x v="3"/>
    <x v="7"/>
    <s v="Yes"/>
    <s v="Yes"/>
    <s v="H.Y. Nickel-Chromite Project"/>
    <s v="PHP"/>
    <n v="2781123"/>
    <s v="No"/>
    <m/>
    <m/>
  </r>
  <r>
    <x v="0"/>
    <s v="Sinosteel Phils. H. Y. Mining Corporation"/>
    <x v="3"/>
    <x v="8"/>
    <s v="Yes"/>
    <s v="Yes"/>
    <s v="H.Y. Nickel-Chromite Project"/>
    <s v="PHP"/>
    <n v="25713"/>
    <s v="No"/>
    <m/>
    <m/>
  </r>
  <r>
    <x v="0"/>
    <s v="Sinosteel Phils. H. Y. Mining Corporation"/>
    <x v="3"/>
    <x v="15"/>
    <s v="Yes"/>
    <s v="Yes"/>
    <s v="H.Y. Nickel-Chromite Project"/>
    <s v="PHP"/>
    <n v="25713"/>
    <s v="No"/>
    <m/>
    <m/>
  </r>
  <r>
    <x v="0"/>
    <s v="Sinosteel Phils. H. Y. Mining Corporation"/>
    <x v="3"/>
    <x v="9"/>
    <s v="Yes"/>
    <s v="Yes"/>
    <s v="H.Y. Nickel-Chromite Project"/>
    <s v="PHP"/>
    <n v="155520"/>
    <s v="No"/>
    <m/>
    <m/>
  </r>
  <r>
    <x v="0"/>
    <s v="Sinosteel Phils. H. Y. Mining Corporation"/>
    <x v="3"/>
    <x v="10"/>
    <s v="Yes"/>
    <s v="Yes"/>
    <s v="H.Y. Nickel-Chromite Project"/>
    <s v="PHP"/>
    <n v="104000"/>
    <s v="No"/>
    <m/>
    <m/>
  </r>
  <r>
    <x v="0"/>
    <s v="Sinosteel Phils. H. Y. Mining Corporation"/>
    <x v="3"/>
    <x v="11"/>
    <s v="Yes"/>
    <s v="Yes"/>
    <s v="H.Y. Nickel-Chromite Project"/>
    <s v="PHP"/>
    <n v="21000"/>
    <s v="No"/>
    <m/>
    <m/>
  </r>
  <r>
    <x v="0"/>
    <s v="Sinosteel Phils. H. Y. Mining Corporation"/>
    <x v="3"/>
    <x v="12"/>
    <s v="Yes"/>
    <s v="Yes"/>
    <s v="H.Y. Nickel-Chromite Project"/>
    <s v="PHP"/>
    <n v="30000"/>
    <s v="No"/>
    <m/>
    <m/>
  </r>
  <r>
    <x v="0"/>
    <s v="SR Metals, Inc."/>
    <x v="0"/>
    <x v="0"/>
    <s v="Yes"/>
    <s v="Yes"/>
    <s v="Tubay Nickel-Cobalt Project"/>
    <s v="PHP"/>
    <n v="137169311"/>
    <s v="No"/>
    <m/>
    <m/>
  </r>
  <r>
    <x v="0"/>
    <s v="SR Metals, Inc."/>
    <x v="0"/>
    <x v="1"/>
    <s v="Yes"/>
    <s v="Yes"/>
    <s v="Tubay Nickel-Cobalt Project"/>
    <s v="PHP"/>
    <n v="22535951"/>
    <s v="No"/>
    <m/>
    <m/>
  </r>
  <r>
    <x v="0"/>
    <s v="SR Metals, Inc."/>
    <x v="0"/>
    <x v="2"/>
    <s v="Yes"/>
    <s v="Yes"/>
    <s v="Tubay Nickel-Cobalt Project"/>
    <s v="PHP"/>
    <n v="7580397"/>
    <s v="No"/>
    <m/>
    <m/>
  </r>
  <r>
    <x v="0"/>
    <s v="SR Metals, Inc."/>
    <x v="0"/>
    <x v="20"/>
    <s v="Yes"/>
    <s v="Yes"/>
    <s v="Tubay Nickel-Cobalt Project"/>
    <s v="PHP"/>
    <n v="2456196"/>
    <s v="No"/>
    <m/>
    <m/>
  </r>
  <r>
    <x v="0"/>
    <s v="SR Metals, Inc."/>
    <x v="0"/>
    <x v="3"/>
    <s v="Yes"/>
    <s v="Yes"/>
    <s v="Tubay Nickel-Cobalt Project"/>
    <s v="PHP"/>
    <n v="23708723"/>
    <s v="No"/>
    <m/>
    <m/>
  </r>
  <r>
    <x v="0"/>
    <s v="SR Metals, Inc."/>
    <x v="0"/>
    <x v="4"/>
    <s v="Yes"/>
    <s v="Yes"/>
    <s v="Tubay Nickel-Cobalt Project"/>
    <s v="PHP"/>
    <n v="11515420"/>
    <s v="No"/>
    <m/>
    <m/>
  </r>
  <r>
    <x v="0"/>
    <s v="SR Metals, Inc."/>
    <x v="0"/>
    <x v="2"/>
    <s v="Yes"/>
    <s v="Yes"/>
    <s v="Tubay Nickel-Cobalt Project"/>
    <s v="PHP"/>
    <n v="437200"/>
    <s v="No"/>
    <m/>
    <m/>
  </r>
  <r>
    <x v="0"/>
    <s v="SR Metals, Inc."/>
    <x v="1"/>
    <x v="5"/>
    <s v="Yes"/>
    <s v="Yes"/>
    <s v="Tubay Nickel-Cobalt Project"/>
    <s v="PHP"/>
    <n v="30727314"/>
    <s v="No"/>
    <m/>
    <m/>
  </r>
  <r>
    <x v="0"/>
    <s v="SR Metals, Inc."/>
    <x v="3"/>
    <x v="7"/>
    <s v="Yes"/>
    <s v="Yes"/>
    <s v="Tubay Nickel-Cobalt Project"/>
    <s v="PHP"/>
    <n v="27946696"/>
    <s v="No"/>
    <m/>
    <m/>
  </r>
  <r>
    <x v="0"/>
    <s v="SR Metals, Inc."/>
    <x v="3"/>
    <x v="8"/>
    <s v="Yes"/>
    <s v="Yes"/>
    <s v="Tubay Nickel-Cobalt Project"/>
    <s v="PHP"/>
    <n v="274596"/>
    <s v="No"/>
    <m/>
    <m/>
  </r>
  <r>
    <x v="0"/>
    <s v="SR Metals, Inc."/>
    <x v="3"/>
    <x v="9"/>
    <s v="Yes"/>
    <s v="Yes"/>
    <s v="Tubay Nickel-Cobalt Project"/>
    <s v="PHP"/>
    <n v="81000"/>
    <s v="No"/>
    <m/>
    <m/>
  </r>
  <r>
    <x v="0"/>
    <s v="SR Metals, Inc."/>
    <x v="3"/>
    <x v="10"/>
    <s v="Yes"/>
    <s v="Yes"/>
    <s v="Tubay Nickel-Cobalt Project"/>
    <s v="PHP"/>
    <n v="6000"/>
    <s v="No"/>
    <m/>
    <m/>
  </r>
  <r>
    <x v="0"/>
    <s v="SR Metals, Inc."/>
    <x v="3"/>
    <x v="11"/>
    <s v="Yes"/>
    <s v="Yes"/>
    <s v="Tubay Nickel-Cobalt Project"/>
    <s v="PHP"/>
    <n v="10500"/>
    <s v="No"/>
    <m/>
    <m/>
  </r>
  <r>
    <x v="0"/>
    <s v="SR Metals, Inc."/>
    <x v="3"/>
    <x v="12"/>
    <s v="Yes"/>
    <s v="Yes"/>
    <s v="Tubay Nickel-Cobalt Project"/>
    <s v="PHP"/>
    <n v="11825"/>
    <s v="No"/>
    <m/>
    <m/>
  </r>
  <r>
    <x v="0"/>
    <s v="SR Metals, Inc."/>
    <x v="5"/>
    <x v="16"/>
    <s v="Yes"/>
    <s v="Yes"/>
    <s v="Tubay Nickel-Cobalt Project"/>
    <s v="PHP"/>
    <n v="20859393"/>
    <s v="No"/>
    <m/>
    <m/>
  </r>
  <r>
    <x v="0"/>
    <s v="Strong Built (Mining) Development Corporation"/>
    <x v="0"/>
    <x v="1"/>
    <s v="Yes"/>
    <s v="Yes"/>
    <s v="Leyte Iron Sand Project"/>
    <s v="PHP"/>
    <n v="52620"/>
    <s v="No"/>
    <m/>
    <m/>
  </r>
  <r>
    <x v="0"/>
    <s v="Strong Built (Mining) Development Corporation"/>
    <x v="2"/>
    <x v="6"/>
    <s v="Yes"/>
    <s v="Yes"/>
    <s v="Leyte Iron Sand Project"/>
    <s v="PHP"/>
    <n v="4595"/>
    <s v="No"/>
    <m/>
    <m/>
  </r>
  <r>
    <x v="0"/>
    <s v="Strong Built (Mining) Development Corporation"/>
    <x v="3"/>
    <x v="8"/>
    <s v="Yes"/>
    <s v="Yes"/>
    <s v="Leyte Iron Sand Project"/>
    <s v="PHP"/>
    <n v="13430"/>
    <s v="No"/>
    <m/>
    <m/>
  </r>
  <r>
    <x v="0"/>
    <s v="Strong Built (Mining) Development Corporation"/>
    <x v="3"/>
    <x v="15"/>
    <s v="Yes"/>
    <s v="Yes"/>
    <s v="Leyte Iron Sand Project"/>
    <s v="PHP"/>
    <n v="13430"/>
    <s v="No"/>
    <m/>
    <m/>
  </r>
  <r>
    <x v="0"/>
    <s v="Strong Built (Mining) Development Corporation"/>
    <x v="3"/>
    <x v="9"/>
    <s v="Yes"/>
    <s v="Yes"/>
    <s v="Leyte Iron Sand Project"/>
    <s v="PHP"/>
    <n v="681563"/>
    <s v="No"/>
    <m/>
    <m/>
  </r>
  <r>
    <x v="0"/>
    <s v="Strong Built (Mining) Development Corporation"/>
    <x v="3"/>
    <x v="11"/>
    <s v="Yes"/>
    <s v="Yes"/>
    <s v="Leyte Iron Sand Project"/>
    <s v="PHP"/>
    <n v="510"/>
    <s v="No"/>
    <m/>
    <m/>
  </r>
  <r>
    <x v="0"/>
    <s v="Strong Built (Mining) Development Corporation"/>
    <x v="0"/>
    <x v="3"/>
    <s v="Yes"/>
    <s v="Yes"/>
    <s v="Leyte Iron Sand Project"/>
    <s v="PHP"/>
    <n v="518001"/>
    <s v="No"/>
    <m/>
    <m/>
  </r>
  <r>
    <x v="0"/>
    <s v="Strong Built (Mining) Development Corporation"/>
    <x v="0"/>
    <x v="4"/>
    <s v="Yes"/>
    <s v="Yes"/>
    <s v="Leyte Iron Sand Project"/>
    <s v="PHP"/>
    <n v="1411216"/>
    <s v="No"/>
    <m/>
    <m/>
  </r>
  <r>
    <x v="0"/>
    <s v="Strong Built (Mining) Development Corporation"/>
    <x v="0"/>
    <x v="2"/>
    <s v="Yes"/>
    <s v="Yes"/>
    <s v="Leyte Iron Sand Project"/>
    <s v="PHP"/>
    <n v="43469"/>
    <s v="No"/>
    <m/>
    <m/>
  </r>
  <r>
    <x v="0"/>
    <s v="Taganito Mining Corporation"/>
    <x v="0"/>
    <x v="0"/>
    <s v="Yes"/>
    <s v="Yes"/>
    <s v="Taganito Nickel Project"/>
    <s v="PHP"/>
    <n v="484894639"/>
    <s v="No"/>
    <m/>
    <m/>
  </r>
  <r>
    <x v="0"/>
    <s v="Taganito Mining Corporation"/>
    <x v="0"/>
    <x v="1"/>
    <s v="Yes"/>
    <s v="Yes"/>
    <s v="Taganito Nickel Project"/>
    <s v="PHP"/>
    <n v="1656315750"/>
    <s v="No"/>
    <m/>
    <m/>
  </r>
  <r>
    <x v="0"/>
    <s v="Taganito Mining Corporation"/>
    <x v="0"/>
    <x v="2"/>
    <s v="Yes"/>
    <s v="Yes"/>
    <s v="Taganito Nickel Project"/>
    <s v="PHP"/>
    <n v="256619732"/>
    <s v="No"/>
    <m/>
    <m/>
  </r>
  <r>
    <x v="0"/>
    <s v="Taganito Mining Corporation"/>
    <x v="4"/>
    <x v="13"/>
    <s v="Yes"/>
    <s v="Yes"/>
    <s v="Taganito Nickel Project"/>
    <s v="PHP"/>
    <n v="1692195"/>
    <s v="No"/>
    <m/>
    <m/>
  </r>
  <r>
    <x v="0"/>
    <s v="Taganito Mining Corporation"/>
    <x v="4"/>
    <x v="14"/>
    <s v="Yes"/>
    <s v="Yes"/>
    <s v="Taganito Nickel Project"/>
    <s v="PHP"/>
    <n v="9675364"/>
    <s v="No"/>
    <m/>
    <m/>
  </r>
  <r>
    <x v="0"/>
    <s v="Taganito Mining Corporation"/>
    <x v="1"/>
    <x v="5"/>
    <s v="Yes"/>
    <s v="Yes"/>
    <s v="Taganito Nickel Project"/>
    <s v="PHP"/>
    <n v="31584735"/>
    <s v="No"/>
    <m/>
    <m/>
  </r>
  <r>
    <x v="0"/>
    <s v="Taganito Mining Corporation"/>
    <x v="2"/>
    <x v="6"/>
    <s v="Yes"/>
    <s v="Yes"/>
    <s v="Taganito Nickel Project"/>
    <s v="PHP"/>
    <n v="622520912"/>
    <s v="No"/>
    <m/>
    <m/>
  </r>
  <r>
    <x v="0"/>
    <s v="Taganito Mining Corporation"/>
    <x v="3"/>
    <x v="7"/>
    <s v="Yes"/>
    <s v="Yes"/>
    <s v="Taganito Nickel Project"/>
    <s v="PHP"/>
    <n v="133839744"/>
    <s v="No"/>
    <m/>
    <m/>
  </r>
  <r>
    <x v="0"/>
    <s v="Taganito Mining Corporation"/>
    <x v="3"/>
    <x v="8"/>
    <s v="Yes"/>
    <s v="Yes"/>
    <s v="Taganito Nickel Project"/>
    <s v="PHP"/>
    <n v="5014565"/>
    <s v="No"/>
    <m/>
    <m/>
  </r>
  <r>
    <x v="0"/>
    <s v="Taganito Mining Corporation"/>
    <x v="3"/>
    <x v="15"/>
    <s v="Yes"/>
    <s v="Yes"/>
    <s v="Taganito Nickel Project"/>
    <s v="PHP"/>
    <n v="5007491"/>
    <s v="No"/>
    <m/>
    <m/>
  </r>
  <r>
    <x v="0"/>
    <s v="Taganito Mining Corporation"/>
    <x v="3"/>
    <x v="9"/>
    <s v="Yes"/>
    <s v="Yes"/>
    <s v="Taganito Nickel Project"/>
    <s v="PHP"/>
    <n v="340410"/>
    <s v="No"/>
    <m/>
    <m/>
  </r>
  <r>
    <x v="0"/>
    <s v="Taganito Mining Corporation"/>
    <x v="3"/>
    <x v="10"/>
    <s v="Yes"/>
    <s v="Yes"/>
    <s v="Taganito Nickel Project"/>
    <s v="PHP"/>
    <n v="115000"/>
    <s v="No"/>
    <m/>
    <m/>
  </r>
  <r>
    <x v="0"/>
    <s v="Taganito Mining Corporation"/>
    <x v="3"/>
    <x v="11"/>
    <s v="Yes"/>
    <s v="Yes"/>
    <s v="Taganito Nickel Project"/>
    <s v="PHP"/>
    <n v="15500"/>
    <s v="No"/>
    <m/>
    <m/>
  </r>
  <r>
    <x v="0"/>
    <s v="Taganito Mining Corporation"/>
    <x v="3"/>
    <x v="12"/>
    <s v="Yes"/>
    <s v="Yes"/>
    <s v="Taganito Nickel Project"/>
    <s v="PHP"/>
    <n v="10285002"/>
    <s v="No"/>
    <m/>
    <m/>
  </r>
  <r>
    <x v="0"/>
    <s v="Taganito Mining Corporation"/>
    <x v="5"/>
    <x v="16"/>
    <s v="Yes"/>
    <s v="Yes"/>
    <s v="Taganito Nickel Project"/>
    <s v="PHP"/>
    <n v="96978928"/>
    <s v="No"/>
    <m/>
    <m/>
  </r>
  <r>
    <x v="0"/>
    <s v="Taganito Mining Corporation"/>
    <x v="0"/>
    <x v="3"/>
    <s v="Yes"/>
    <s v="Yes"/>
    <s v="Taganito Nickel Project"/>
    <s v="PHP"/>
    <n v="84705695"/>
    <s v="No"/>
    <m/>
    <m/>
  </r>
  <r>
    <x v="0"/>
    <s v="Taganito Mining Corporation"/>
    <x v="0"/>
    <x v="4"/>
    <s v="Yes"/>
    <s v="Yes"/>
    <s v="Taganito Nickel Project"/>
    <s v="PHP"/>
    <n v="59455212"/>
    <s v="No"/>
    <m/>
    <m/>
  </r>
  <r>
    <x v="0"/>
    <s v="Taganito Mining Corporation"/>
    <x v="0"/>
    <x v="2"/>
    <s v="Yes"/>
    <s v="Yes"/>
    <s v="Taganito Nickel Project"/>
    <s v="PHP"/>
    <n v="905059"/>
    <s v="No"/>
    <m/>
    <m/>
  </r>
  <r>
    <x v="0"/>
    <s v="Techiron Resources, Inc."/>
    <x v="0"/>
    <x v="0"/>
    <s v="Yes"/>
    <s v="Yes"/>
    <s v="Homonhon Chromite Project"/>
    <s v="PHP"/>
    <n v="5805373"/>
    <s v="No"/>
    <m/>
    <m/>
  </r>
  <r>
    <x v="0"/>
    <s v="Techiron Resources, Inc."/>
    <x v="0"/>
    <x v="1"/>
    <s v="Yes"/>
    <s v="Yes"/>
    <s v="Homonhon Chromite Project"/>
    <s v="PHP"/>
    <n v="224172"/>
    <s v="No"/>
    <m/>
    <m/>
  </r>
  <r>
    <x v="0"/>
    <s v="Techiron Resources, Inc."/>
    <x v="0"/>
    <x v="20"/>
    <s v="Yes"/>
    <s v="Yes"/>
    <s v="Homonhon Chromite Project"/>
    <s v="PHP"/>
    <n v="204750"/>
    <s v="No"/>
    <m/>
    <m/>
  </r>
  <r>
    <x v="0"/>
    <s v="Techiron Resources, Inc."/>
    <x v="4"/>
    <x v="13"/>
    <s v="Yes"/>
    <s v="Yes"/>
    <s v="Homonhon Chromite Project"/>
    <s v="PHP"/>
    <n v="120719"/>
    <s v="No"/>
    <m/>
    <m/>
  </r>
  <r>
    <x v="0"/>
    <s v="Techiron Resources, Inc."/>
    <x v="4"/>
    <x v="14"/>
    <s v="Yes"/>
    <s v="Yes"/>
    <s v="Homonhon Chromite Project"/>
    <s v="PHP"/>
    <n v="831440"/>
    <s v="No"/>
    <m/>
    <m/>
  </r>
  <r>
    <x v="0"/>
    <s v="Techiron Resources, Inc."/>
    <x v="1"/>
    <x v="5"/>
    <s v="Yes"/>
    <s v="Yes"/>
    <s v="Homonhon Chromite Project"/>
    <s v="PHP"/>
    <n v="105022"/>
    <s v="No"/>
    <m/>
    <m/>
  </r>
  <r>
    <x v="0"/>
    <s v="Techiron Resources, Inc."/>
    <x v="3"/>
    <x v="7"/>
    <s v="Yes"/>
    <s v="Yes"/>
    <s v="Homonhon Chromite Project"/>
    <s v="PHP"/>
    <n v="1034801"/>
    <s v="No"/>
    <m/>
    <m/>
  </r>
  <r>
    <x v="0"/>
    <s v="Techiron Resources, Inc."/>
    <x v="3"/>
    <x v="9"/>
    <s v="Yes"/>
    <s v="Yes"/>
    <s v="Homonhon Chromite Project"/>
    <s v="PHP"/>
    <n v="78750"/>
    <s v="No"/>
    <m/>
    <m/>
  </r>
  <r>
    <x v="0"/>
    <s v="Techiron Resources, Inc."/>
    <x v="3"/>
    <x v="10"/>
    <s v="Yes"/>
    <s v="Yes"/>
    <s v="Homonhon Chromite Project"/>
    <s v="PHP"/>
    <n v="50000"/>
    <s v="No"/>
    <m/>
    <m/>
  </r>
  <r>
    <x v="0"/>
    <s v="Techiron Resources, Inc."/>
    <x v="3"/>
    <x v="12"/>
    <s v="Yes"/>
    <s v="Yes"/>
    <s v="Homonhon Chromite Project"/>
    <s v="PHP"/>
    <n v="314219"/>
    <s v="No"/>
    <m/>
    <m/>
  </r>
  <r>
    <x v="0"/>
    <s v="Techiron Resources, Inc."/>
    <x v="0"/>
    <x v="3"/>
    <s v="Yes"/>
    <s v="Yes"/>
    <s v="Homonhon Chromite Project"/>
    <s v="PHP"/>
    <n v="1537383"/>
    <s v="No"/>
    <m/>
    <m/>
  </r>
  <r>
    <x v="0"/>
    <s v="Techiron Resources, Inc."/>
    <x v="0"/>
    <x v="4"/>
    <s v="Yes"/>
    <s v="Yes"/>
    <s v="Homonhon Chromite Project"/>
    <s v="PHP"/>
    <n v="1299628"/>
    <s v="No"/>
    <m/>
    <m/>
  </r>
  <r>
    <x v="0"/>
    <s v="Techiron Resources, Inc."/>
    <x v="0"/>
    <x v="2"/>
    <s v="Yes"/>
    <s v="Yes"/>
    <s v="Homonhon Chromite Project"/>
    <s v="PHP"/>
    <n v="1070556"/>
    <s v="No"/>
    <m/>
    <m/>
  </r>
  <r>
    <x v="0"/>
    <s v="Tribal Mining Corporation"/>
    <x v="0"/>
    <x v="0"/>
    <s v="Yes"/>
    <s v="Yes"/>
    <s v="MPSA No. 090-97-XI"/>
    <s v="PHP"/>
    <n v="3458961"/>
    <s v="No"/>
    <m/>
    <m/>
  </r>
  <r>
    <x v="0"/>
    <s v="Tribal Mining Corporation"/>
    <x v="0"/>
    <x v="1"/>
    <s v="Yes"/>
    <s v="Yes"/>
    <s v="MPSA No. 090-97-XI"/>
    <s v="PHP"/>
    <n v="5000"/>
    <s v="No"/>
    <m/>
    <m/>
  </r>
  <r>
    <x v="0"/>
    <s v="Tribal Mining Corporation"/>
    <x v="0"/>
    <x v="17"/>
    <s v="Yes"/>
    <s v="Yes"/>
    <s v="MPSA No. 090-97-XI"/>
    <s v="PHP"/>
    <n v="300039"/>
    <s v="No"/>
    <m/>
    <m/>
  </r>
  <r>
    <x v="0"/>
    <s v="Tribal Mining Corporation"/>
    <x v="0"/>
    <x v="2"/>
    <s v="Yes"/>
    <s v="Yes"/>
    <s v="MPSA No. 090-97-XI"/>
    <s v="PHP"/>
    <n v="118733"/>
    <s v="No"/>
    <m/>
    <m/>
  </r>
  <r>
    <x v="0"/>
    <s v="Tribal Mining Corporation"/>
    <x v="3"/>
    <x v="7"/>
    <s v="Yes"/>
    <s v="Yes"/>
    <s v="MPSA No. 090-97-XI"/>
    <s v="PHP"/>
    <n v="284145"/>
    <s v="No"/>
    <m/>
    <m/>
  </r>
  <r>
    <x v="0"/>
    <s v="Tribal Mining Corporation"/>
    <x v="3"/>
    <x v="8"/>
    <s v="Yes"/>
    <s v="Yes"/>
    <s v="MPSA No. 090-97-XI"/>
    <s v="PHP"/>
    <n v="500000"/>
    <s v="No"/>
    <m/>
    <m/>
  </r>
  <r>
    <x v="0"/>
    <s v="Tribal Mining Corporation"/>
    <x v="3"/>
    <x v="9"/>
    <s v="Yes"/>
    <s v="Yes"/>
    <s v="MPSA No. 090-97-XI"/>
    <s v="PHP"/>
    <n v="24000"/>
    <s v="No"/>
    <m/>
    <m/>
  </r>
  <r>
    <x v="0"/>
    <s v="Tribal Mining Corporation"/>
    <x v="3"/>
    <x v="10"/>
    <s v="Yes"/>
    <s v="Yes"/>
    <s v="MPSA No. 090-97-XI"/>
    <s v="PHP"/>
    <n v="18602"/>
    <s v="No"/>
    <m/>
    <m/>
  </r>
  <r>
    <x v="0"/>
    <s v="Tribal Mining Corporation"/>
    <x v="5"/>
    <x v="16"/>
    <s v="Yes"/>
    <s v="Yes"/>
    <s v="MPSA No. 090-97-XI"/>
    <s v="PHP"/>
    <n v="1204512"/>
    <s v="No"/>
    <m/>
    <m/>
  </r>
  <r>
    <x v="0"/>
    <s v="Tribal Mining Corporation"/>
    <x v="0"/>
    <x v="3"/>
    <s v="Yes"/>
    <s v="Yes"/>
    <s v="MPSA No. 090-97-XI"/>
    <s v="PHP"/>
    <n v="903377"/>
    <s v="No"/>
    <m/>
    <m/>
  </r>
  <r>
    <x v="0"/>
    <s v="Tribal Mining Corporation"/>
    <x v="0"/>
    <x v="4"/>
    <s v="Yes"/>
    <s v="Yes"/>
    <s v="MPSA No. 090-97-XI"/>
    <s v="PHP"/>
    <n v="1766193"/>
    <s v="No"/>
    <m/>
    <m/>
  </r>
  <r>
    <x v="0"/>
    <s v="Tribal Mining Corporation"/>
    <x v="0"/>
    <x v="2"/>
    <s v="Yes"/>
    <s v="Yes"/>
    <s v="MPSA No. 090-97-XI"/>
    <s v="PHP"/>
    <n v="395000"/>
    <s v="No"/>
    <m/>
    <m/>
  </r>
  <r>
    <x v="0"/>
    <s v="TVI Resources Development Philippines Inc."/>
    <x v="0"/>
    <x v="0"/>
    <s v="Yes"/>
    <s v="Yes"/>
    <s v="MPSA 086-97-IX"/>
    <s v="PHP"/>
    <n v="37996910"/>
    <s v="No"/>
    <m/>
    <m/>
  </r>
  <r>
    <x v="0"/>
    <s v="TVI Resources Development Philippines Inc."/>
    <x v="0"/>
    <x v="1"/>
    <s v="Yes"/>
    <s v="Yes"/>
    <s v="MPSA 086-97-IX"/>
    <s v="PHP"/>
    <n v="156386812"/>
    <s v="No"/>
    <m/>
    <m/>
  </r>
  <r>
    <x v="0"/>
    <s v="TVI Resources Development Philippines Inc."/>
    <x v="0"/>
    <x v="2"/>
    <s v="Yes"/>
    <s v="Yes"/>
    <s v="MPSA 086-97-IX"/>
    <s v="PHP"/>
    <n v="21221495"/>
    <s v="No"/>
    <m/>
    <m/>
  </r>
  <r>
    <x v="0"/>
    <s v="TVI Resources Development Philippines Inc."/>
    <x v="1"/>
    <x v="5"/>
    <s v="Yes"/>
    <s v="Yes"/>
    <s v="MPSA 086-97-IX"/>
    <s v="PHP"/>
    <n v="275"/>
    <s v="No"/>
    <m/>
    <m/>
  </r>
  <r>
    <x v="0"/>
    <s v="TVI Resources Development Philippines Inc."/>
    <x v="3"/>
    <x v="7"/>
    <s v="Yes"/>
    <s v="Yes"/>
    <s v="MPSA 086-97-IX"/>
    <s v="PHP"/>
    <n v="286285"/>
    <s v="No"/>
    <m/>
    <m/>
  </r>
  <r>
    <x v="0"/>
    <s v="TVI Resources Development Philippines Inc."/>
    <x v="3"/>
    <x v="10"/>
    <s v="Yes"/>
    <s v="Yes"/>
    <s v="MPSA 086-97-IX"/>
    <s v="PHP"/>
    <n v="10000"/>
    <s v="No"/>
    <m/>
    <m/>
  </r>
  <r>
    <x v="0"/>
    <s v="TVI Resources Development Philippines Inc."/>
    <x v="3"/>
    <x v="11"/>
    <s v="Yes"/>
    <s v="Yes"/>
    <s v="MPSA 086-97-IX"/>
    <s v="PHP"/>
    <n v="11265"/>
    <s v="No"/>
    <m/>
    <m/>
  </r>
  <r>
    <x v="0"/>
    <s v="TVI Resources Development Philippines Inc."/>
    <x v="5"/>
    <x v="16"/>
    <s v="Yes"/>
    <s v="Yes"/>
    <s v="MPSA 086-97-IX"/>
    <s v="PHP"/>
    <n v="7551080"/>
    <s v="No"/>
    <m/>
    <m/>
  </r>
  <r>
    <x v="0"/>
    <s v="TVI Resources Development Philippines Inc."/>
    <x v="0"/>
    <x v="3"/>
    <s v="Yes"/>
    <s v="Yes"/>
    <s v="MPSA 086-97-IX"/>
    <s v="PHP"/>
    <n v="21838041"/>
    <s v="No"/>
    <m/>
    <m/>
  </r>
  <r>
    <x v="0"/>
    <s v="TVI Resources Development Philippines Inc."/>
    <x v="0"/>
    <x v="4"/>
    <s v="Yes"/>
    <s v="Yes"/>
    <s v="MPSA 086-97-IX"/>
    <s v="PHP"/>
    <n v="12516667"/>
    <s v="No"/>
    <m/>
    <m/>
  </r>
  <r>
    <x v="0"/>
    <s v="TVI Resources Development Philippines Inc."/>
    <x v="0"/>
    <x v="2"/>
    <s v="Yes"/>
    <s v="Yes"/>
    <s v="MPSA 086-97-IX"/>
    <s v="PHP"/>
    <n v="758000"/>
    <s v="No"/>
    <m/>
    <m/>
  </r>
  <r>
    <x v="0"/>
    <s v="Wellex Mining Corporation"/>
    <x v="0"/>
    <x v="2"/>
    <s v="Yes"/>
    <s v="Yes"/>
    <s v="MPSA No. 031-94-X (SMR)"/>
    <s v="PHP"/>
    <n v="20434"/>
    <s v="No"/>
    <m/>
    <m/>
  </r>
  <r>
    <x v="0"/>
    <s v="Wellex Mining Corporation"/>
    <x v="0"/>
    <x v="3"/>
    <s v="Yes"/>
    <s v="Yes"/>
    <s v="MPSA No. 031-94-X (SMR)"/>
    <s v="PHP"/>
    <n v="275739"/>
    <s v="No"/>
    <m/>
    <m/>
  </r>
  <r>
    <x v="0"/>
    <s v="Wellex Mining Corporation"/>
    <x v="0"/>
    <x v="4"/>
    <s v="Yes"/>
    <s v="Yes"/>
    <s v="MPSA No. 031-94-X (SMR)"/>
    <s v="PHP"/>
    <n v="1000500"/>
    <s v="No"/>
    <m/>
    <m/>
  </r>
  <r>
    <x v="0"/>
    <s v="Westernshore Nickel Corporation"/>
    <x v="0"/>
    <x v="0"/>
    <s v="Yes"/>
    <s v="Yes"/>
    <s v="Libjo Laterite Mining Project"/>
    <s v="PHP"/>
    <n v="15603868"/>
    <s v="No"/>
    <m/>
    <m/>
  </r>
  <r>
    <x v="0"/>
    <s v="Westernshore Nickel Corporation"/>
    <x v="0"/>
    <x v="1"/>
    <s v="Yes"/>
    <s v="Yes"/>
    <s v="Libjo Laterite Mining Project"/>
    <s v="PHP"/>
    <n v="9971"/>
    <s v="No"/>
    <m/>
    <m/>
  </r>
  <r>
    <x v="0"/>
    <s v="Westernshore Nickel Corporation"/>
    <x v="1"/>
    <x v="5"/>
    <s v="Yes"/>
    <s v="Yes"/>
    <s v="Libjo Laterite Mining Project"/>
    <s v="PHP"/>
    <n v="2189117"/>
    <s v="No"/>
    <m/>
    <m/>
  </r>
  <r>
    <x v="0"/>
    <s v="Westernshore Nickel Corporation"/>
    <x v="2"/>
    <x v="6"/>
    <s v="Yes"/>
    <s v="Yes"/>
    <s v="Libjo Laterite Mining Project"/>
    <s v="PHP"/>
    <n v="15418560"/>
    <s v="No"/>
    <m/>
    <m/>
  </r>
  <r>
    <x v="0"/>
    <s v="Westernshore Nickel Corporation"/>
    <x v="3"/>
    <x v="7"/>
    <s v="Yes"/>
    <s v="Yes"/>
    <s v="Libjo Laterite Mining Project"/>
    <s v="PHP"/>
    <n v="4836127"/>
    <s v="No"/>
    <m/>
    <m/>
  </r>
  <r>
    <x v="0"/>
    <s v="Westernshore Nickel Corporation"/>
    <x v="3"/>
    <x v="8"/>
    <s v="Yes"/>
    <s v="Yes"/>
    <s v="Libjo Laterite Mining Project"/>
    <s v="PHP"/>
    <n v="354099"/>
    <s v="No"/>
    <m/>
    <m/>
  </r>
  <r>
    <x v="0"/>
    <s v="Westernshore Nickel Corporation"/>
    <x v="3"/>
    <x v="15"/>
    <s v="Yes"/>
    <s v="Yes"/>
    <s v="Libjo Laterite Mining Project"/>
    <s v="PHP"/>
    <n v="354099"/>
    <s v="No"/>
    <m/>
    <m/>
  </r>
  <r>
    <x v="0"/>
    <s v="Westernshore Nickel Corporation"/>
    <x v="3"/>
    <x v="12"/>
    <s v="Yes"/>
    <s v="Yes"/>
    <s v="Libjo Laterite Mining Project"/>
    <s v="PHP"/>
    <n v="487500"/>
    <s v="No"/>
    <m/>
    <m/>
  </r>
  <r>
    <x v="0"/>
    <s v="Westernshore Nickel Corporation"/>
    <x v="0"/>
    <x v="3"/>
    <s v="Yes"/>
    <s v="Yes"/>
    <s v="Libjo Laterite Mining Project"/>
    <s v="PHP"/>
    <n v="410629"/>
    <s v="No"/>
    <m/>
    <m/>
  </r>
  <r>
    <x v="0"/>
    <s v="Westernshore Nickel Corporation"/>
    <x v="0"/>
    <x v="2"/>
    <s v="Yes"/>
    <s v="Yes"/>
    <s v="Libjo Laterite Mining Project"/>
    <s v="PHP"/>
    <n v="11500"/>
    <s v="No"/>
    <m/>
    <m/>
  </r>
  <r>
    <x v="0"/>
    <s v="Zambales Diversified Metals Corporation"/>
    <x v="0"/>
    <x v="0"/>
    <s v="Yes"/>
    <s v="Yes"/>
    <s v="Sta. Cruz-Candelaria Mining Project"/>
    <s v="PHP"/>
    <n v="79615894"/>
    <s v="No"/>
    <m/>
    <m/>
  </r>
  <r>
    <x v="0"/>
    <s v="Zambales Diversified Metals Corporation"/>
    <x v="0"/>
    <x v="1"/>
    <s v="Yes"/>
    <s v="Yes"/>
    <s v="Sta. Cruz-Candelaria Mining Project"/>
    <s v="PHP"/>
    <n v="233736375"/>
    <s v="No"/>
    <m/>
    <m/>
  </r>
  <r>
    <x v="0"/>
    <s v="Zambales Diversified Metals Corporation"/>
    <x v="0"/>
    <x v="2"/>
    <s v="Yes"/>
    <s v="Yes"/>
    <s v="Sta. Cruz-Candelaria Mining Project"/>
    <s v="PHP"/>
    <n v="6213046"/>
    <s v="No"/>
    <m/>
    <m/>
  </r>
  <r>
    <x v="0"/>
    <s v="Zambales Diversified Metals Corporation"/>
    <x v="1"/>
    <x v="5"/>
    <s v="Yes"/>
    <s v="Yes"/>
    <s v="Sta. Cruz-Candelaria Mining Project"/>
    <s v="PHP"/>
    <n v="9161352"/>
    <s v="No"/>
    <m/>
    <m/>
  </r>
  <r>
    <x v="0"/>
    <s v="Zambales Diversified Metals Corporation"/>
    <x v="2"/>
    <x v="12"/>
    <s v="Yes"/>
    <s v="Yes"/>
    <s v="Sta. Cruz-Candelaria Mining Project"/>
    <s v="PHP"/>
    <n v="307053"/>
    <s v="No"/>
    <m/>
    <m/>
  </r>
  <r>
    <x v="0"/>
    <s v="Zambales Diversified Metals Corporation"/>
    <x v="3"/>
    <x v="7"/>
    <s v="Yes"/>
    <s v="Yes"/>
    <s v="Sta. Cruz-Candelaria Mining Project"/>
    <s v="PHP"/>
    <n v="14664780"/>
    <s v="No"/>
    <m/>
    <m/>
  </r>
  <r>
    <x v="0"/>
    <s v="Zambales Diversified Metals Corporation"/>
    <x v="3"/>
    <x v="8"/>
    <s v="Yes"/>
    <s v="Yes"/>
    <s v="Sta. Cruz-Candelaria Mining Project"/>
    <s v="PHP"/>
    <n v="13025"/>
    <s v="No"/>
    <m/>
    <m/>
  </r>
  <r>
    <x v="0"/>
    <s v="Zambales Diversified Metals Corporation"/>
    <x v="3"/>
    <x v="9"/>
    <s v="Yes"/>
    <s v="Yes"/>
    <s v="Sta. Cruz-Candelaria Mining Project"/>
    <s v="PHP"/>
    <n v="285250"/>
    <s v="No"/>
    <m/>
    <m/>
  </r>
  <r>
    <x v="0"/>
    <s v="Zambales Diversified Metals Corporation"/>
    <x v="3"/>
    <x v="10"/>
    <s v="Yes"/>
    <s v="Yes"/>
    <s v="Sta. Cruz-Candelaria Mining Project"/>
    <s v="PHP"/>
    <n v="17500"/>
    <s v="No"/>
    <m/>
    <m/>
  </r>
  <r>
    <x v="0"/>
    <s v="Zambales Diversified Metals Corporation"/>
    <x v="3"/>
    <x v="11"/>
    <s v="Yes"/>
    <s v="Yes"/>
    <s v="Sta. Cruz-Candelaria Mining Project"/>
    <s v="PHP"/>
    <n v="10500"/>
    <s v="No"/>
    <m/>
    <m/>
  </r>
  <r>
    <x v="0"/>
    <s v="Zambales Diversified Metals Corporation"/>
    <x v="3"/>
    <x v="12"/>
    <s v="Yes"/>
    <s v="Yes"/>
    <s v="Sta. Cruz-Candelaria Mining Project"/>
    <s v="PHP"/>
    <n v="21351233"/>
    <s v="No"/>
    <m/>
    <m/>
  </r>
  <r>
    <x v="0"/>
    <s v="Zambales Diversified Metals Corporation"/>
    <x v="0"/>
    <x v="3"/>
    <s v="Yes"/>
    <s v="Yes"/>
    <s v="Sta. Cruz-Candelaria Mining Project"/>
    <s v="PHP"/>
    <n v="19194474"/>
    <s v="No"/>
    <m/>
    <m/>
  </r>
  <r>
    <x v="0"/>
    <s v="Zambales Diversified Metals Corporation"/>
    <x v="0"/>
    <x v="4"/>
    <s v="Yes"/>
    <s v="Yes"/>
    <s v="Sta. Cruz-Candelaria Mining Project"/>
    <s v="PHP"/>
    <n v="1745092"/>
    <s v="No"/>
    <m/>
    <m/>
  </r>
  <r>
    <x v="0"/>
    <s v="Zambales Diversified Metals Corporation"/>
    <x v="0"/>
    <x v="2"/>
    <s v="Yes"/>
    <s v="Yes"/>
    <s v="Sta. Cruz-Candelaria Mining Project"/>
    <s v="PHP"/>
    <n v="9912"/>
    <s v="No"/>
    <m/>
    <m/>
  </r>
  <r>
    <x v="0"/>
    <s v="Apo Land and Quarry Corporation"/>
    <x v="0"/>
    <x v="0"/>
    <s v="Yes"/>
    <s v="Yes"/>
    <s v="MPSA No. 013-93-VII and MPSA No. 111-98-VII (Amended I)"/>
    <s v="PHP"/>
    <n v="8444697"/>
    <s v="No"/>
    <m/>
    <m/>
  </r>
  <r>
    <x v="0"/>
    <s v="Apo Land and Quarry Corporation"/>
    <x v="0"/>
    <x v="1"/>
    <s v="Yes"/>
    <s v="Yes"/>
    <s v="MPSA No. 013-93-VII and MPSA No. 111-98-VII (Amended I)"/>
    <s v="PHP"/>
    <n v="4233638"/>
    <s v="No"/>
    <m/>
    <m/>
  </r>
  <r>
    <x v="0"/>
    <s v="Apo Land and Quarry Corporation"/>
    <x v="0"/>
    <x v="2"/>
    <s v="Yes"/>
    <s v="Yes"/>
    <s v="MPSA No. 013-93-VII and MPSA No. 111-98-VII (Amended I)"/>
    <s v="PHP"/>
    <n v="2086539"/>
    <s v="No"/>
    <m/>
    <m/>
  </r>
  <r>
    <x v="0"/>
    <s v="Apo Land and Quarry Corporation"/>
    <x v="0"/>
    <x v="20"/>
    <s v="Yes"/>
    <s v="Yes"/>
    <s v="MPSA No. 013-93-VII and MPSA No. 111-98-VII (Amended I)"/>
    <s v="PHP"/>
    <n v="30939783"/>
    <s v="No"/>
    <m/>
    <m/>
  </r>
  <r>
    <x v="0"/>
    <s v="Apo Land and Quarry Corporation"/>
    <x v="0"/>
    <x v="3"/>
    <s v="Yes"/>
    <s v="Yes"/>
    <s v="MPSA No. 013-93-VII and MPSA No. 111-98-VII (Amended I)"/>
    <s v="PHP"/>
    <n v="5467781"/>
    <s v="No"/>
    <m/>
    <m/>
  </r>
  <r>
    <x v="0"/>
    <s v="Apo Land and Quarry Corporation"/>
    <x v="0"/>
    <x v="4"/>
    <s v="Yes"/>
    <s v="Yes"/>
    <s v="MPSA No. 013-93-VII and MPSA No. 111-98-VII (Amended I)"/>
    <s v="PHP"/>
    <n v="2171218"/>
    <s v="No"/>
    <m/>
    <m/>
  </r>
  <r>
    <x v="0"/>
    <s v="Apo Land and Quarry Corporation"/>
    <x v="0"/>
    <x v="2"/>
    <s v="Yes"/>
    <s v="Yes"/>
    <s v="MPSA No. 013-93-VII and MPSA No. 111-98-VII (Amended I)"/>
    <s v="PHP"/>
    <n v="5134734"/>
    <s v="No"/>
    <m/>
    <m/>
  </r>
  <r>
    <x v="0"/>
    <s v="Apo Land and Quarry Corporation"/>
    <x v="3"/>
    <x v="7"/>
    <s v="Yes"/>
    <s v="Yes"/>
    <s v="MPSA No. 013-93-VII and MPSA No. 111-98-VII (Amended I)"/>
    <s v="PHP"/>
    <n v="2516613"/>
    <s v="No"/>
    <m/>
    <m/>
  </r>
  <r>
    <x v="0"/>
    <s v="Apo Land and Quarry Corporation"/>
    <x v="3"/>
    <x v="8"/>
    <s v="Yes"/>
    <s v="Yes"/>
    <s v="MPSA No. 013-93-VII and MPSA No. 111-98-VII (Amended I)"/>
    <s v="PHP"/>
    <n v="2516613"/>
    <s v="No"/>
    <m/>
    <m/>
  </r>
  <r>
    <x v="0"/>
    <s v="BL Gozon &amp; Co. Inc."/>
    <x v="0"/>
    <x v="0"/>
    <s v="Yes"/>
    <s v="Yes"/>
    <s v="MPSA No. 296-2009-IVA"/>
    <s v="PHP"/>
    <n v="1958846"/>
    <s v="No"/>
    <m/>
    <m/>
  </r>
  <r>
    <x v="0"/>
    <s v="BL Gozon &amp; Co. Inc."/>
    <x v="0"/>
    <x v="1"/>
    <s v="Yes"/>
    <s v="Yes"/>
    <s v="MPSA No. 296-2009-IVA"/>
    <s v="PHP"/>
    <n v="7352802"/>
    <s v="No"/>
    <m/>
    <m/>
  </r>
  <r>
    <x v="0"/>
    <s v="BL Gozon &amp; Co. Inc."/>
    <x v="0"/>
    <x v="2"/>
    <s v="Yes"/>
    <s v="Yes"/>
    <s v="MPSA No. 296-2009-IVA"/>
    <s v="PHP"/>
    <n v="3019239"/>
    <s v="No"/>
    <m/>
    <m/>
  </r>
  <r>
    <x v="0"/>
    <s v="BL Gozon &amp; Co. Inc."/>
    <x v="0"/>
    <x v="20"/>
    <s v="Yes"/>
    <s v="Yes"/>
    <s v="MPSA No. 296-2009-IVA"/>
    <s v="PHP"/>
    <n v="7484952"/>
    <s v="No"/>
    <m/>
    <m/>
  </r>
  <r>
    <x v="0"/>
    <s v="BL Gozon &amp; Co. Inc."/>
    <x v="0"/>
    <x v="3"/>
    <s v="Yes"/>
    <s v="Yes"/>
    <s v="MPSA No. 296-2009-IVA"/>
    <s v="PHP"/>
    <n v="453951"/>
    <s v="No"/>
    <m/>
    <m/>
  </r>
  <r>
    <x v="0"/>
    <s v="BL Gozon &amp; Co. Inc."/>
    <x v="0"/>
    <x v="4"/>
    <s v="Yes"/>
    <s v="Yes"/>
    <s v="MPSA No. 296-2009-IVA"/>
    <s v="PHP"/>
    <n v="561807"/>
    <s v="No"/>
    <m/>
    <m/>
  </r>
  <r>
    <x v="0"/>
    <s v="BL Gozon &amp; Co. Inc."/>
    <x v="0"/>
    <x v="2"/>
    <s v="Yes"/>
    <s v="Yes"/>
    <s v="MPSA No. 296-2009-IVA"/>
    <s v="PHP"/>
    <n v="500"/>
    <s v="No"/>
    <m/>
    <m/>
  </r>
  <r>
    <x v="0"/>
    <s v="Concrete Aggregates Corporation"/>
    <x v="0"/>
    <x v="1"/>
    <s v="Yes"/>
    <s v="Yes"/>
    <s v="Angono Basalt Quarry"/>
    <s v="PHP"/>
    <n v="4552008"/>
    <s v="No"/>
    <m/>
    <m/>
  </r>
  <r>
    <x v="0"/>
    <s v="Concrete Aggregates Corporation"/>
    <x v="0"/>
    <x v="2"/>
    <s v="Yes"/>
    <s v="Yes"/>
    <s v="Angono Basalt Quarry"/>
    <s v="PHP"/>
    <n v="259485"/>
    <s v="No"/>
    <m/>
    <m/>
  </r>
  <r>
    <x v="0"/>
    <s v="Concrete Aggregates Corporation"/>
    <x v="0"/>
    <x v="20"/>
    <s v="Yes"/>
    <s v="Yes"/>
    <s v="Angono Basalt Quarry"/>
    <s v="PHP"/>
    <n v="3083046"/>
    <s v="No"/>
    <m/>
    <m/>
  </r>
  <r>
    <x v="0"/>
    <s v="Concrete Aggregates Corporation"/>
    <x v="3"/>
    <x v="8"/>
    <s v="Yes"/>
    <s v="Yes"/>
    <s v="Angono Basalt Quarry"/>
    <s v="PHP"/>
    <n v="2183420"/>
    <s v="No"/>
    <m/>
    <m/>
  </r>
  <r>
    <x v="0"/>
    <s v="Concrete Aggregates Corporation"/>
    <x v="3"/>
    <x v="15"/>
    <s v="Yes"/>
    <s v="Yes"/>
    <s v="Angono Basalt Quarry"/>
    <s v="PHP"/>
    <n v="2183420"/>
    <s v="No"/>
    <m/>
    <m/>
  </r>
  <r>
    <x v="0"/>
    <s v="Concrete Aggregates Corporation"/>
    <x v="3"/>
    <x v="9"/>
    <s v="Yes"/>
    <s v="Yes"/>
    <s v="Angono Basalt Quarry"/>
    <s v="PHP"/>
    <n v="14400"/>
    <s v="No"/>
    <m/>
    <m/>
  </r>
  <r>
    <x v="0"/>
    <s v="Concrete Aggregates Corporation"/>
    <x v="0"/>
    <x v="3"/>
    <s v="Yes"/>
    <s v="Yes"/>
    <s v="Angono Basalt Quarry"/>
    <s v="PHP"/>
    <n v="441513"/>
    <s v="No"/>
    <m/>
    <m/>
  </r>
  <r>
    <x v="0"/>
    <s v="Concrete Aggregates Corporation"/>
    <x v="0"/>
    <x v="4"/>
    <s v="Yes"/>
    <s v="Yes"/>
    <s v="Angono Basalt Quarry"/>
    <s v="PHP"/>
    <n v="41355"/>
    <s v="No"/>
    <m/>
    <m/>
  </r>
  <r>
    <x v="0"/>
    <s v="Concrete Aggregates Corporation"/>
    <x v="0"/>
    <x v="2"/>
    <s v="Yes"/>
    <s v="Yes"/>
    <s v="Angono Basalt Quarry"/>
    <s v="PHP"/>
    <n v="22059"/>
    <s v="No"/>
    <m/>
    <m/>
  </r>
  <r>
    <x v="0"/>
    <s v="Dinapigue Mining Corporation"/>
    <x v="0"/>
    <x v="0"/>
    <s v="Yes"/>
    <s v="Yes"/>
    <s v="MPSA No. 258-2007-II"/>
    <s v="PHP"/>
    <n v="501911"/>
    <s v="No"/>
    <m/>
    <m/>
  </r>
  <r>
    <x v="0"/>
    <s v="Dinapigue Mining Corporation"/>
    <x v="0"/>
    <x v="1"/>
    <s v="Yes"/>
    <s v="Yes"/>
    <s v="MPSA No. 258-2007-II"/>
    <s v="PHP"/>
    <n v="62311"/>
    <s v="No"/>
    <m/>
    <m/>
  </r>
  <r>
    <x v="0"/>
    <s v="Dinapigue Mining Corporation"/>
    <x v="0"/>
    <x v="2"/>
    <s v="Yes"/>
    <s v="Yes"/>
    <s v="MPSA No. 258-2007-II"/>
    <s v="PHP"/>
    <n v="1000"/>
    <s v="No"/>
    <m/>
    <m/>
  </r>
  <r>
    <x v="0"/>
    <s v="Dinapigue Mining Corporation"/>
    <x v="1"/>
    <x v="5"/>
    <s v="Yes"/>
    <s v="Yes"/>
    <s v="MPSA No. 258-2007-II"/>
    <s v="PHP"/>
    <n v="194164"/>
    <s v="No"/>
    <m/>
    <m/>
  </r>
  <r>
    <x v="0"/>
    <s v="Dinapigue Mining Corporation"/>
    <x v="3"/>
    <x v="7"/>
    <s v="Yes"/>
    <s v="Yes"/>
    <s v="MPSA No. 258-2007-II"/>
    <s v="PHP"/>
    <n v="14175"/>
    <s v="No"/>
    <m/>
    <m/>
  </r>
  <r>
    <x v="0"/>
    <s v="Dinapigue Mining Corporation"/>
    <x v="3"/>
    <x v="8"/>
    <s v="Yes"/>
    <s v="Yes"/>
    <s v="MPSA No. 258-2007-II"/>
    <s v="PHP"/>
    <n v="239279"/>
    <s v="No"/>
    <m/>
    <m/>
  </r>
  <r>
    <x v="0"/>
    <s v="Dinapigue Mining Corporation"/>
    <x v="3"/>
    <x v="15"/>
    <s v="Yes"/>
    <s v="Yes"/>
    <s v="MPSA No. 258-2007-II"/>
    <s v="PHP"/>
    <n v="239279"/>
    <s v="No"/>
    <m/>
    <m/>
  </r>
  <r>
    <x v="0"/>
    <s v="Dinapigue Mining Corporation"/>
    <x v="3"/>
    <x v="9"/>
    <s v="Yes"/>
    <s v="Yes"/>
    <s v="MPSA No. 258-2007-II"/>
    <s v="PHP"/>
    <n v="179400"/>
    <s v="No"/>
    <m/>
    <m/>
  </r>
  <r>
    <x v="0"/>
    <s v="Dinapigue Mining Corporation"/>
    <x v="3"/>
    <x v="10"/>
    <s v="Yes"/>
    <s v="Yes"/>
    <s v="MPSA No. 258-2007-II"/>
    <s v="PHP"/>
    <n v="12500"/>
    <s v="No"/>
    <m/>
    <m/>
  </r>
  <r>
    <x v="0"/>
    <s v="Dinapigue Mining Corporation"/>
    <x v="3"/>
    <x v="11"/>
    <s v="Yes"/>
    <s v="Yes"/>
    <s v="MPSA No. 258-2007-II"/>
    <s v="PHP"/>
    <n v="1300"/>
    <s v="No"/>
    <m/>
    <m/>
  </r>
  <r>
    <x v="0"/>
    <s v="Dinapigue Mining Corporation"/>
    <x v="3"/>
    <x v="12"/>
    <s v="Yes"/>
    <s v="Yes"/>
    <s v="MPSA No. 258-2007-II"/>
    <s v="PHP"/>
    <n v="24989"/>
    <s v="No"/>
    <m/>
    <m/>
  </r>
  <r>
    <x v="0"/>
    <s v="Dinapigue Mining Corporation"/>
    <x v="5"/>
    <x v="16"/>
    <s v="Yes"/>
    <s v="Yes"/>
    <s v="MPSA No. 258-2007-II"/>
    <s v="PHP"/>
    <n v="1371388"/>
    <s v="No"/>
    <m/>
    <m/>
  </r>
  <r>
    <x v="0"/>
    <s v="Dinapigue Mining Corporation"/>
    <x v="0"/>
    <x v="3"/>
    <s v="Yes"/>
    <s v="Yes"/>
    <s v="MPSA No. 258-2007-II"/>
    <s v="PHP"/>
    <n v="2607890"/>
    <s v="No"/>
    <m/>
    <m/>
  </r>
  <r>
    <x v="0"/>
    <s v="Dinapigue Mining Corporation"/>
    <x v="0"/>
    <x v="4"/>
    <s v="Yes"/>
    <s v="Yes"/>
    <s v="MPSA No. 258-2007-II"/>
    <s v="PHP"/>
    <n v="2629111"/>
    <s v="No"/>
    <m/>
    <m/>
  </r>
  <r>
    <x v="0"/>
    <s v="Dinapigue Mining Corporation"/>
    <x v="0"/>
    <x v="2"/>
    <s v="Yes"/>
    <s v="Yes"/>
    <s v="MPSA No. 258-2007-II"/>
    <s v="PHP"/>
    <n v="1752484"/>
    <s v="No"/>
    <m/>
    <m/>
  </r>
  <r>
    <x v="0"/>
    <s v="Dolomite Mining Corporation"/>
    <x v="0"/>
    <x v="0"/>
    <s v="Yes"/>
    <s v="Yes"/>
    <s v="Dolomite Mining"/>
    <s v="PHP"/>
    <n v="7482242"/>
    <s v="No"/>
    <m/>
    <m/>
  </r>
  <r>
    <x v="0"/>
    <s v="Dolomite Mining Corporation"/>
    <x v="0"/>
    <x v="1"/>
    <s v="Yes"/>
    <s v="Yes"/>
    <s v="Dolomite Mining"/>
    <s v="PHP"/>
    <n v="2272543"/>
    <s v="No"/>
    <m/>
    <m/>
  </r>
  <r>
    <x v="0"/>
    <s v="Dolomite Mining Corporation"/>
    <x v="0"/>
    <x v="20"/>
    <s v="Yes"/>
    <s v="Yes"/>
    <s v="Dolomite Mining"/>
    <s v="PHP"/>
    <n v="21820865"/>
    <s v="No"/>
    <m/>
    <m/>
  </r>
  <r>
    <x v="0"/>
    <s v="Dolomite Mining Corporation"/>
    <x v="3"/>
    <x v="7"/>
    <s v="Yes"/>
    <s v="Yes"/>
    <s v="Dolomite Mining"/>
    <s v="PHP"/>
    <n v="575580"/>
    <s v="No"/>
    <m/>
    <m/>
  </r>
  <r>
    <x v="0"/>
    <s v="Dolomite Mining Corporation"/>
    <x v="3"/>
    <x v="8"/>
    <s v="Yes"/>
    <s v="Yes"/>
    <s v="Dolomite Mining"/>
    <s v="PHP"/>
    <n v="152384"/>
    <s v="No"/>
    <m/>
    <m/>
  </r>
  <r>
    <x v="0"/>
    <s v="Dolomite Mining Corporation"/>
    <x v="3"/>
    <x v="15"/>
    <s v="Yes"/>
    <s v="Yes"/>
    <s v="Dolomite Mining"/>
    <s v="PHP"/>
    <n v="152384"/>
    <s v="No"/>
    <m/>
    <m/>
  </r>
  <r>
    <x v="0"/>
    <s v="Dolomite Mining Corporation"/>
    <x v="3"/>
    <x v="9"/>
    <s v="Yes"/>
    <s v="Yes"/>
    <s v="Dolomite Mining"/>
    <s v="PHP"/>
    <n v="39450"/>
    <s v="No"/>
    <m/>
    <m/>
  </r>
  <r>
    <x v="0"/>
    <s v="Dolomite Mining Corporation"/>
    <x v="3"/>
    <x v="10"/>
    <s v="Yes"/>
    <s v="Yes"/>
    <s v="Dolomite Mining"/>
    <s v="PHP"/>
    <n v="57558"/>
    <s v="No"/>
    <m/>
    <m/>
  </r>
  <r>
    <x v="0"/>
    <s v="Dolomite Mining Corporation"/>
    <x v="3"/>
    <x v="12"/>
    <s v="Yes"/>
    <s v="Yes"/>
    <s v="Dolomite Mining"/>
    <s v="PHP"/>
    <n v="1707100"/>
    <s v="No"/>
    <m/>
    <m/>
  </r>
  <r>
    <x v="0"/>
    <s v="Dolomite Mining Corporation"/>
    <x v="0"/>
    <x v="3"/>
    <s v="Yes"/>
    <s v="Yes"/>
    <s v="Dolomite Mining"/>
    <s v="PHP"/>
    <n v="3085464"/>
    <s v="No"/>
    <m/>
    <m/>
  </r>
  <r>
    <x v="0"/>
    <s v="Dolomite Mining Corporation"/>
    <x v="0"/>
    <x v="4"/>
    <s v="Yes"/>
    <s v="Yes"/>
    <s v="Dolomite Mining"/>
    <s v="PHP"/>
    <n v="873927"/>
    <s v="No"/>
    <m/>
    <m/>
  </r>
  <r>
    <x v="0"/>
    <s v="Dolomite Mining Corporation"/>
    <x v="0"/>
    <x v="2"/>
    <s v="Yes"/>
    <s v="Yes"/>
    <s v="Dolomite Mining"/>
    <s v="PHP"/>
    <n v="1079100"/>
    <s v="No"/>
    <m/>
    <m/>
  </r>
  <r>
    <x v="0"/>
    <s v="Eagle Cement Corporation"/>
    <x v="0"/>
    <x v="0"/>
    <s v="Yes"/>
    <s v="Yes"/>
    <s v="Cement Manufacturing Plant"/>
    <s v="PHP"/>
    <n v="17147103"/>
    <s v="No"/>
    <m/>
    <m/>
  </r>
  <r>
    <x v="0"/>
    <s v="Eagle Cement Corporation"/>
    <x v="0"/>
    <x v="1"/>
    <s v="Yes"/>
    <s v="Yes"/>
    <s v="Cement Manufacturing Plant"/>
    <s v="PHP"/>
    <n v="884194125"/>
    <s v="No"/>
    <m/>
    <m/>
  </r>
  <r>
    <x v="0"/>
    <s v="Eagle Cement Corporation"/>
    <x v="0"/>
    <x v="2"/>
    <s v="Yes"/>
    <s v="Yes"/>
    <s v="Cement Manufacturing Plant"/>
    <s v="PHP"/>
    <n v="113710118"/>
    <s v="No"/>
    <m/>
    <m/>
  </r>
  <r>
    <x v="0"/>
    <s v="Eagle Cement Corporation"/>
    <x v="0"/>
    <x v="20"/>
    <s v="Yes"/>
    <s v="Yes"/>
    <s v="Cement Manufacturing Plant"/>
    <s v="PHP"/>
    <n v="2652246562"/>
    <s v="No"/>
    <m/>
    <m/>
  </r>
  <r>
    <x v="0"/>
    <s v="Eagle Cement Corporation"/>
    <x v="4"/>
    <x v="13"/>
    <s v="Yes"/>
    <s v="Yes"/>
    <s v="Cement Manufacturing Plant"/>
    <s v="PHP"/>
    <n v="16743514"/>
    <s v="No"/>
    <m/>
    <m/>
  </r>
  <r>
    <x v="0"/>
    <s v="Eagle Cement Corporation"/>
    <x v="4"/>
    <x v="14"/>
    <s v="Yes"/>
    <s v="Yes"/>
    <s v="Cement Manufacturing Plant"/>
    <s v="PHP"/>
    <n v="195489864"/>
    <s v="No"/>
    <m/>
    <m/>
  </r>
  <r>
    <x v="0"/>
    <s v="Eagle Cement Corporation"/>
    <x v="4"/>
    <x v="18"/>
    <s v="Yes"/>
    <s v="Yes"/>
    <s v="Cement Manufacturing Plant"/>
    <s v="PHP"/>
    <n v="28450420"/>
    <s v="No"/>
    <m/>
    <m/>
  </r>
  <r>
    <x v="0"/>
    <s v="Eagle Cement Corporation"/>
    <x v="1"/>
    <x v="5"/>
    <s v="Yes"/>
    <s v="Yes"/>
    <s v="Cement Manufacturing Plant"/>
    <s v="PHP"/>
    <n v="736613"/>
    <s v="No"/>
    <m/>
    <m/>
  </r>
  <r>
    <x v="0"/>
    <s v="Eagle Cement Corporation"/>
    <x v="3"/>
    <x v="7"/>
    <s v="Yes"/>
    <s v="Yes"/>
    <s v="Cement Manufacturing Plant"/>
    <s v="PHP"/>
    <n v="25709582"/>
    <s v="No"/>
    <m/>
    <m/>
  </r>
  <r>
    <x v="0"/>
    <s v="Eagle Cement Corporation"/>
    <x v="3"/>
    <x v="8"/>
    <s v="Yes"/>
    <s v="Yes"/>
    <s v="Cement Manufacturing Plant"/>
    <s v="PHP"/>
    <n v="100829132"/>
    <s v="No"/>
    <m/>
    <m/>
  </r>
  <r>
    <x v="0"/>
    <s v="Eagle Cement Corporation"/>
    <x v="3"/>
    <x v="15"/>
    <s v="Yes"/>
    <s v="Yes"/>
    <s v="Cement Manufacturing Plant"/>
    <s v="PHP"/>
    <n v="100829132"/>
    <s v="No"/>
    <m/>
    <m/>
  </r>
  <r>
    <x v="0"/>
    <s v="Eagle Cement Corporation"/>
    <x v="3"/>
    <x v="9"/>
    <s v="Yes"/>
    <s v="Yes"/>
    <s v="Cement Manufacturing Plant"/>
    <s v="PHP"/>
    <n v="39450"/>
    <s v="No"/>
    <m/>
    <m/>
  </r>
  <r>
    <x v="0"/>
    <s v="Eagle Cement Corporation"/>
    <x v="3"/>
    <x v="10"/>
    <s v="Yes"/>
    <s v="Yes"/>
    <s v="Cement Manufacturing Plant"/>
    <s v="PHP"/>
    <n v="21700"/>
    <s v="No"/>
    <m/>
    <m/>
  </r>
  <r>
    <x v="0"/>
    <s v="Eagle Cement Corporation"/>
    <x v="0"/>
    <x v="3"/>
    <s v="Yes"/>
    <s v="Yes"/>
    <s v="Cement Manufacturing Plant"/>
    <s v="PHP"/>
    <n v="223944549"/>
    <s v="No"/>
    <m/>
    <m/>
  </r>
  <r>
    <x v="0"/>
    <s v="Eagle Cement Corporation"/>
    <x v="0"/>
    <x v="4"/>
    <s v="Yes"/>
    <s v="Yes"/>
    <s v="Cement Manufacturing Plant"/>
    <s v="PHP"/>
    <n v="64469468"/>
    <s v="No"/>
    <m/>
    <m/>
  </r>
  <r>
    <x v="0"/>
    <s v="Eagle Cement Corporation"/>
    <x v="0"/>
    <x v="2"/>
    <s v="Yes"/>
    <s v="Yes"/>
    <s v="Cement Manufacturing Plant"/>
    <s v="PHP"/>
    <n v="2250500"/>
    <s v="No"/>
    <m/>
    <m/>
  </r>
  <r>
    <x v="0"/>
    <s v="Hardrock Aggregates, Inc."/>
    <x v="0"/>
    <x v="0"/>
    <s v="Yes"/>
    <s v="Yes"/>
    <s v="Aggregates Quarry &amp; Crushing Project"/>
    <s v="PHP"/>
    <n v="1246789"/>
    <s v="No"/>
    <m/>
    <m/>
  </r>
  <r>
    <x v="0"/>
    <s v="Hardrock Aggregates, Inc."/>
    <x v="0"/>
    <x v="1"/>
    <s v="Yes"/>
    <s v="Yes"/>
    <s v="Aggregates Quarry &amp; Crushing Project"/>
    <s v="PHP"/>
    <n v="1169167"/>
    <s v="No"/>
    <m/>
    <m/>
  </r>
  <r>
    <x v="0"/>
    <s v="Hardrock Aggregates, Inc."/>
    <x v="0"/>
    <x v="20"/>
    <s v="Yes"/>
    <s v="Yes"/>
    <s v="Aggregates Quarry &amp; Crushing Project"/>
    <s v="PHP"/>
    <n v="291392"/>
    <s v="No"/>
    <m/>
    <m/>
  </r>
  <r>
    <x v="0"/>
    <s v="Hardrock Aggregates, Inc."/>
    <x v="0"/>
    <x v="3"/>
    <s v="Yes"/>
    <s v="Yes"/>
    <s v="Aggregates Quarry &amp; Crushing Project"/>
    <s v="PHP"/>
    <n v="921222"/>
    <s v="No"/>
    <m/>
    <m/>
  </r>
  <r>
    <x v="0"/>
    <s v="Hardrock Aggregates, Inc."/>
    <x v="0"/>
    <x v="4"/>
    <s v="Yes"/>
    <s v="Yes"/>
    <s v="Aggregates Quarry &amp; Crushing Project"/>
    <s v="PHP"/>
    <n v="72890"/>
    <s v="No"/>
    <m/>
    <m/>
  </r>
  <r>
    <x v="0"/>
    <s v="Hardrock Aggregates, Inc."/>
    <x v="0"/>
    <x v="2"/>
    <s v="Yes"/>
    <s v="Yes"/>
    <s v="Aggregates Quarry &amp; Crushing Project"/>
    <s v="PHP"/>
    <n v="526305"/>
    <s v="No"/>
    <m/>
    <m/>
  </r>
  <r>
    <x v="0"/>
    <s v="Hardrock Aggregates, Inc."/>
    <x v="3"/>
    <x v="7"/>
    <s v="Yes"/>
    <s v="Yes"/>
    <s v="Aggregates Quarry &amp; Crushing Project"/>
    <s v="PHP"/>
    <n v="161419"/>
    <s v="No"/>
    <m/>
    <m/>
  </r>
  <r>
    <x v="0"/>
    <s v="Hardrock Aggregates, Inc."/>
    <x v="3"/>
    <x v="8"/>
    <s v="Yes"/>
    <s v="Yes"/>
    <s v="Aggregates Quarry &amp; Crushing Project"/>
    <s v="PHP"/>
    <n v="221974"/>
    <s v="No"/>
    <m/>
    <m/>
  </r>
  <r>
    <x v="0"/>
    <s v="Hardrock Aggregates, Inc."/>
    <x v="3"/>
    <x v="15"/>
    <s v="Yes"/>
    <s v="Yes"/>
    <s v="Aggregates Quarry &amp; Crushing Project"/>
    <s v="PHP"/>
    <n v="110987"/>
    <s v="No"/>
    <m/>
    <m/>
  </r>
  <r>
    <x v="0"/>
    <s v="Hardrock Aggregates, Inc."/>
    <x v="3"/>
    <x v="9"/>
    <s v="Yes"/>
    <s v="Yes"/>
    <s v="Aggregates Quarry &amp; Crushing Project"/>
    <s v="PHP"/>
    <n v="8750"/>
    <s v="No"/>
    <m/>
    <m/>
  </r>
  <r>
    <x v="0"/>
    <s v="Hardrock Aggregates, Inc."/>
    <x v="3"/>
    <x v="10"/>
    <s v="Yes"/>
    <s v="Yes"/>
    <s v="Aggregates Quarry &amp; Crushing Project"/>
    <s v="PHP"/>
    <n v="10000"/>
    <s v="No"/>
    <m/>
    <m/>
  </r>
  <r>
    <x v="0"/>
    <s v="Hardrock Aggregates, Inc."/>
    <x v="3"/>
    <x v="12"/>
    <s v="Yes"/>
    <s v="Yes"/>
    <s v="Aggregates Quarry &amp; Crushing Project"/>
    <s v="PHP"/>
    <n v="1221379"/>
    <s v="No"/>
    <m/>
    <m/>
  </r>
  <r>
    <x v="0"/>
    <s v="Heirs of Elias E. Olegario"/>
    <x v="0"/>
    <x v="0"/>
    <s v="Yes"/>
    <s v="Yes"/>
    <s v="MPSA No. 200-2004-I"/>
    <s v="PHP"/>
    <n v="204989"/>
    <s v="No"/>
    <m/>
    <m/>
  </r>
  <r>
    <x v="0"/>
    <s v="Heirs of Elias E. Olegario"/>
    <x v="0"/>
    <x v="1"/>
    <s v="Yes"/>
    <s v="Yes"/>
    <s v="MPSA No. 200-2004-I"/>
    <s v="PHP"/>
    <n v="20960"/>
    <s v="No"/>
    <m/>
    <m/>
  </r>
  <r>
    <x v="0"/>
    <s v="Heirs of Elias E. Olegario"/>
    <x v="0"/>
    <x v="20"/>
    <s v="Yes"/>
    <s v="Yes"/>
    <s v="MPSA No. 200-2004-I"/>
    <s v="PHP"/>
    <n v="549078"/>
    <s v="No"/>
    <m/>
    <m/>
  </r>
  <r>
    <x v="0"/>
    <s v="Heirs of Elias E. Olegario"/>
    <x v="0"/>
    <x v="3"/>
    <s v="Yes"/>
    <s v="Yes"/>
    <s v="MPSA No. 200-2004-I"/>
    <s v="PHP"/>
    <n v="21937"/>
    <s v="No"/>
    <m/>
    <m/>
  </r>
  <r>
    <x v="0"/>
    <s v="Heirs of Elias E. Olegario"/>
    <x v="0"/>
    <x v="4"/>
    <s v="Yes"/>
    <s v="Yes"/>
    <s v="MPSA No. 200-2004-I"/>
    <s v="PHP"/>
    <n v="67202"/>
    <s v="No"/>
    <m/>
    <m/>
  </r>
  <r>
    <x v="0"/>
    <s v="Heirs of Elias E. Olegario"/>
    <x v="2"/>
    <x v="12"/>
    <s v="Yes"/>
    <s v="Yes"/>
    <s v="MPSA No. 200-2004-I"/>
    <s v="PHP"/>
    <n v="14288"/>
    <s v="No"/>
    <m/>
    <m/>
  </r>
  <r>
    <x v="0"/>
    <s v="Heirs of Elias E. Olegario"/>
    <x v="3"/>
    <x v="7"/>
    <s v="Yes"/>
    <s v="Yes"/>
    <s v="MPSA No. 200-2004-I"/>
    <s v="PHP"/>
    <n v="31004"/>
    <s v="No"/>
    <m/>
    <m/>
  </r>
  <r>
    <x v="0"/>
    <s v="Heirs of Elias E. Olegario"/>
    <x v="3"/>
    <x v="8"/>
    <s v="Yes"/>
    <s v="Yes"/>
    <s v="MPSA No. 200-2004-I"/>
    <s v="PHP"/>
    <n v="28987"/>
    <s v="No"/>
    <m/>
    <m/>
  </r>
  <r>
    <x v="0"/>
    <s v="Heirs of Elias E. Olegario"/>
    <x v="3"/>
    <x v="15"/>
    <s v="Yes"/>
    <s v="Yes"/>
    <s v="MPSA No. 200-2004-I"/>
    <s v="PHP"/>
    <n v="28987"/>
    <s v="No"/>
    <m/>
    <m/>
  </r>
  <r>
    <x v="0"/>
    <s v="Heirs of Elias E. Olegario"/>
    <x v="3"/>
    <x v="9"/>
    <s v="Yes"/>
    <s v="Yes"/>
    <s v="MPSA No. 200-2004-I"/>
    <s v="PHP"/>
    <n v="40005"/>
    <s v="No"/>
    <m/>
    <m/>
  </r>
  <r>
    <x v="0"/>
    <s v="Heirs of Elias E. Olegario"/>
    <x v="3"/>
    <x v="10"/>
    <s v="Yes"/>
    <s v="Yes"/>
    <s v="MPSA No. 200-2004-I"/>
    <s v="PHP"/>
    <n v="32314"/>
    <s v="No"/>
    <m/>
    <m/>
  </r>
  <r>
    <x v="0"/>
    <s v="Heirs of Elias E. Olegario"/>
    <x v="3"/>
    <x v="11"/>
    <s v="Yes"/>
    <s v="Yes"/>
    <s v="MPSA No. 200-2004-I"/>
    <s v="PHP"/>
    <n v="2392"/>
    <s v="No"/>
    <m/>
    <m/>
  </r>
  <r>
    <x v="0"/>
    <s v="Ibalong Resources and Development Corporation"/>
    <x v="0"/>
    <x v="0"/>
    <s v="Yes"/>
    <s v="Yes"/>
    <s v="MPSA No.146-99-V"/>
    <s v="PHP"/>
    <n v="578949"/>
    <s v="No"/>
    <m/>
    <m/>
  </r>
  <r>
    <x v="0"/>
    <s v="Ibalong Resources and Development Corporation"/>
    <x v="0"/>
    <x v="20"/>
    <s v="Yes"/>
    <s v="Yes"/>
    <s v="MPSA No.146-99-V"/>
    <s v="PHP"/>
    <n v="4904204"/>
    <s v="No"/>
    <m/>
    <m/>
  </r>
  <r>
    <x v="0"/>
    <s v="Ibalong Resources and Development Corporation"/>
    <x v="0"/>
    <x v="3"/>
    <s v="Yes"/>
    <s v="Yes"/>
    <s v="MPSA No.146-99-V"/>
    <s v="PHP"/>
    <n v="412223"/>
    <s v="No"/>
    <m/>
    <m/>
  </r>
  <r>
    <x v="0"/>
    <s v="Ibalong Resources and Development Corporation"/>
    <x v="0"/>
    <x v="4"/>
    <s v="Yes"/>
    <s v="Yes"/>
    <s v="MPSA No.146-99-V"/>
    <s v="PHP"/>
    <n v="333868"/>
    <s v="No"/>
    <m/>
    <m/>
  </r>
  <r>
    <x v="0"/>
    <s v="Ibalong Resources and Development Corporation"/>
    <x v="0"/>
    <x v="2"/>
    <s v="Yes"/>
    <s v="Yes"/>
    <s v="MPSA No.146-99-V"/>
    <s v="PHP"/>
    <n v="24500"/>
    <s v="No"/>
    <m/>
    <m/>
  </r>
  <r>
    <x v="0"/>
    <s v="Ibalong Resources and Development Corporation"/>
    <x v="3"/>
    <x v="9"/>
    <s v="Yes"/>
    <s v="Yes"/>
    <s v="MPSA No.146-99-V"/>
    <s v="PHP"/>
    <n v="50700"/>
    <s v="No"/>
    <m/>
    <m/>
  </r>
  <r>
    <x v="0"/>
    <s v="Island Quarry and Aggregates Corporation"/>
    <x v="0"/>
    <x v="0"/>
    <s v="Yes"/>
    <s v="Yes"/>
    <s v="Island Quarry and Aggregates Corporation"/>
    <s v="PHP"/>
    <n v="13200865"/>
    <s v="No"/>
    <m/>
    <m/>
  </r>
  <r>
    <x v="0"/>
    <s v="Island Quarry and Aggregates Corporation"/>
    <x v="0"/>
    <x v="1"/>
    <s v="Yes"/>
    <s v="Yes"/>
    <s v="Island Quarry and Aggregates Corporation"/>
    <s v="PHP"/>
    <n v="1458470"/>
    <s v="No"/>
    <m/>
    <m/>
  </r>
  <r>
    <x v="0"/>
    <s v="Island Quarry and Aggregates Corporation"/>
    <x v="0"/>
    <x v="2"/>
    <s v="Yes"/>
    <s v="Yes"/>
    <s v="Island Quarry and Aggregates Corporation"/>
    <s v="PHP"/>
    <n v="20941370"/>
    <s v="No"/>
    <m/>
    <m/>
  </r>
  <r>
    <x v="0"/>
    <s v="Island Quarry and Aggregates Corporation"/>
    <x v="0"/>
    <x v="20"/>
    <s v="Yes"/>
    <s v="Yes"/>
    <s v="Island Quarry and Aggregates Corporation"/>
    <s v="PHP"/>
    <n v="44850626"/>
    <s v="No"/>
    <m/>
    <m/>
  </r>
  <r>
    <x v="0"/>
    <s v="Island Quarry and Aggregates Corporation"/>
    <x v="0"/>
    <x v="3"/>
    <s v="Yes"/>
    <s v="Yes"/>
    <s v="Island Quarry and Aggregates Corporation"/>
    <s v="PHP"/>
    <n v="5738340"/>
    <s v="No"/>
    <m/>
    <m/>
  </r>
  <r>
    <x v="0"/>
    <s v="Island Quarry and Aggregates Corporation"/>
    <x v="0"/>
    <x v="4"/>
    <s v="Yes"/>
    <s v="Yes"/>
    <s v="Island Quarry and Aggregates Corporation"/>
    <s v="PHP"/>
    <n v="2200467"/>
    <s v="No"/>
    <m/>
    <m/>
  </r>
  <r>
    <x v="0"/>
    <s v="Island Quarry and Aggregates Corporation"/>
    <x v="0"/>
    <x v="2"/>
    <s v="Yes"/>
    <s v="Yes"/>
    <s v="Island Quarry and Aggregates Corporation"/>
    <s v="PHP"/>
    <n v="2100404"/>
    <s v="No"/>
    <m/>
    <m/>
  </r>
  <r>
    <x v="0"/>
    <s v="Island Quarry and Aggregates Corporation"/>
    <x v="3"/>
    <x v="7"/>
    <s v="Yes"/>
    <s v="Yes"/>
    <s v="Island Quarry and Aggregates Corporation"/>
    <s v="PHP"/>
    <n v="1261410"/>
    <s v="No"/>
    <m/>
    <m/>
  </r>
  <r>
    <x v="0"/>
    <s v="Island Quarry and Aggregates Corporation"/>
    <x v="3"/>
    <x v="8"/>
    <s v="Yes"/>
    <s v="Yes"/>
    <s v="Island Quarry and Aggregates Corporation"/>
    <s v="PHP"/>
    <n v="4463397"/>
    <s v="No"/>
    <m/>
    <m/>
  </r>
  <r>
    <x v="0"/>
    <s v="Island Quarry and Aggregates Corporation"/>
    <x v="3"/>
    <x v="15"/>
    <s v="Yes"/>
    <s v="Yes"/>
    <s v="Island Quarry and Aggregates Corporation"/>
    <s v="PHP"/>
    <n v="2253803"/>
    <s v="No"/>
    <m/>
    <m/>
  </r>
  <r>
    <x v="0"/>
    <s v="JLR Construction and Aggregates, Inc."/>
    <x v="0"/>
    <x v="0"/>
    <s v="Yes"/>
    <s v="Yes"/>
    <s v="Basalt Quarrying"/>
    <s v="PHP"/>
    <n v="9444726"/>
    <s v="No"/>
    <m/>
    <m/>
  </r>
  <r>
    <x v="0"/>
    <s v="JLR Construction and Aggregates, Inc."/>
    <x v="0"/>
    <x v="1"/>
    <s v="Yes"/>
    <s v="Yes"/>
    <s v="Basalt Quarrying"/>
    <s v="PHP"/>
    <n v="13655006"/>
    <s v="No"/>
    <m/>
    <m/>
  </r>
  <r>
    <x v="0"/>
    <s v="JLR Construction and Aggregates, Inc."/>
    <x v="0"/>
    <x v="20"/>
    <s v="Yes"/>
    <s v="Yes"/>
    <s v="Basalt Quarrying"/>
    <s v="PHP"/>
    <n v="82070008"/>
    <s v="No"/>
    <m/>
    <m/>
  </r>
  <r>
    <x v="0"/>
    <s v="JLR Construction and Aggregates, Inc."/>
    <x v="0"/>
    <x v="3"/>
    <s v="Yes"/>
    <s v="Yes"/>
    <s v="Basalt Quarrying"/>
    <s v="PHP"/>
    <n v="7227170"/>
    <s v="No"/>
    <m/>
    <m/>
  </r>
  <r>
    <x v="0"/>
    <s v="JLR Construction and Aggregates, Inc."/>
    <x v="0"/>
    <x v="4"/>
    <s v="Yes"/>
    <s v="Yes"/>
    <s v="Basalt Quarrying"/>
    <s v="PHP"/>
    <n v="1308523"/>
    <s v="No"/>
    <m/>
    <m/>
  </r>
  <r>
    <x v="0"/>
    <s v="JLR Construction and Aggregates, Inc."/>
    <x v="3"/>
    <x v="7"/>
    <s v="Yes"/>
    <s v="Yes"/>
    <s v="Basalt Quarrying"/>
    <s v="PHP"/>
    <n v="1466118"/>
    <s v="No"/>
    <m/>
    <m/>
  </r>
  <r>
    <x v="0"/>
    <s v="JLR Construction and Aggregates, Inc."/>
    <x v="3"/>
    <x v="8"/>
    <s v="Yes"/>
    <s v="Yes"/>
    <s v="Basalt Quarrying"/>
    <s v="PHP"/>
    <n v="157477"/>
    <s v="No"/>
    <m/>
    <m/>
  </r>
  <r>
    <x v="0"/>
    <s v="JLR Construction and Aggregates, Inc."/>
    <x v="3"/>
    <x v="15"/>
    <s v="Yes"/>
    <s v="Yes"/>
    <s v="Basalt Quarrying"/>
    <s v="PHP"/>
    <n v="128360"/>
    <s v="No"/>
    <m/>
    <m/>
  </r>
  <r>
    <x v="0"/>
    <s v="JLR Construction and Aggregates, Inc."/>
    <x v="3"/>
    <x v="9"/>
    <s v="Yes"/>
    <s v="Yes"/>
    <s v="Basalt Quarrying"/>
    <s v="PHP"/>
    <n v="29800"/>
    <s v="No"/>
    <m/>
    <m/>
  </r>
  <r>
    <x v="0"/>
    <s v="JLR Construction and Aggregates, Inc."/>
    <x v="3"/>
    <x v="10"/>
    <s v="Yes"/>
    <s v="Yes"/>
    <s v="Basalt Quarrying"/>
    <s v="PHP"/>
    <n v="15282"/>
    <s v="No"/>
    <m/>
    <m/>
  </r>
  <r>
    <x v="0"/>
    <s v="JLR Construction and Aggregates, Inc."/>
    <x v="3"/>
    <x v="11"/>
    <s v="Yes"/>
    <s v="Yes"/>
    <s v="Basalt Quarrying"/>
    <s v="PHP"/>
    <n v="10500"/>
    <s v="No"/>
    <m/>
    <m/>
  </r>
  <r>
    <x v="0"/>
    <s v="JLR Construction and Aggregates, Inc."/>
    <x v="3"/>
    <x v="12"/>
    <s v="Yes"/>
    <s v="Yes"/>
    <s v="Basalt Quarrying"/>
    <s v="PHP"/>
    <n v="17425"/>
    <s v="No"/>
    <m/>
    <m/>
  </r>
  <r>
    <x v="0"/>
    <s v="Lazi Bay Resources Development, Inc."/>
    <x v="0"/>
    <x v="3"/>
    <s v="Yes"/>
    <s v="Yes"/>
    <s v="MPSA No. 030-95-VII"/>
    <s v="PHP"/>
    <n v="250348"/>
    <s v="No"/>
    <m/>
    <m/>
  </r>
  <r>
    <x v="0"/>
    <s v="Lazi Bay Resources Development, Inc."/>
    <x v="0"/>
    <x v="4"/>
    <s v="Yes"/>
    <s v="Yes"/>
    <s v="MPSA No. 030-95-VII"/>
    <s v="PHP"/>
    <n v="910063"/>
    <s v="No"/>
    <m/>
    <m/>
  </r>
  <r>
    <x v="0"/>
    <s v="Lazi Bay Resources Development, Inc."/>
    <x v="0"/>
    <x v="2"/>
    <s v="Yes"/>
    <s v="Yes"/>
    <s v="MPSA No. 030-95-VII"/>
    <s v="PHP"/>
    <n v="1100"/>
    <s v="No"/>
    <m/>
    <m/>
  </r>
  <r>
    <x v="0"/>
    <s v="Lazi Bay Resources Development, Inc."/>
    <x v="3"/>
    <x v="7"/>
    <s v="Yes"/>
    <s v="Yes"/>
    <s v="MPSA No. 030-95-VII"/>
    <s v="PHP"/>
    <n v="63979"/>
    <s v="No"/>
    <m/>
    <m/>
  </r>
  <r>
    <x v="0"/>
    <s v="Lazi Bay Resources Development, Inc."/>
    <x v="3"/>
    <x v="8"/>
    <s v="Yes"/>
    <s v="Yes"/>
    <s v="MPSA No. 030-95-VII"/>
    <s v="PHP"/>
    <n v="792331"/>
    <s v="No"/>
    <m/>
    <m/>
  </r>
  <r>
    <x v="0"/>
    <s v="Lazi Bay Resources Development, Inc."/>
    <x v="3"/>
    <x v="15"/>
    <s v="Yes"/>
    <s v="Yes"/>
    <s v="MPSA No. 030-95-VII"/>
    <s v="PHP"/>
    <n v="792331"/>
    <s v="No"/>
    <m/>
    <m/>
  </r>
  <r>
    <x v="0"/>
    <s v="Lazi Bay Resources Development, Inc."/>
    <x v="3"/>
    <x v="9"/>
    <s v="Yes"/>
    <s v="Yes"/>
    <s v="MPSA No. 030-95-VII"/>
    <s v="PHP"/>
    <n v="29475"/>
    <s v="No"/>
    <m/>
    <m/>
  </r>
  <r>
    <x v="0"/>
    <s v="Lazi Bay Resources Development, Inc."/>
    <x v="3"/>
    <x v="10"/>
    <s v="Yes"/>
    <s v="Yes"/>
    <s v="MPSA No. 030-95-VII"/>
    <s v="PHP"/>
    <n v="6500"/>
    <s v="No"/>
    <m/>
    <m/>
  </r>
  <r>
    <x v="0"/>
    <s v="Montalban Millex Aggregrate Corporation"/>
    <x v="0"/>
    <x v="0"/>
    <s v="Yes"/>
    <s v="Yes"/>
    <s v="MPSA No. 239-2007-IV"/>
    <s v="PHP"/>
    <n v="3224314"/>
    <s v="No"/>
    <m/>
    <m/>
  </r>
  <r>
    <x v="0"/>
    <s v="Montalban Millex Aggregrate Corporation"/>
    <x v="0"/>
    <x v="1"/>
    <s v="Yes"/>
    <s v="Yes"/>
    <s v="MPSA No. 239-2007-IV"/>
    <s v="PHP"/>
    <n v="909160"/>
    <s v="No"/>
    <m/>
    <m/>
  </r>
  <r>
    <x v="0"/>
    <s v="Montalban Millex Aggregrate Corporation"/>
    <x v="0"/>
    <x v="20"/>
    <s v="Yes"/>
    <s v="Yes"/>
    <s v="MPSA No. 239-2007-IV"/>
    <s v="PHP"/>
    <n v="2564138"/>
    <s v="No"/>
    <m/>
    <m/>
  </r>
  <r>
    <x v="0"/>
    <s v="Montalban Millex Aggregrate Corporation"/>
    <x v="0"/>
    <x v="3"/>
    <s v="Yes"/>
    <s v="Yes"/>
    <s v="MPSA No. 239-2007-IV"/>
    <s v="PHP"/>
    <n v="976735"/>
    <s v="No"/>
    <m/>
    <m/>
  </r>
  <r>
    <x v="0"/>
    <s v="Montalban Millex Aggregrate Corporation"/>
    <x v="0"/>
    <x v="4"/>
    <s v="Yes"/>
    <s v="Yes"/>
    <s v="MPSA No. 239-2007-IV"/>
    <s v="PHP"/>
    <n v="34454"/>
    <s v="No"/>
    <m/>
    <m/>
  </r>
  <r>
    <x v="0"/>
    <s v="Montalban Millex Aggregrate Corporation"/>
    <x v="0"/>
    <x v="2"/>
    <s v="Yes"/>
    <s v="Yes"/>
    <s v="MPSA No. 239-2007-IV"/>
    <s v="PHP"/>
    <n v="282945"/>
    <s v="No"/>
    <m/>
    <m/>
  </r>
  <r>
    <x v="0"/>
    <s v="Montalban Millex Aggregrate Corporation"/>
    <x v="2"/>
    <x v="12"/>
    <s v="Yes"/>
    <s v="Yes"/>
    <s v="MPSA No. 239-2007-IV"/>
    <s v="PHP"/>
    <n v="2000"/>
    <s v="No"/>
    <m/>
    <m/>
  </r>
  <r>
    <x v="0"/>
    <s v="Montalban Millex Aggregrate Corporation"/>
    <x v="3"/>
    <x v="7"/>
    <s v="Yes"/>
    <s v="Yes"/>
    <s v="MPSA No. 239-2007-IV"/>
    <s v="PHP"/>
    <n v="68274"/>
    <s v="No"/>
    <m/>
    <m/>
  </r>
  <r>
    <x v="0"/>
    <s v="Montalban Millex Aggregrate Corporation"/>
    <x v="3"/>
    <x v="10"/>
    <s v="Yes"/>
    <s v="Yes"/>
    <s v="MPSA No. 239-2007-IV"/>
    <s v="PHP"/>
    <n v="2950"/>
    <s v="No"/>
    <m/>
    <m/>
  </r>
  <r>
    <x v="0"/>
    <s v="Montalban Millex Aggregrate Corporation"/>
    <x v="3"/>
    <x v="12"/>
    <s v="Yes"/>
    <s v="Yes"/>
    <s v="MPSA No. 239-2007-IV"/>
    <s v="PHP"/>
    <n v="169414"/>
    <s v="No"/>
    <m/>
    <m/>
  </r>
  <r>
    <x v="0"/>
    <s v="Northern Cement Corporation"/>
    <x v="0"/>
    <x v="0"/>
    <s v="Yes"/>
    <s v="Yes"/>
    <s v="Northern Cement Corporation"/>
    <s v="PHP"/>
    <n v="12304452"/>
    <s v="No"/>
    <m/>
    <m/>
  </r>
  <r>
    <x v="0"/>
    <s v="Northern Cement Corporation"/>
    <x v="0"/>
    <x v="1"/>
    <s v="Yes"/>
    <s v="Yes"/>
    <s v="Northern Cement Corporation"/>
    <s v="PHP"/>
    <n v="279894678"/>
    <s v="No"/>
    <m/>
    <m/>
  </r>
  <r>
    <x v="0"/>
    <s v="Northern Cement Corporation"/>
    <x v="0"/>
    <x v="2"/>
    <s v="Yes"/>
    <s v="Yes"/>
    <s v="Northern Cement Corporation"/>
    <s v="PHP"/>
    <n v="305472"/>
    <s v="No"/>
    <m/>
    <m/>
  </r>
  <r>
    <x v="0"/>
    <s v="Northern Cement Corporation"/>
    <x v="0"/>
    <x v="20"/>
    <s v="Yes"/>
    <s v="Yes"/>
    <s v="Northern Cement Corporation"/>
    <s v="PHP"/>
    <n v="961093090"/>
    <s v="No"/>
    <m/>
    <m/>
  </r>
  <r>
    <x v="0"/>
    <s v="Northern Cement Corporation"/>
    <x v="0"/>
    <x v="3"/>
    <s v="Yes"/>
    <s v="Yes"/>
    <s v="Northern Cement Corporation"/>
    <s v="PHP"/>
    <n v="94492811"/>
    <s v="No"/>
    <m/>
    <m/>
  </r>
  <r>
    <x v="0"/>
    <s v="Northern Cement Corporation"/>
    <x v="0"/>
    <x v="4"/>
    <s v="Yes"/>
    <s v="Yes"/>
    <s v="Northern Cement Corporation"/>
    <s v="PHP"/>
    <n v="35310646"/>
    <s v="No"/>
    <m/>
    <m/>
  </r>
  <r>
    <x v="0"/>
    <s v="Northern Cement Corporation"/>
    <x v="0"/>
    <x v="2"/>
    <s v="Yes"/>
    <s v="Yes"/>
    <s v="Northern Cement Corporation"/>
    <s v="PHP"/>
    <n v="14804328"/>
    <s v="No"/>
    <m/>
    <m/>
  </r>
  <r>
    <x v="0"/>
    <s v="Northern Cement Corporation"/>
    <x v="4"/>
    <x v="13"/>
    <s v="Yes"/>
    <s v="Yes"/>
    <s v="Northern Cement Corporation"/>
    <s v="PHP"/>
    <n v="5519082"/>
    <s v="No"/>
    <m/>
    <m/>
  </r>
  <r>
    <x v="0"/>
    <s v="Northern Cement Corporation"/>
    <x v="4"/>
    <x v="14"/>
    <s v="Yes"/>
    <s v="Yes"/>
    <s v="Northern Cement Corporation"/>
    <s v="PHP"/>
    <n v="341725488"/>
    <s v="No"/>
    <m/>
    <m/>
  </r>
  <r>
    <x v="0"/>
    <s v="Northern Cement Corporation"/>
    <x v="4"/>
    <x v="18"/>
    <s v="Yes"/>
    <s v="Yes"/>
    <s v="Northern Cement Corporation"/>
    <s v="PHP"/>
    <n v="41998347"/>
    <s v="No"/>
    <m/>
    <m/>
  </r>
  <r>
    <x v="0"/>
    <s v="Northern Cement Corporation"/>
    <x v="1"/>
    <x v="5"/>
    <s v="Yes"/>
    <s v="Yes"/>
    <s v="Northern Cement Corporation"/>
    <s v="PHP"/>
    <n v="195254"/>
    <s v="No"/>
    <m/>
    <m/>
  </r>
  <r>
    <x v="0"/>
    <s v="Solid Earth Development Corporation"/>
    <x v="0"/>
    <x v="0"/>
    <s v="Yes"/>
    <s v="Yes"/>
    <s v="MPSA No. 205-2004-VII/ MPSA No. 067A-1997-VII"/>
    <s v="PHP"/>
    <n v="4936872"/>
    <s v="No"/>
    <m/>
    <m/>
  </r>
  <r>
    <x v="0"/>
    <s v="Solid Earth Development Corporation"/>
    <x v="0"/>
    <x v="1"/>
    <s v="Yes"/>
    <s v="Yes"/>
    <s v="MPSA No. 205-2004-VII/ MPSA No. 067A-1997-VII"/>
    <s v="PHP"/>
    <n v="1356129"/>
    <s v="No"/>
    <m/>
    <m/>
  </r>
  <r>
    <x v="0"/>
    <s v="Solid Earth Development Corporation"/>
    <x v="0"/>
    <x v="2"/>
    <s v="Yes"/>
    <s v="Yes"/>
    <s v="MPSA No. 205-2004-VII/ MPSA No. 067A-1997-VII"/>
    <s v="PHP"/>
    <n v="8132703"/>
    <s v="No"/>
    <m/>
    <m/>
  </r>
  <r>
    <x v="0"/>
    <s v="Solid Earth Development Corporation"/>
    <x v="0"/>
    <x v="3"/>
    <s v="Yes"/>
    <s v="Yes"/>
    <s v="MPSA No. 205-2004-VII/ MPSA No. 067A-1997-VII"/>
    <s v="PHP"/>
    <n v="18467349"/>
    <m/>
    <m/>
    <m/>
  </r>
  <r>
    <x v="0"/>
    <s v="Solid Earth Development Corporation"/>
    <x v="0"/>
    <x v="4"/>
    <s v="Yes"/>
    <s v="Yes"/>
    <s v="MPSA No. 205-2004-VII/ MPSA No. 067A-1997-VII"/>
    <s v="PHP"/>
    <n v="3841358"/>
    <m/>
    <m/>
    <m/>
  </r>
  <r>
    <x v="0"/>
    <s v="Solid Earth Development Corporation"/>
    <x v="0"/>
    <x v="2"/>
    <s v="Yes"/>
    <s v="Yes"/>
    <s v="MPSA No. 205-2004-VII/ MPSA No. 067A-1997-VII"/>
    <s v="PHP"/>
    <n v="962798"/>
    <m/>
    <m/>
    <m/>
  </r>
  <r>
    <x v="0"/>
    <s v="Rapid City Realty and Development Corporation"/>
    <x v="3"/>
    <x v="7"/>
    <s v="Yes"/>
    <s v="Yes"/>
    <s v="Rapid City Pozzolan Quarry"/>
    <s v="PHP"/>
    <n v="492697"/>
    <s v="No"/>
    <m/>
    <m/>
  </r>
  <r>
    <x v="0"/>
    <s v="Rapid City Realty and Development Corporation"/>
    <x v="3"/>
    <x v="8"/>
    <s v="Yes"/>
    <s v="Yes"/>
    <s v="Rapid City Pozzolan Quarry"/>
    <s v="PHP"/>
    <n v="515761"/>
    <s v="No"/>
    <m/>
    <m/>
  </r>
  <r>
    <x v="0"/>
    <s v="Rapid City Realty and Development Corporation"/>
    <x v="3"/>
    <x v="15"/>
    <s v="Yes"/>
    <s v="Yes"/>
    <s v="Rapid City Pozzolan Quarry"/>
    <s v="PHP"/>
    <n v="411573"/>
    <s v="No"/>
    <m/>
    <m/>
  </r>
  <r>
    <x v="0"/>
    <s v="Rapid City Realty and Development Corporation"/>
    <x v="3"/>
    <x v="9"/>
    <s v="Yes"/>
    <s v="Yes"/>
    <s v="Rapid City Pozzolan Quarry"/>
    <s v="PHP"/>
    <n v="36825"/>
    <s v="No"/>
    <m/>
    <m/>
  </r>
  <r>
    <x v="0"/>
    <s v="Rapid City Realty and Development Corporation"/>
    <x v="3"/>
    <x v="10"/>
    <s v="Yes"/>
    <s v="Yes"/>
    <s v="Rapid City Pozzolan Quarry"/>
    <s v="PHP"/>
    <n v="249717"/>
    <s v="No"/>
    <m/>
    <m/>
  </r>
  <r>
    <x v="0"/>
    <s v="Rapid City Realty and Development Corporation"/>
    <x v="3"/>
    <x v="12"/>
    <s v="Yes"/>
    <s v="Yes"/>
    <s v="Rapid City Pozzolan Quarry"/>
    <s v="PHP"/>
    <n v="54244"/>
    <s v="No"/>
    <m/>
    <m/>
  </r>
  <r>
    <x v="0"/>
    <s v="Republic Cement and Building Materials, Inc. "/>
    <x v="0"/>
    <x v="0"/>
    <s v="Yes"/>
    <s v="Yes"/>
    <s v="Limestone Quarrying, Limestone &amp; Shale Quarrying, and Bulacan Plant Projects"/>
    <s v="PHP"/>
    <n v="41000000"/>
    <s v="No"/>
    <m/>
    <m/>
  </r>
  <r>
    <x v="0"/>
    <s v="Republic Cement and Building Materials, Inc. "/>
    <x v="0"/>
    <x v="1"/>
    <s v="Yes"/>
    <s v="Yes"/>
    <s v="Limestone Quarrying, Limestone &amp; Shale Quarrying, and Bulacan Plant Projects"/>
    <s v="PHP"/>
    <n v="251442783"/>
    <s v="No"/>
    <m/>
    <m/>
  </r>
  <r>
    <x v="0"/>
    <s v="Republic Cement and Building Materials, Inc. "/>
    <x v="0"/>
    <x v="2"/>
    <s v="Yes"/>
    <s v="Yes"/>
    <s v="Limestone Quarrying, Limestone &amp; Shale Quarrying, and Bulacan Plant Projects"/>
    <s v="PHP"/>
    <n v="1297908"/>
    <s v="No"/>
    <m/>
    <m/>
  </r>
  <r>
    <x v="0"/>
    <s v="Republic Cement and Building Materials, Inc. "/>
    <x v="0"/>
    <x v="20"/>
    <s v="Yes"/>
    <s v="Yes"/>
    <s v="Limestone Quarrying, Limestone &amp; Shale Quarrying, and Bulacan Plant Projects"/>
    <s v="PHP"/>
    <n v="2633104475"/>
    <s v="No"/>
    <m/>
    <m/>
  </r>
  <r>
    <x v="0"/>
    <s v="Republic Cement and Building Materials, Inc. "/>
    <x v="0"/>
    <x v="3"/>
    <s v="Yes"/>
    <s v="Yes"/>
    <s v="Limestone Quarrying, Limestone &amp; Shale Quarrying, and Bulacan Plant Projects"/>
    <s v="PHP"/>
    <n v="332332937"/>
    <s v="No"/>
    <m/>
    <m/>
  </r>
  <r>
    <x v="0"/>
    <s v="Republic Cement and Building Materials, Inc. "/>
    <x v="0"/>
    <x v="4"/>
    <s v="Yes"/>
    <s v="Yes"/>
    <s v="Limestone Quarrying, Limestone &amp; Shale Quarrying, and Bulacan Plant Projects"/>
    <s v="PHP"/>
    <n v="136242628"/>
    <s v="No"/>
    <m/>
    <m/>
  </r>
  <r>
    <x v="0"/>
    <s v="Republic Cement and Building Materials, Inc. "/>
    <x v="0"/>
    <x v="2"/>
    <s v="Yes"/>
    <s v="Yes"/>
    <s v="Limestone Quarrying, Limestone &amp; Shale Quarrying, and Bulacan Plant Projects"/>
    <s v="PHP"/>
    <n v="29788387"/>
    <s v="No"/>
    <m/>
    <m/>
  </r>
  <r>
    <x v="0"/>
    <s v="Republic Cement and Building Materials, Inc. "/>
    <x v="4"/>
    <x v="13"/>
    <s v="Yes"/>
    <s v="Yes"/>
    <s v="Limestone Quarrying, Limestone &amp; Shale Quarrying, and Bulacan Plant Projects"/>
    <s v="PHP"/>
    <n v="46523426"/>
    <s v="No"/>
    <m/>
    <m/>
  </r>
  <r>
    <x v="0"/>
    <s v="Republic Cement and Building Materials, Inc. "/>
    <x v="4"/>
    <x v="14"/>
    <s v="Yes"/>
    <s v="Yes"/>
    <s v="Limestone Quarrying, Limestone &amp; Shale Quarrying, and Bulacan Plant Projects"/>
    <s v="PHP"/>
    <n v="456885834"/>
    <s v="No"/>
    <m/>
    <m/>
  </r>
  <r>
    <x v="0"/>
    <s v="Republic Cement and Building Materials, Inc. "/>
    <x v="4"/>
    <x v="18"/>
    <s v="Yes"/>
    <s v="Yes"/>
    <s v="Limestone Quarrying, Limestone &amp; Shale Quarrying, and Bulacan Plant Projects"/>
    <s v="PHP"/>
    <n v="37197264"/>
    <s v="No"/>
    <m/>
    <m/>
  </r>
  <r>
    <x v="0"/>
    <s v="Republic Cement and Building Materials, Inc. "/>
    <x v="1"/>
    <x v="5"/>
    <s v="Yes"/>
    <s v="Yes"/>
    <s v="Limestone Quarrying, Limestone &amp; Shale Quarrying, and Bulacan Plant Projects"/>
    <s v="PHP"/>
    <n v="721468"/>
    <s v="No"/>
    <m/>
    <m/>
  </r>
  <r>
    <x v="0"/>
    <s v="Republic Cement and Building Materials, Inc. "/>
    <x v="3"/>
    <x v="7"/>
    <s v="Yes"/>
    <s v="Yes"/>
    <s v="Limestone Quarrying, Limestone &amp; Shale Quarrying, and Bulacan Plant Projects"/>
    <s v="PHP"/>
    <n v="37506075"/>
    <s v="No"/>
    <m/>
    <m/>
  </r>
  <r>
    <x v="0"/>
    <s v="Republic Cement and Building Materials, Inc. "/>
    <x v="3"/>
    <x v="8"/>
    <s v="Yes"/>
    <s v="Yes"/>
    <s v="Limestone Quarrying, Limestone &amp; Shale Quarrying, and Bulacan Plant Projects"/>
    <s v="PHP"/>
    <n v="89698040"/>
    <s v="No"/>
    <m/>
    <m/>
  </r>
  <r>
    <x v="0"/>
    <s v="Republic Cement and Building Materials, Inc. "/>
    <x v="3"/>
    <x v="15"/>
    <s v="Yes"/>
    <s v="Yes"/>
    <s v="Limestone Quarrying, Limestone &amp; Shale Quarrying, and Bulacan Plant Projects"/>
    <s v="PHP"/>
    <n v="89698040"/>
    <s v="No"/>
    <m/>
    <m/>
  </r>
  <r>
    <x v="0"/>
    <s v="Republic Cement and Building Materials, Inc. "/>
    <x v="3"/>
    <x v="9"/>
    <s v="Yes"/>
    <s v="Yes"/>
    <s v="Limestone Quarrying, Limestone &amp; Shale Quarrying, and Bulacan Plant Projects"/>
    <s v="PHP"/>
    <n v="64850"/>
    <s v="No"/>
    <m/>
    <m/>
  </r>
  <r>
    <x v="0"/>
    <s v="Republic Cement and Building Materials, Inc. "/>
    <x v="3"/>
    <x v="10"/>
    <s v="Yes"/>
    <s v="Yes"/>
    <s v="Limestone Quarrying, Limestone &amp; Shale Quarrying, and Bulacan Plant Projects"/>
    <s v="PHP"/>
    <n v="60000"/>
    <s v="No"/>
    <m/>
    <m/>
  </r>
  <r>
    <x v="0"/>
    <s v="Republic Cement and Building Materials, Inc. "/>
    <x v="3"/>
    <x v="12"/>
    <s v="Yes"/>
    <s v="Yes"/>
    <s v="Limestone Quarrying, Limestone &amp; Shale Quarrying, and Bulacan Plant Projects"/>
    <s v="PHP"/>
    <n v="26200"/>
    <s v="No"/>
    <m/>
    <m/>
  </r>
  <r>
    <x v="0"/>
    <s v="Republic Cement Land and Resources"/>
    <x v="0"/>
    <x v="0"/>
    <s v="Yes"/>
    <s v="Yes"/>
    <s v="Quarry Expansion Project"/>
    <s v="PHP"/>
    <n v="4000000"/>
    <s v="No"/>
    <m/>
    <m/>
  </r>
  <r>
    <x v="0"/>
    <s v="Republic Cement Land and Resources"/>
    <x v="0"/>
    <x v="1"/>
    <s v="Yes"/>
    <s v="Yes"/>
    <s v="Quarry Expansion Project"/>
    <s v="PHP"/>
    <n v="11176011"/>
    <s v="No"/>
    <m/>
    <m/>
  </r>
  <r>
    <x v="0"/>
    <s v="Republic Cement Land and Resources"/>
    <x v="0"/>
    <x v="2"/>
    <s v="Yes"/>
    <s v="Yes"/>
    <s v="Quarry Expansion Project"/>
    <s v="PHP"/>
    <n v="2400000"/>
    <s v="No"/>
    <m/>
    <m/>
  </r>
  <r>
    <x v="0"/>
    <s v="Republic Cement Land and Resources"/>
    <x v="0"/>
    <x v="20"/>
    <s v="Yes"/>
    <s v="Yes"/>
    <s v="Quarry Expansion Project"/>
    <s v="PHP"/>
    <n v="22968774"/>
    <s v="No"/>
    <m/>
    <m/>
  </r>
  <r>
    <x v="0"/>
    <s v="Republic Cement Land and Resources"/>
    <x v="0"/>
    <x v="3"/>
    <s v="Yes"/>
    <s v="Yes"/>
    <s v="Quarry Expansion Project"/>
    <s v="PHP"/>
    <n v="2676129"/>
    <s v="No"/>
    <m/>
    <m/>
  </r>
  <r>
    <x v="0"/>
    <s v="Republic Cement Land and Resources"/>
    <x v="0"/>
    <x v="4"/>
    <s v="Yes"/>
    <s v="Yes"/>
    <s v="Quarry Expansion Project"/>
    <s v="PHP"/>
    <n v="5158353"/>
    <s v="No"/>
    <m/>
    <m/>
  </r>
  <r>
    <x v="0"/>
    <s v="Republic Cement Land and Resources"/>
    <x v="0"/>
    <x v="2"/>
    <s v="Yes"/>
    <s v="Yes"/>
    <s v="Quarry Expansion Project"/>
    <s v="PHP"/>
    <n v="188118"/>
    <s v="No"/>
    <m/>
    <m/>
  </r>
  <r>
    <x v="0"/>
    <s v="Republic Cement Land and Resources"/>
    <x v="3"/>
    <x v="7"/>
    <s v="Yes"/>
    <s v="Yes"/>
    <s v="Quarry Expansion Project"/>
    <s v="PHP"/>
    <n v="580363"/>
    <s v="No"/>
    <m/>
    <m/>
  </r>
  <r>
    <x v="0"/>
    <s v="Republic Cement Land and Resources"/>
    <x v="3"/>
    <x v="8"/>
    <s v="Yes"/>
    <s v="Yes"/>
    <s v="Quarry Expansion Project"/>
    <s v="PHP"/>
    <n v="1866103"/>
    <s v="No"/>
    <m/>
    <m/>
  </r>
  <r>
    <x v="0"/>
    <s v="Republic Cement Land and Resources"/>
    <x v="3"/>
    <x v="15"/>
    <s v="Yes"/>
    <s v="Yes"/>
    <s v="Quarry Expansion Project"/>
    <s v="PHP"/>
    <n v="1866103"/>
    <s v="No"/>
    <m/>
    <m/>
  </r>
  <r>
    <x v="0"/>
    <s v="Republic Cement Land and Resources"/>
    <x v="3"/>
    <x v="9"/>
    <s v="Yes"/>
    <s v="Yes"/>
    <s v="Quarry Expansion Project"/>
    <s v="PHP"/>
    <n v="27175"/>
    <s v="No"/>
    <m/>
    <m/>
  </r>
  <r>
    <x v="0"/>
    <s v="Republic Cement Land and Resources"/>
    <x v="3"/>
    <x v="10"/>
    <s v="Yes"/>
    <s v="Yes"/>
    <s v="Quarry Expansion Project"/>
    <s v="PHP"/>
    <n v="27000"/>
    <s v="No"/>
    <m/>
    <m/>
  </r>
  <r>
    <x v="0"/>
    <s v="Republic Cement Land and Resources"/>
    <x v="3"/>
    <x v="11"/>
    <s v="Yes"/>
    <s v="Yes"/>
    <s v="Quarry Expansion Project"/>
    <s v="PHP"/>
    <n v="10500"/>
    <s v="No"/>
    <m/>
    <m/>
  </r>
  <r>
    <x v="0"/>
    <s v="Republic Cement Mindanao"/>
    <x v="3"/>
    <x v="12"/>
    <s v="Yes"/>
    <s v="Yes"/>
    <s v="MPSA 104-98-XII"/>
    <s v="PHP"/>
    <n v="480000"/>
    <s v="No"/>
    <m/>
    <m/>
  </r>
  <r>
    <x v="0"/>
    <s v="Rio Tuba Nickel Mining Corporation"/>
    <x v="0"/>
    <x v="0"/>
    <s v="Yes"/>
    <s v="Yes"/>
    <s v=" MPSA No. 213-2005-IVB"/>
    <s v="PHP"/>
    <n v="33662834"/>
    <s v="No"/>
    <m/>
    <m/>
  </r>
  <r>
    <x v="0"/>
    <s v="Rio Tuba Nickel Mining Corporation"/>
    <x v="0"/>
    <x v="1"/>
    <s v="Yes"/>
    <s v="Yes"/>
    <s v=" MPSA No. 213-2005-IVB"/>
    <s v="PHP"/>
    <n v="122002751"/>
    <s v="No"/>
    <m/>
    <m/>
  </r>
  <r>
    <x v="0"/>
    <s v="Rio Tuba Nickel Mining Corporation"/>
    <x v="0"/>
    <x v="2"/>
    <s v="Yes"/>
    <s v="Yes"/>
    <s v=" MPSA No. 213-2005-IVB"/>
    <s v="PHP"/>
    <n v="11829307"/>
    <s v="No"/>
    <m/>
    <m/>
  </r>
  <r>
    <x v="0"/>
    <s v="Rio Tuba Nickel Mining Corporation"/>
    <x v="0"/>
    <x v="3"/>
    <s v="Yes"/>
    <s v="Yes"/>
    <s v=" MPSA No. 213-2005-IVB"/>
    <s v="PHP"/>
    <n v="5841337"/>
    <s v="No"/>
    <m/>
    <m/>
  </r>
  <r>
    <x v="0"/>
    <s v="Rio Tuba Nickel Mining Corporation"/>
    <x v="0"/>
    <x v="4"/>
    <s v="Yes"/>
    <s v="Yes"/>
    <s v=" MPSA No. 213-2005-IVB"/>
    <s v="PHP"/>
    <n v="9003414"/>
    <s v="No"/>
    <m/>
    <m/>
  </r>
  <r>
    <x v="0"/>
    <s v="Rio Tuba Nickel Mining Corporation"/>
    <x v="0"/>
    <x v="2"/>
    <s v="Yes"/>
    <s v="Yes"/>
    <s v=" MPSA No. 213-2005-IVB"/>
    <s v="PHP"/>
    <n v="9883"/>
    <s v="No"/>
    <m/>
    <m/>
  </r>
  <r>
    <x v="0"/>
    <s v="Rio Tuba Nickel Mining Corporation"/>
    <x v="1"/>
    <x v="5"/>
    <s v="Yes"/>
    <s v="Yes"/>
    <s v=" MPSA No. 213-2005-IVB"/>
    <s v="PHP"/>
    <n v="13513392"/>
    <s v="No"/>
    <m/>
    <m/>
  </r>
  <r>
    <x v="0"/>
    <s v="Rio Tuba Nickel Mining Corporation"/>
    <x v="5"/>
    <x v="16"/>
    <s v="Yes"/>
    <s v="Yes"/>
    <s v=" MPSA No. 213-2005-IVB"/>
    <s v="PHP"/>
    <n v="63370130"/>
    <s v="No"/>
    <m/>
    <m/>
  </r>
  <r>
    <x v="1"/>
    <s v="NPG Pty Ltd ( Formerly Galoc Production Company WLL - Philippine Branch)"/>
    <x v="0"/>
    <x v="1"/>
    <s v="Yes"/>
    <s v="Yes"/>
    <s v="Galoc Field SC14C"/>
    <s v="PHP"/>
    <n v="164739886"/>
    <s v="No"/>
    <m/>
    <m/>
  </r>
  <r>
    <x v="1"/>
    <s v="NPG Pty Ltd ( Formerly Galoc Production Company WLL - Philippine Branch)"/>
    <x v="0"/>
    <x v="21"/>
    <s v="Yes"/>
    <s v="Yes"/>
    <s v="Galoc Field SC14C"/>
    <s v="PHP"/>
    <n v="41584346"/>
    <s v="No"/>
    <m/>
    <m/>
  </r>
  <r>
    <x v="1"/>
    <s v="NPG Pty Ltd ( Formerly Galoc Production Company WLL - Philippine Branch)"/>
    <x v="0"/>
    <x v="3"/>
    <s v="Yes"/>
    <s v="Yes"/>
    <s v="Galoc Field SC14C"/>
    <s v="PHP"/>
    <n v="1295925"/>
    <s v="No"/>
    <m/>
    <m/>
  </r>
  <r>
    <x v="1"/>
    <s v="NPG Pty Ltd ( Formerly Galoc Production Company WLL - Philippine Branch)"/>
    <x v="0"/>
    <x v="4"/>
    <s v="Yes"/>
    <s v="Yes"/>
    <s v="Galoc Field SC14C"/>
    <s v="PHP"/>
    <n v="5389785"/>
    <s v="No"/>
    <m/>
    <m/>
  </r>
  <r>
    <x v="1"/>
    <s v="NPG Pty Ltd ( Formerly Galoc Production Company WLL - Philippine Branch)"/>
    <x v="0"/>
    <x v="2"/>
    <s v="Yes"/>
    <s v="Yes"/>
    <s v="Galoc Field SC14C"/>
    <s v="PHP"/>
    <n v="4947624"/>
    <s v="No"/>
    <m/>
    <m/>
  </r>
  <r>
    <x v="1"/>
    <s v="NPG Pty Ltd ( Formerly Galoc Production Company WLL - Philippine Branch)"/>
    <x v="4"/>
    <x v="13"/>
    <s v="Yes"/>
    <s v="Yes"/>
    <s v="Galoc Field SC14C"/>
    <s v="PHP"/>
    <n v="1782369"/>
    <s v="No"/>
    <m/>
    <m/>
  </r>
  <r>
    <x v="1"/>
    <s v="NPG Pty Ltd ( Formerly Galoc Production Company WLL - Philippine Branch)"/>
    <x v="4"/>
    <x v="14"/>
    <s v="Yes"/>
    <s v="Yes"/>
    <s v="Galoc Field SC14C"/>
    <s v="PHP"/>
    <n v="8250656"/>
    <s v="No"/>
    <m/>
    <m/>
  </r>
  <r>
    <x v="1"/>
    <s v="NPG Pty Ltd ( Formerly Galoc Production Company WLL - Philippine Branch)"/>
    <x v="4"/>
    <x v="18"/>
    <s v="Yes"/>
    <s v="Yes"/>
    <s v="Galoc Field SC14C"/>
    <s v="PHP"/>
    <n v="820"/>
    <s v="No"/>
    <m/>
    <m/>
  </r>
  <r>
    <x v="1"/>
    <s v="NPG Pty Ltd ( Formerly Galoc Production Company WLL - Philippine Branch)"/>
    <x v="1"/>
    <x v="5"/>
    <s v="Yes"/>
    <s v="Yes"/>
    <s v="Galoc Field SC14C"/>
    <s v="PHP"/>
    <n v="18936"/>
    <s v="No"/>
    <m/>
    <m/>
  </r>
  <r>
    <x v="1"/>
    <s v="NPG Pty Ltd ( Formerly Galoc Production Company WLL - Philippine Branch)"/>
    <x v="6"/>
    <x v="22"/>
    <s v="Yes"/>
    <s v="Yes"/>
    <s v="Galoc Field SC14C"/>
    <s v="PHP"/>
    <n v="148040636"/>
    <s v="No"/>
    <m/>
    <m/>
  </r>
  <r>
    <x v="1"/>
    <s v="Prime Energy Resources Development B.V"/>
    <x v="0"/>
    <x v="0"/>
    <s v="Yes"/>
    <s v="Yes"/>
    <s v="Malampaya Deepwater Gas-to-Power Project"/>
    <s v="PHP"/>
    <n v="31500"/>
    <s v="No"/>
    <m/>
    <m/>
  </r>
  <r>
    <x v="1"/>
    <s v="Prime Energy Resources Development B.V"/>
    <x v="0"/>
    <x v="21"/>
    <s v="Yes"/>
    <s v="Yes"/>
    <s v="Malampaya Deepwater Gas-to-Power Project"/>
    <s v="PHP"/>
    <n v="1166250706"/>
    <s v="No"/>
    <m/>
    <m/>
  </r>
  <r>
    <x v="1"/>
    <s v="Prime Energy Resources Development B.V"/>
    <x v="0"/>
    <x v="3"/>
    <s v="Yes"/>
    <s v="Yes"/>
    <s v="Malampaya Deepwater Gas-to-Power Project"/>
    <s v="PHP"/>
    <n v="20637235"/>
    <s v="No"/>
    <m/>
    <m/>
  </r>
  <r>
    <x v="1"/>
    <s v="Prime Energy Resources Development B.V"/>
    <x v="0"/>
    <x v="4"/>
    <s v="Yes"/>
    <s v="Yes"/>
    <s v="Malampaya Deepwater Gas-to-Power Project"/>
    <s v="PHP"/>
    <n v="220269795"/>
    <s v="No"/>
    <m/>
    <m/>
  </r>
  <r>
    <x v="1"/>
    <s v="Prime Energy Resources Development B.V"/>
    <x v="0"/>
    <x v="2"/>
    <s v="Yes"/>
    <s v="Yes"/>
    <s v="Malampaya Deepwater Gas-to-Power Project"/>
    <s v="PHP"/>
    <n v="17498956"/>
    <s v="No"/>
    <m/>
    <m/>
  </r>
  <r>
    <x v="1"/>
    <s v="Prime Energy Resources Development B.V"/>
    <x v="6"/>
    <x v="22"/>
    <s v="Yes"/>
    <s v="Yes"/>
    <s v="Malampaya Deepwater Gas-to-Power Project"/>
    <s v="PHP"/>
    <n v="20990200481"/>
    <s v="No"/>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 Table of P5 2" cacheId="12" applyNumberFormats="0" applyBorderFormats="0" applyFontFormats="0" applyPatternFormats="0" applyAlignmentFormats="0" applyWidthHeightFormats="0" dataCaption="" updatedVersion="8" compact="0" compactData="0">
  <location ref="A12:D58" firstHeaderRow="1" firstDataRow="1" firstDataCol="3"/>
  <pivotFields count="12">
    <pivotField name="Sector" axis="axisRow" compact="0" outline="0" multipleItemSelectionAllowed="1" showAll="0" sortType="ascending">
      <items count="4">
        <item x="0"/>
        <item x="1"/>
        <item m="1" x="2"/>
        <item t="default"/>
      </items>
    </pivotField>
    <pivotField name="Company" compact="0" outline="0" multipleItemSelectionAllowed="1" showAll="0"/>
    <pivotField name="Government entity" axis="axisRow" compact="0" outline="0" multipleItemSelectionAllowed="1" showAll="0" sortType="ascending">
      <items count="9">
        <item x="4"/>
        <item x="0"/>
        <item x="3"/>
        <item x="6"/>
        <item x="2"/>
        <item x="5"/>
        <item x="1"/>
        <item m="1" x="7"/>
        <item t="default"/>
      </items>
    </pivotField>
    <pivotField name="Revenue stream name" axis="axisRow" compact="0" outline="0" multipleItemSelectionAllowed="1" showAll="0" sortType="ascending">
      <items count="38">
        <item m="1" x="27"/>
        <item x="11"/>
        <item x="1"/>
        <item x="13"/>
        <item x="18"/>
        <item m="1" x="29"/>
        <item x="0"/>
        <item m="1" x="25"/>
        <item x="19"/>
        <item m="1" x="24"/>
        <item x="2"/>
        <item m="1" x="23"/>
        <item x="17"/>
        <item x="22"/>
        <item x="7"/>
        <item m="1" x="31"/>
        <item x="10"/>
        <item x="9"/>
        <item m="1" x="30"/>
        <item x="12"/>
        <item x="20"/>
        <item x="8"/>
        <item x="15"/>
        <item x="16"/>
        <item x="6"/>
        <item m="1" x="26"/>
        <item x="14"/>
        <item x="5"/>
        <item x="4"/>
        <item x="3"/>
        <item x="21"/>
        <item m="1" x="32"/>
        <item m="1" x="35"/>
        <item m="1" x="28"/>
        <item m="1" x="33"/>
        <item m="1" x="34"/>
        <item m="1" x="36"/>
        <item t="default"/>
      </items>
    </pivotField>
    <pivotField name="Levied on project (Y/N)" compact="0" outline="0" multipleItemSelectionAllowed="1" showAll="0"/>
    <pivotField name="Reported by project (Y/N)" compact="0" outline="0" multipleItemSelectionAllowed="1" showAll="0"/>
    <pivotField name="Project name" compact="0" numFmtId="37" outline="0" multipleItemSelectionAllowed="1" showAll="0"/>
    <pivotField name="Reporting currency" compact="0" outline="0" multipleItemSelectionAllowed="1" showAll="0"/>
    <pivotField name="Revenue value" dataField="1" compact="0" outline="0" multipleItemSelectionAllowed="1" showAll="0"/>
    <pivotField name="Payment made in-kind (Y/N)" compact="0" outline="0" multipleItemSelectionAllowed="1" showAll="0"/>
    <pivotField name="In-kind volume (if applicable)" compact="0" outline="0" multipleItemSelectionAllowed="1" showAll="0"/>
    <pivotField name="Unit (if applicable)" compact="0" outline="0" multipleItemSelectionAllowed="1" showAll="0"/>
  </pivotFields>
  <rowFields count="3">
    <field x="0"/>
    <field x="2"/>
    <field x="3"/>
  </rowFields>
  <rowItems count="46">
    <i>
      <x/>
      <x/>
      <x v="3"/>
    </i>
    <i r="2">
      <x v="4"/>
    </i>
    <i r="2">
      <x v="26"/>
    </i>
    <i t="default" r="1">
      <x/>
    </i>
    <i r="1">
      <x v="1"/>
      <x v="2"/>
    </i>
    <i r="2">
      <x v="6"/>
    </i>
    <i r="2">
      <x v="8"/>
    </i>
    <i r="2">
      <x v="10"/>
    </i>
    <i r="2">
      <x v="12"/>
    </i>
    <i r="2">
      <x v="20"/>
    </i>
    <i r="2">
      <x v="28"/>
    </i>
    <i r="2">
      <x v="29"/>
    </i>
    <i t="default" r="1">
      <x v="1"/>
    </i>
    <i r="1">
      <x v="2"/>
      <x v="1"/>
    </i>
    <i r="2">
      <x v="14"/>
    </i>
    <i r="2">
      <x v="16"/>
    </i>
    <i r="2">
      <x v="17"/>
    </i>
    <i r="2">
      <x v="19"/>
    </i>
    <i r="2">
      <x v="21"/>
    </i>
    <i r="2">
      <x v="22"/>
    </i>
    <i t="default" r="1">
      <x v="2"/>
    </i>
    <i r="1">
      <x v="4"/>
      <x v="19"/>
    </i>
    <i r="2">
      <x v="24"/>
    </i>
    <i t="default" r="1">
      <x v="4"/>
    </i>
    <i r="1">
      <x v="5"/>
      <x v="23"/>
    </i>
    <i t="default" r="1">
      <x v="5"/>
    </i>
    <i r="1">
      <x v="6"/>
      <x v="27"/>
    </i>
    <i t="default" r="1">
      <x v="6"/>
    </i>
    <i t="default">
      <x/>
    </i>
    <i>
      <x v="1"/>
      <x/>
      <x v="3"/>
    </i>
    <i r="2">
      <x v="4"/>
    </i>
    <i r="2">
      <x v="26"/>
    </i>
    <i t="default" r="1">
      <x/>
    </i>
    <i r="1">
      <x v="1"/>
      <x v="2"/>
    </i>
    <i r="2">
      <x v="6"/>
    </i>
    <i r="2">
      <x v="10"/>
    </i>
    <i r="2">
      <x v="28"/>
    </i>
    <i r="2">
      <x v="29"/>
    </i>
    <i r="2">
      <x v="30"/>
    </i>
    <i t="default" r="1">
      <x v="1"/>
    </i>
    <i r="1">
      <x v="3"/>
      <x v="13"/>
    </i>
    <i t="default" r="1">
      <x v="3"/>
    </i>
    <i r="1">
      <x v="6"/>
      <x v="27"/>
    </i>
    <i t="default" r="1">
      <x v="6"/>
    </i>
    <i t="default">
      <x v="1"/>
    </i>
    <i t="grand">
      <x/>
    </i>
  </rowItems>
  <colItems count="1">
    <i/>
  </colItems>
  <dataFields count="1">
    <dataField name="SUM of Revenue value" fld="8"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 Table of P5 3" cacheId="6" applyNumberFormats="0" applyBorderFormats="0" applyFontFormats="0" applyPatternFormats="0" applyAlignmentFormats="0" applyWidthHeightFormats="0" dataCaption="" updatedVersion="8" compact="0" compactData="0">
  <location ref="A86:B153" firstHeaderRow="1" firstDataRow="1" firstDataCol="1"/>
  <pivotFields count="11">
    <pivotField name="Company" axis="axisRow" compact="0" outline="0" multipleItemSelectionAllowed="1" showAll="0" sortType="ascending">
      <items count="72">
        <item x="0"/>
        <item x="1"/>
        <item x="2"/>
        <item x="3"/>
        <item x="45"/>
        <item x="4"/>
        <item x="5"/>
        <item x="6"/>
        <item x="7"/>
        <item x="46"/>
        <item m="1" x="66"/>
        <item x="8"/>
        <item x="9"/>
        <item x="10"/>
        <item x="11"/>
        <item x="12"/>
        <item x="47"/>
        <item x="13"/>
        <item x="48"/>
        <item x="49"/>
        <item x="50"/>
        <item x="14"/>
        <item x="15"/>
        <item x="16"/>
        <item x="17"/>
        <item x="18"/>
        <item x="51"/>
        <item x="52"/>
        <item x="19"/>
        <item m="1" x="67"/>
        <item m="1" x="68"/>
        <item x="53"/>
        <item x="54"/>
        <item x="20"/>
        <item x="55"/>
        <item x="21"/>
        <item x="22"/>
        <item x="56"/>
        <item x="23"/>
        <item x="24"/>
        <item x="25"/>
        <item x="26"/>
        <item x="57"/>
        <item x="58"/>
        <item x="64"/>
        <item x="27"/>
        <item x="28"/>
        <item x="29"/>
        <item x="30"/>
        <item x="31"/>
        <item x="32"/>
        <item x="65"/>
        <item x="60"/>
        <item x="61"/>
        <item m="1" x="70"/>
        <item x="62"/>
        <item x="63"/>
        <item x="33"/>
        <item x="34"/>
        <item x="35"/>
        <item x="59"/>
        <item x="36"/>
        <item x="37"/>
        <item x="38"/>
        <item x="39"/>
        <item x="40"/>
        <item x="41"/>
        <item x="42"/>
        <item x="43"/>
        <item x="44"/>
        <item m="1" x="69"/>
        <item t="default"/>
      </items>
    </pivotField>
    <pivotField name="Government entity" compact="0" outline="0" multipleItemSelectionAllowed="1" showAll="0"/>
    <pivotField name="Revenue stream name" compact="0" outline="0" multipleItemSelectionAllowed="1" showAll="0"/>
    <pivotField name="Levied on project (Y/N)" compact="0" outline="0" multipleItemSelectionAllowed="1" showAll="0"/>
    <pivotField name="Reported by project (Y/N)" compact="0" outline="0" multipleItemSelectionAllowed="1" showAll="0"/>
    <pivotField name="Project name" compact="0" numFmtId="37" outline="0" multipleItemSelectionAllowed="1" showAll="0"/>
    <pivotField name="Reporting currency" compact="0" outline="0" multipleItemSelectionAllowed="1" showAll="0"/>
    <pivotField name="Revenue value" dataField="1" compact="0" outline="0" multipleItemSelectionAllowed="1" showAll="0"/>
    <pivotField name="Payment made in-kind (Y/N)" compact="0" outline="0" multipleItemSelectionAllowed="1" showAll="0"/>
    <pivotField name="In-kind volume (if applicable)" compact="0" outline="0" multipleItemSelectionAllowed="1" showAll="0"/>
    <pivotField name="Unit (if applicable)" compact="0" outline="0" multipleItemSelectionAllowed="1" showAll="0"/>
  </pivotFields>
  <rowFields count="1">
    <field x="0"/>
  </rowFields>
  <rowItems count="67">
    <i>
      <x/>
    </i>
    <i>
      <x v="1"/>
    </i>
    <i>
      <x v="2"/>
    </i>
    <i>
      <x v="3"/>
    </i>
    <i>
      <x v="4"/>
    </i>
    <i>
      <x v="5"/>
    </i>
    <i>
      <x v="6"/>
    </i>
    <i>
      <x v="7"/>
    </i>
    <i>
      <x v="8"/>
    </i>
    <i>
      <x v="9"/>
    </i>
    <i>
      <x v="11"/>
    </i>
    <i>
      <x v="12"/>
    </i>
    <i>
      <x v="13"/>
    </i>
    <i>
      <x v="14"/>
    </i>
    <i>
      <x v="15"/>
    </i>
    <i>
      <x v="16"/>
    </i>
    <i>
      <x v="17"/>
    </i>
    <i>
      <x v="18"/>
    </i>
    <i>
      <x v="19"/>
    </i>
    <i>
      <x v="20"/>
    </i>
    <i>
      <x v="21"/>
    </i>
    <i>
      <x v="22"/>
    </i>
    <i>
      <x v="23"/>
    </i>
    <i>
      <x v="24"/>
    </i>
    <i>
      <x v="25"/>
    </i>
    <i>
      <x v="26"/>
    </i>
    <i>
      <x v="27"/>
    </i>
    <i>
      <x v="28"/>
    </i>
    <i>
      <x v="31"/>
    </i>
    <i>
      <x v="32"/>
    </i>
    <i>
      <x v="33"/>
    </i>
    <i>
      <x v="34"/>
    </i>
    <i>
      <x v="35"/>
    </i>
    <i>
      <x v="36"/>
    </i>
    <i>
      <x v="37"/>
    </i>
    <i>
      <x v="38"/>
    </i>
    <i>
      <x v="39"/>
    </i>
    <i>
      <x v="40"/>
    </i>
    <i>
      <x v="41"/>
    </i>
    <i>
      <x v="42"/>
    </i>
    <i>
      <x v="43"/>
    </i>
    <i>
      <x v="44"/>
    </i>
    <i>
      <x v="45"/>
    </i>
    <i>
      <x v="46"/>
    </i>
    <i>
      <x v="47"/>
    </i>
    <i>
      <x v="48"/>
    </i>
    <i>
      <x v="49"/>
    </i>
    <i>
      <x v="50"/>
    </i>
    <i>
      <x v="51"/>
    </i>
    <i>
      <x v="52"/>
    </i>
    <i>
      <x v="53"/>
    </i>
    <i>
      <x v="55"/>
    </i>
    <i>
      <x v="56"/>
    </i>
    <i>
      <x v="57"/>
    </i>
    <i>
      <x v="58"/>
    </i>
    <i>
      <x v="59"/>
    </i>
    <i>
      <x v="60"/>
    </i>
    <i>
      <x v="61"/>
    </i>
    <i>
      <x v="62"/>
    </i>
    <i>
      <x v="63"/>
    </i>
    <i>
      <x v="64"/>
    </i>
    <i>
      <x v="65"/>
    </i>
    <i>
      <x v="66"/>
    </i>
    <i>
      <x v="67"/>
    </i>
    <i>
      <x v="68"/>
    </i>
    <i>
      <x v="69"/>
    </i>
    <i t="grand">
      <x/>
    </i>
  </rowItems>
  <colItems count="1">
    <i/>
  </colItems>
  <dataFields count="1">
    <dataField name="SUM of Revenue value" fld="7"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 Table of P5" cacheId="6" applyNumberFormats="0" applyBorderFormats="0" applyFontFormats="0" applyPatternFormats="0" applyAlignmentFormats="0" applyWidthHeightFormats="0" dataCaption="" updatedVersion="8" compact="0" compactData="0">
  <location ref="A1:B9" firstHeaderRow="1" firstDataRow="1" firstDataCol="1"/>
  <pivotFields count="11">
    <pivotField name="Company" compact="0" outline="0" multipleItemSelectionAllowed="1" showAll="0"/>
    <pivotField name="Government entity" axis="axisRow" compact="0" outline="0" multipleItemSelectionAllowed="1" showAll="0" sortType="ascending">
      <items count="9">
        <item x="4"/>
        <item x="0"/>
        <item x="3"/>
        <item x="6"/>
        <item x="2"/>
        <item x="5"/>
        <item x="1"/>
        <item m="1" x="7"/>
        <item t="default"/>
      </items>
    </pivotField>
    <pivotField name="Revenue stream name" compact="0" outline="0" multipleItemSelectionAllowed="1" showAll="0"/>
    <pivotField name="Levied on project (Y/N)" compact="0" outline="0" multipleItemSelectionAllowed="1" showAll="0"/>
    <pivotField name="Reported by project (Y/N)" compact="0" outline="0" multipleItemSelectionAllowed="1" showAll="0"/>
    <pivotField name="Project name" compact="0" numFmtId="37" outline="0" multipleItemSelectionAllowed="1" showAll="0"/>
    <pivotField name="Reporting currency" compact="0" outline="0" multipleItemSelectionAllowed="1" showAll="0"/>
    <pivotField name="Revenue value" dataField="1" compact="0" outline="0" multipleItemSelectionAllowed="1" showAll="0"/>
    <pivotField name="Payment made in-kind (Y/N)" compact="0" outline="0" multipleItemSelectionAllowed="1" showAll="0"/>
    <pivotField name="In-kind volume (if applicable)" compact="0" outline="0" multipleItemSelectionAllowed="1" showAll="0"/>
    <pivotField name="Unit (if applicable)" compact="0" outline="0" multipleItemSelectionAllowed="1" showAll="0"/>
  </pivotFields>
  <rowFields count="1">
    <field x="1"/>
  </rowFields>
  <rowItems count="8">
    <i>
      <x/>
    </i>
    <i>
      <x v="1"/>
    </i>
    <i>
      <x v="2"/>
    </i>
    <i>
      <x v="3"/>
    </i>
    <i>
      <x v="4"/>
    </i>
    <i>
      <x v="5"/>
    </i>
    <i>
      <x v="6"/>
    </i>
    <i t="grand">
      <x/>
    </i>
  </rowItems>
  <colItems count="1">
    <i/>
  </colItems>
  <dataFields count="1">
    <dataField name="SUM of Revenue value" fld="7"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4:E22">
  <tableColumns count="4">
    <tableColumn id="1" xr3:uid="{00000000-0010-0000-0000-000001000000}" name="Full name of agency" dataDxfId="1"/>
    <tableColumn id="2" xr3:uid="{00000000-0010-0000-0000-000002000000}" name="Agency type"/>
    <tableColumn id="3" xr3:uid="{00000000-0010-0000-0000-000003000000}" name="ID number (if applicable)"/>
    <tableColumn id="5" xr3:uid="{93C83F77-1A57-4C41-B28B-906656021F7D}" name="Total reported" dataDxfId="0" dataCellStyle="Comma">
      <calculatedColumnFormula>SUMIF('Part 4 - Government revenues'!$I$19:$I$75,Table_1[[#This Row],[Full name of agency]],'Part 4 - Government revenues'!$J$19:$J$75)</calculatedColumnFormula>
    </tableColumn>
  </tableColumns>
  <tableStyleInfo name="Part 3 - Reporting entitie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S2:Y30">
  <tableColumns count="7">
    <tableColumn id="1" xr3:uid="{00000000-0010-0000-0900-000001000000}" name="Combined"/>
    <tableColumn id="2" xr3:uid="{00000000-0010-0000-0900-000002000000}" name="GFS description"/>
    <tableColumn id="3" xr3:uid="{00000000-0010-0000-0900-000003000000}" name="GFS Code"/>
    <tableColumn id="4" xr3:uid="{00000000-0010-0000-0900-000004000000}" name="GFS Level 1"/>
    <tableColumn id="5" xr3:uid="{00000000-0010-0000-0900-000005000000}" name="GFS Level 2"/>
    <tableColumn id="6" xr3:uid="{00000000-0010-0000-0900-000006000000}" name="GFS Level 3"/>
    <tableColumn id="7" xr3:uid="{00000000-0010-0000-0900-000007000000}" name="GFS Level 4"/>
  </tableColumns>
  <tableStyleInfo name="Lists-style 5"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A2:AA9">
  <tableColumns count="1">
    <tableColumn id="1" xr3:uid="{00000000-0010-0000-0A00-000001000000}" name="Sector(s)"/>
  </tableColumns>
  <tableStyleInfo name="Lists-style 6"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C2:AC8">
  <tableColumns count="1">
    <tableColumn id="1" xr3:uid="{00000000-0010-0000-0B00-000001000000}" name="Project phases"/>
  </tableColumns>
  <tableStyleInfo name="Lists-style 7"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E2:AE7">
  <tableColumns count="1">
    <tableColumn id="1" xr3:uid="{00000000-0010-0000-0C00-000001000000}" name="&lt; Agency type &gt;"/>
  </tableColumns>
  <tableStyleInfo name="Lists-style 8"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I10:K168">
  <tableColumns count="3">
    <tableColumn id="1" xr3:uid="{00000000-0010-0000-0D00-000001000000}" name="Currency code (ISO-4217)"/>
    <tableColumn id="2" xr3:uid="{00000000-0010-0000-0D00-000002000000}" name="Currency code num (ISO-4217)"/>
    <tableColumn id="3" xr3:uid="{00000000-0010-0000-0D00-000003000000}" name="Currency"/>
  </tableColumns>
  <tableStyleInfo name="Lists-style 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28:I97">
  <tableColumns count="8">
    <tableColumn id="1" xr3:uid="{00000000-0010-0000-0100-000001000000}" name="Full company name"/>
    <tableColumn id="2" xr3:uid="{00000000-0010-0000-0100-000002000000}" name="Company type"/>
    <tableColumn id="3" xr3:uid="{00000000-0010-0000-0100-000003000000}" name="Company ID number"/>
    <tableColumn id="4" xr3:uid="{00000000-0010-0000-0100-000004000000}" name="Sector"/>
    <tableColumn id="5" xr3:uid="{00000000-0010-0000-0100-000005000000}" name="Commodities (comma-seperated)"/>
    <tableColumn id="6" xr3:uid="{00000000-0010-0000-0100-000006000000}" name="Stock exchange listing or company website "/>
    <tableColumn id="7" xr3:uid="{00000000-0010-0000-0100-000007000000}" name="Audited financial statement (or balance sheet, cash flows, profit/loss statement if unavailable)"/>
    <tableColumn id="8" xr3:uid="{00000000-0010-0000-0100-000008000000}" name="Payments to Governments Report"/>
  </tableColumns>
  <tableStyleInfo name="Part 3 - Reporting entities-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99:J166">
  <autoFilter ref="B99:J166" xr:uid="{00000000-000C-0000-FFFF-FFFF02000000}"/>
  <tableColumns count="9">
    <tableColumn id="1" xr3:uid="{00000000-0010-0000-0200-000001000000}" name="Full project name"/>
    <tableColumn id="2" xr3:uid="{00000000-0010-0000-0200-000002000000}" name="Legal agreement reference number(s): contract, licence, lease, concession, …"/>
    <tableColumn id="3" xr3:uid="{00000000-0010-0000-0200-000003000000}" name="Affiliated companies, start with Operator"/>
    <tableColumn id="4" xr3:uid="{00000000-0010-0000-0200-000004000000}" name="Commodities (one commodity/row)"/>
    <tableColumn id="5" xr3:uid="{00000000-0010-0000-0200-000005000000}" name="Status"/>
    <tableColumn id="6" xr3:uid="{00000000-0010-0000-0200-000006000000}" name="Production (volume)"/>
    <tableColumn id="7" xr3:uid="{00000000-0010-0000-0200-000007000000}" name="Unit"/>
    <tableColumn id="8" xr3:uid="{00000000-0010-0000-0200-000008000000}" name="Production (value)"/>
    <tableColumn id="9" xr3:uid="{00000000-0010-0000-0200-000009000000}" name="Currency"/>
  </tableColumns>
  <tableStyleInfo name="Part 3 - Reporting entities-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21:K74">
  <autoFilter ref="B21:K74" xr:uid="{00000000-000C-0000-FFFF-FFFF03000000}"/>
  <tableColumns count="10">
    <tableColumn id="1" xr3:uid="{00000000-0010-0000-0300-000001000000}" name="GFS Level 1"/>
    <tableColumn id="2" xr3:uid="{00000000-0010-0000-0300-000002000000}" name="GFS Level 2"/>
    <tableColumn id="3" xr3:uid="{00000000-0010-0000-0300-000003000000}" name="GFS Level 3"/>
    <tableColumn id="4" xr3:uid="{00000000-0010-0000-0300-000004000000}" name="GFS Level 4"/>
    <tableColumn id="5" xr3:uid="{00000000-0010-0000-0300-000005000000}" name="GFS Classification"/>
    <tableColumn id="6" xr3:uid="{00000000-0010-0000-0300-000006000000}" name="Sector"/>
    <tableColumn id="7" xr3:uid="{00000000-0010-0000-0300-000007000000}" name="Revenue stream name"/>
    <tableColumn id="8" xr3:uid="{00000000-0010-0000-0300-000008000000}" name="Government entity"/>
    <tableColumn id="9" xr3:uid="{00000000-0010-0000-0300-000009000000}" name="Revenue value"/>
    <tableColumn id="10" xr3:uid="{00000000-0010-0000-0300-00000A000000}" name="Currency"/>
  </tableColumns>
  <tableStyleInfo name="Part 4 - Government revenue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8903B8-2EA3-4882-8686-33429EC76D70}" name="Table_5" displayName="Table_5" ref="B14:N798">
  <autoFilter ref="B14:N798" xr:uid="{158903B8-2EA3-4882-8686-33429EC76D70}"/>
  <tableColumns count="13">
    <tableColumn id="1" xr3:uid="{AD34A2EB-7B3F-4249-9B8E-9793D5430E76}" name="Sector"/>
    <tableColumn id="2" xr3:uid="{FE1E8FDC-BE3E-4628-BD6C-C50BA64196E8}" name="Company"/>
    <tableColumn id="3" xr3:uid="{2809C230-7448-47E2-92BD-255AFF01ACB3}" name="Government entity"/>
    <tableColumn id="4" xr3:uid="{BD72605D-B56F-4F27-AA98-833FAF19B396}" name="Revenue stream name"/>
    <tableColumn id="5" xr3:uid="{C56C584F-9D1E-4C0F-AA59-C99CD4B27243}" name="Levied on project (Y/N)"/>
    <tableColumn id="6" xr3:uid="{3BBB736F-2F21-4348-AF77-922E624F9027}" name="Reported by project (Y/N)"/>
    <tableColumn id="7" xr3:uid="{DBFF95E7-442A-49A4-9668-F3E63EE9B0AE}" name="Project name"/>
    <tableColumn id="8" xr3:uid="{6C21AC93-8128-48A5-9F14-CB1F36E9F137}" name="Reporting currency"/>
    <tableColumn id="9" xr3:uid="{126A19CC-E81D-4A63-9D10-8E624DFE0435}" name="Revenue value"/>
    <tableColumn id="10" xr3:uid="{18DA5C8B-9F79-4A4C-B639-3E05D04BA8E0}" name="Payment made in-kind (Y/N)"/>
    <tableColumn id="11" xr3:uid="{2D0B7A36-FDE6-499F-A905-F8B3A8A5544B}" name="In-kind volume (if applicable)"/>
    <tableColumn id="12" xr3:uid="{67856AEB-5CC4-4D0A-8A8F-D79DF3C71034}" name="Unit (if applicable)"/>
    <tableColumn id="13" xr3:uid="{4C7E4F2F-8421-4E58-9804-A0CC696CA24D}" name="Comments"/>
  </tableColumns>
  <tableStyleInfo name="Part 5 - Company data-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G246">
  <tableColumns count="7">
    <tableColumn id="1" xr3:uid="{00000000-0010-0000-0500-000001000000}" name="Country or Area name"/>
    <tableColumn id="2" xr3:uid="{00000000-0010-0000-0500-000002000000}" name="ISO Alpha-2 Code"/>
    <tableColumn id="3" xr3:uid="{00000000-0010-0000-0500-000003000000}" name="ISO Alpha-3 Code"/>
    <tableColumn id="4" xr3:uid="{00000000-0010-0000-0500-000004000000}" name="ISO Numeric Code (UN M49)"/>
    <tableColumn id="5" xr3:uid="{00000000-0010-0000-0500-000005000000}" name="Currency code (ISO-4217)"/>
    <tableColumn id="6" xr3:uid="{00000000-0010-0000-0500-000006000000}" name="Currency code num (ISO-4217)"/>
    <tableColumn id="7" xr3:uid="{00000000-0010-0000-0500-000007000000}" name="Currency"/>
  </tableColumns>
  <tableStyleInfo name="Lists-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I2:I7">
  <tableColumns count="1">
    <tableColumn id="1" xr3:uid="{00000000-0010-0000-0600-000001000000}" name="List"/>
  </tableColumns>
  <tableStyleInfo name="Lists-sty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K2:K7">
  <tableColumns count="1">
    <tableColumn id="1" xr3:uid="{00000000-0010-0000-0700-000001000000}" name="List"/>
  </tableColumns>
  <tableStyleInfo name="Lists-style 3"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N2:P73">
  <tableColumns count="3">
    <tableColumn id="1" xr3:uid="{00000000-0010-0000-0800-000001000000}" name="HS ProductCode"/>
    <tableColumn id="2" xr3:uid="{00000000-0010-0000-0800-000002000000}" name="HS Product Description"/>
    <tableColumn id="3" xr3:uid="{00000000-0010-0000-0800-000003000000}" name="HS Product Description w volume"/>
  </tableColumns>
  <tableStyleInfo name="Lists-style 4"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6" personId="{00000000-0000-0000-0000-000000000000}" id="{CB0C9CFB-2211-4078-B5C7-B79FF2A15E9E}">
    <text>======
ID#AAABZyoZYd8
Microsoft Office User    (2024-12-13 08:38:19)
Which EITI data? Does this include data from the previous reports or only for the 6th Report?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iti.org/document/standard" TargetMode="External"/><Relationship Id="rId7" Type="http://schemas.openxmlformats.org/officeDocument/2006/relationships/hyperlink" Target="mailto:pheiti@dof.gov.ph" TargetMode="External"/><Relationship Id="rId2" Type="http://schemas.openxmlformats.org/officeDocument/2006/relationships/hyperlink" Target="https://pheiti.dof.gov.ph/download/country-report-2021_chap-2_part-1/?wpdmdl=4884&amp;refresh=658f19fdee61a1703877117" TargetMode="External"/><Relationship Id="rId1" Type="http://schemas.openxmlformats.org/officeDocument/2006/relationships/hyperlink" Target="mailto:data@eiti.org" TargetMode="External"/><Relationship Id="rId6" Type="http://schemas.openxmlformats.org/officeDocument/2006/relationships/hyperlink" Target="https://eiti.org/document/standard" TargetMode="External"/><Relationship Id="rId11" Type="http://schemas.microsoft.com/office/2017/10/relationships/threadedComment" Target="../threadedComments/threadedComment1.xml"/><Relationship Id="rId5" Type="http://schemas.openxmlformats.org/officeDocument/2006/relationships/hyperlink" Target="https://www.bsp.gov.ph/statistics/external/Table%2012.pdf" TargetMode="External"/><Relationship Id="rId10" Type="http://schemas.openxmlformats.org/officeDocument/2006/relationships/comments" Target="../comments1.xml"/><Relationship Id="rId4" Type="http://schemas.openxmlformats.org/officeDocument/2006/relationships/hyperlink" Target="https://en.wikipedia.org/wiki/ISO_4217"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hyperlink" Target="https://pheiti.dof.gov.ph/boregistry/" TargetMode="External"/><Relationship Id="rId18" Type="http://schemas.openxmlformats.org/officeDocument/2006/relationships/hyperlink" Target="https://www.doe.gov.ph/energy-resources/coal-statistics?ckattempt=1&amp;fbclid=IwAR0RrQamZVZTPjxDfGKmj96Ap1ezqj5z_ExHgWgLwaGGQ0JZWe0wqahGu40&amp;page=2" TargetMode="External"/><Relationship Id="rId26" Type="http://schemas.openxmlformats.org/officeDocument/2006/relationships/hyperlink" Target="https://mgb.gov.ph/2015-05-13-01-44-56/2015-05-13-01-47-51/23-industry-statistics/1336-msc-the-philippine-mineral-industry-at-a-glance" TargetMode="External"/><Relationship Id="rId39" Type="http://schemas.openxmlformats.org/officeDocument/2006/relationships/hyperlink" Target="https://www.sec.gov.ph/6th%20PH-EITI%20Report,%20p.%20223,%20VII.%20Audit%20procedures,%20Participating%20projects" TargetMode="External"/><Relationship Id="rId21" Type="http://schemas.openxmlformats.org/officeDocument/2006/relationships/hyperlink" Target="https://mgb.gov.ph/2015-05-13-01-44-56/2015-05-13-01-46-18/2015-06-03-03-42-4925,297%20kg=%2025.297%20tonnes" TargetMode="External"/><Relationship Id="rId34" Type="http://schemas.openxmlformats.org/officeDocument/2006/relationships/hyperlink" Target="https://eiti.org/document/standard" TargetMode="External"/><Relationship Id="rId42" Type="http://schemas.openxmlformats.org/officeDocument/2006/relationships/hyperlink" Target="https://www.dbm.gov.ph/wp-content/uploads/2012/03/PGB-B1.pdf" TargetMode="External"/><Relationship Id="rId47" Type="http://schemas.openxmlformats.org/officeDocument/2006/relationships/hyperlink" Target="https://eiti.org/document/standard" TargetMode="External"/><Relationship Id="rId50" Type="http://schemas.openxmlformats.org/officeDocument/2006/relationships/hyperlink" Target="https://mgb.gov.ph/2015-05-13-01-44-56/2015-05-13-01-47-51/23-industry-statistics/1336-msc-the-philippine-mineral-industry-at-a-glance" TargetMode="External"/><Relationship Id="rId55" Type="http://schemas.openxmlformats.org/officeDocument/2006/relationships/hyperlink" Target="https://eiti.org/document/standard" TargetMode="External"/><Relationship Id="rId7" Type="http://schemas.openxmlformats.org/officeDocument/2006/relationships/hyperlink" Target="https://www.doe.gov.ph/energy-statistics?q=energy-resources/coc" TargetMode="External"/><Relationship Id="rId12" Type="http://schemas.openxmlformats.org/officeDocument/2006/relationships/hyperlink" Target="https://www.sec.gov.ph/mc-2019/mc-no-15-s-2019-amendment-of-sec-memorandum-circular-no-17-series-of-2018-on-the-revision-of-the-general-information-sheet-gis-to-include-beneficial-ownership-information-2019-revisio/" TargetMode="External"/><Relationship Id="rId17" Type="http://schemas.openxmlformats.org/officeDocument/2006/relationships/hyperlink" Target="https://unstats.un.org/unsd/tradekb/Knowledgebase/50018/Harmonized-Commodity-Description-and-Coding-Systems-HS" TargetMode="External"/><Relationship Id="rId25" Type="http://schemas.openxmlformats.org/officeDocument/2006/relationships/hyperlink" Target="https://mgb.gov.ph/attachments/article/162/MIS%20as%20of%20Sep%206-2024.pdf" TargetMode="External"/><Relationship Id="rId33" Type="http://schemas.openxmlformats.org/officeDocument/2006/relationships/hyperlink" Target="https://eiti.org/document/standard" TargetMode="External"/><Relationship Id="rId38" Type="http://schemas.openxmlformats.org/officeDocument/2006/relationships/hyperlink" Target="https://eiti.org/document/standard" TargetMode="External"/><Relationship Id="rId46" Type="http://schemas.openxmlformats.org/officeDocument/2006/relationships/hyperlink" Target="https://pheiti.dof.gov.ph/download/country-report-2021_chap-2_part-1/?wpdmdl=4884&amp;refresh=66b81d33181601723342131"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doe.gov.ph/energy-resources/coal-statistics?q=energy-resources/coal-statistics" TargetMode="External"/><Relationship Id="rId29" Type="http://schemas.openxmlformats.org/officeDocument/2006/relationships/hyperlink" Target="https://docs.google.com/spreadsheets/d/1R0Wm8QLiwsFyKCAljuJdPNjqT_RrG1Dq/edit?usp=sharing&amp;ouid=107783726254245963548&amp;rtpof=true&amp;sd=true" TargetMode="External"/><Relationship Id="rId41" Type="http://schemas.openxmlformats.org/officeDocument/2006/relationships/hyperlink" Target="https://www.dbm.gov.ph/index.php/dbm-publications/national-expenditure-program" TargetMode="External"/><Relationship Id="rId54" Type="http://schemas.openxmlformats.org/officeDocument/2006/relationships/hyperlink" Target="https://psa.gov.ph/content/2018-annual-labor-and-employment-statu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eiti.org/document/standard" TargetMode="External"/><Relationship Id="rId37" Type="http://schemas.openxmlformats.org/officeDocument/2006/relationships/hyperlink" Target="https://eiti.org/document/standard" TargetMode="External"/><Relationship Id="rId40" Type="http://schemas.openxmlformats.org/officeDocument/2006/relationships/hyperlink" Target="https://eiti.org/document/standard" TargetMode="External"/><Relationship Id="rId45" Type="http://schemas.openxmlformats.org/officeDocument/2006/relationships/hyperlink" Target="https://eiti.org/document/standard" TargetMode="External"/><Relationship Id="rId53" Type="http://schemas.openxmlformats.org/officeDocument/2006/relationships/hyperlink" Target="https://mgb.gov.ph/attachments/article/162/MIS-Qtrly-2021-to-Q1-2024-as-of-6June2024.pdf" TargetMode="External"/><Relationship Id="rId5" Type="http://schemas.openxmlformats.org/officeDocument/2006/relationships/hyperlink" Target="http://databaseportal.mgb.gov.ph/" TargetMode="External"/><Relationship Id="rId15" Type="http://schemas.openxmlformats.org/officeDocument/2006/relationships/hyperlink" Target="https://eiti.org/document/standard" TargetMode="External"/><Relationship Id="rId23" Type="http://schemas.openxmlformats.org/officeDocument/2006/relationships/hyperlink" Target="https://docs.google.com/spreadsheets/d/1mxKSg04heFsYPbyaLy6fU4YvBoruOXXU/edit?usp=sharing&amp;ouid=107783726254245963548&amp;rtpof=true&amp;sd=true" TargetMode="External"/><Relationship Id="rId28" Type="http://schemas.openxmlformats.org/officeDocument/2006/relationships/hyperlink" Target="https://doe.gov.ph/energy-resources/coal-statistics?q=energy-resources/overall-coal-statistics" TargetMode="External"/><Relationship Id="rId36" Type="http://schemas.openxmlformats.org/officeDocument/2006/relationships/hyperlink" Target="https://eiti.org/document/standard" TargetMode="External"/><Relationship Id="rId49" Type="http://schemas.openxmlformats.org/officeDocument/2006/relationships/hyperlink" Target="https://unstats.un.org/unsd/nationalaccount/sna2008.asp" TargetMode="External"/><Relationship Id="rId10" Type="http://schemas.openxmlformats.org/officeDocument/2006/relationships/hyperlink" Target="https://contracts-eiti.dof.gov.ph/" TargetMode="External"/><Relationship Id="rId19" Type="http://schemas.openxmlformats.org/officeDocument/2006/relationships/hyperlink" Target="https://www.doe.gov.ph/oil-and-gas-overview?q=coal-overview" TargetMode="External"/><Relationship Id="rId31" Type="http://schemas.openxmlformats.org/officeDocument/2006/relationships/hyperlink" Target="https://eiti.org/document/standard" TargetMode="External"/><Relationship Id="rId44" Type="http://schemas.openxmlformats.org/officeDocument/2006/relationships/hyperlink" Target="https://eiti.org/document/standard" TargetMode="External"/><Relationship Id="rId52" Type="http://schemas.openxmlformats.org/officeDocument/2006/relationships/hyperlink" Target="https://mgb.gov.ph/attachments/article/162/MIS-Qtrly-2021-to-Q1-2024-as-of-6June2024.pdf" TargetMode="External"/><Relationship Id="rId4" Type="http://schemas.openxmlformats.org/officeDocument/2006/relationships/hyperlink" Target="https://mgb.gov.ph/attachments/article/123/primerep.pdf" TargetMode="External"/><Relationship Id="rId9" Type="http://schemas.openxmlformats.org/officeDocument/2006/relationships/hyperlink" Target="https://www.officialgazette.gov.ph/2016/07/23/executive-order-no-02-s-2016/" TargetMode="External"/><Relationship Id="rId14" Type="http://schemas.openxmlformats.org/officeDocument/2006/relationships/hyperlink" Target="https://eiti.org/document/standard" TargetMode="External"/><Relationship Id="rId22" Type="http://schemas.openxmlformats.org/officeDocument/2006/relationships/hyperlink" Target="https://mgb.gov.ph/2015-05-13-01-44-56/2015-05-13-01-47-51/23-industry-statistics/1306-msc-philippine-metallic-mineral-production" TargetMode="External"/><Relationship Id="rId27" Type="http://schemas.openxmlformats.org/officeDocument/2006/relationships/hyperlink" Target="https://docs.google.com/spreadsheets/d/1sJrJefixNRtTZ66LIBo4c5yaOzponCMp/edit?usp=sharing&amp;ouid=107783726254245963548&amp;rtpof=true&amp;sd=true" TargetMode="External"/><Relationship Id="rId30" Type="http://schemas.openxmlformats.org/officeDocument/2006/relationships/hyperlink" Target="https://docs.google.com/spreadsheets/d/1sJrJefixNRtTZ66LIBo4c5yaOzponCMp/edit?usp=sharing&amp;ouid=107783726254245963548&amp;rtpof=true&amp;sd=true" TargetMode="External"/><Relationship Id="rId35" Type="http://schemas.openxmlformats.org/officeDocument/2006/relationships/hyperlink" Target="https://eiti.org/document/standard" TargetMode="External"/><Relationship Id="rId43" Type="http://schemas.openxmlformats.org/officeDocument/2006/relationships/hyperlink" Target="https://eiti.org/document/standard" TargetMode="External"/><Relationship Id="rId48" Type="http://schemas.openxmlformats.org/officeDocument/2006/relationships/hyperlink" Target="https://eiti.org/document/standard" TargetMode="External"/><Relationship Id="rId56"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51" Type="http://schemas.openxmlformats.org/officeDocument/2006/relationships/hyperlink" Target="https://mgb.gov.ph/attachments/article/162/MIS-Qtrly-2021-to-Q1-2024-as-of-6June2024.pdf" TargetMode="External"/><Relationship Id="rId3" Type="http://schemas.openxmlformats.org/officeDocument/2006/relationships/hyperlink" Target="https://www.doe.gov.ph/energy-statistics?q=energy-resources/philippine-coal-contract-syste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lepantomining.com/17-a" TargetMode="External"/><Relationship Id="rId13" Type="http://schemas.openxmlformats.org/officeDocument/2006/relationships/hyperlink" Target="http://www.cemexholdingsphilippines.com/investors/corporate-disclosures/financial-reports" TargetMode="External"/><Relationship Id="rId18" Type="http://schemas.openxmlformats.org/officeDocument/2006/relationships/table" Target="../tables/table2.xml"/><Relationship Id="rId3" Type="http://schemas.openxmlformats.org/officeDocument/2006/relationships/hyperlink" Target="http://www.apexmines.com/?page_id=425" TargetMode="External"/><Relationship Id="rId7" Type="http://schemas.openxmlformats.org/officeDocument/2006/relationships/hyperlink" Target="https://www.greenstoneresources.com/" TargetMode="External"/><Relationship Id="rId12" Type="http://schemas.openxmlformats.org/officeDocument/2006/relationships/hyperlink" Target="http://www.gfni.com.ph/company-disclosures/sec-filings/" TargetMode="External"/><Relationship Id="rId17" Type="http://schemas.openxmlformats.org/officeDocument/2006/relationships/table" Target="../tables/table1.xml"/><Relationship Id="rId2" Type="http://schemas.openxmlformats.org/officeDocument/2006/relationships/hyperlink" Target="https://tvird.com.ph/financial-reports/" TargetMode="External"/><Relationship Id="rId16" Type="http://schemas.openxmlformats.org/officeDocument/2006/relationships/printerSettings" Target="../printerSettings/printerSettings4.bin"/><Relationship Id="rId1" Type="http://schemas.openxmlformats.org/officeDocument/2006/relationships/hyperlink" Target="mailto:data@eiti.org" TargetMode="External"/><Relationship Id="rId6" Type="http://schemas.openxmlformats.org/officeDocument/2006/relationships/hyperlink" Target="https://metalsexploration.com/financials.html" TargetMode="External"/><Relationship Id="rId11" Type="http://schemas.openxmlformats.org/officeDocument/2006/relationships/hyperlink" Target="http://www.philexmining.com.ph/audited-financial-statement/" TargetMode="External"/><Relationship Id="rId5" Type="http://schemas.openxmlformats.org/officeDocument/2006/relationships/hyperlink" Target="https://www.metalsexploration.com/" TargetMode="External"/><Relationship Id="rId15" Type="http://schemas.openxmlformats.org/officeDocument/2006/relationships/hyperlink" Target="http://www.cemexholdingsphilippines.com/investors/corporate-disclosures/sec-filings" TargetMode="External"/><Relationship Id="rId10" Type="http://schemas.openxmlformats.org/officeDocument/2006/relationships/hyperlink" Target="http://www.oceanagold.com/?s=financial+statements" TargetMode="External"/><Relationship Id="rId19" Type="http://schemas.openxmlformats.org/officeDocument/2006/relationships/table" Target="../tables/table3.xml"/><Relationship Id="rId4" Type="http://schemas.openxmlformats.org/officeDocument/2006/relationships/hyperlink" Target="http://www.atlasmining.com.ph/company-disclosures/full-year-report" TargetMode="External"/><Relationship Id="rId9" Type="http://schemas.openxmlformats.org/officeDocument/2006/relationships/hyperlink" Target="http://www.marcventuresholdings.com/sec_form_17_a_annual_report" TargetMode="External"/><Relationship Id="rId14" Type="http://schemas.openxmlformats.org/officeDocument/2006/relationships/hyperlink" Target="http://www.cac.com.ph/annualreports.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5" Type="http://schemas.openxmlformats.org/officeDocument/2006/relationships/table" Target="../tables/table4.x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eiti.org/document/standard" TargetMode="Externa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0"/>
  <sheetViews>
    <sheetView showGridLines="0" topLeftCell="A30" workbookViewId="0"/>
  </sheetViews>
  <sheetFormatPr defaultColWidth="14.44140625" defaultRowHeight="15" customHeight="1"/>
  <cols>
    <col min="1" max="1" width="4" customWidth="1"/>
    <col min="2" max="2" width="4" hidden="1" customWidth="1"/>
    <col min="3" max="3" width="76.44140625" customWidth="1"/>
    <col min="4" max="4" width="2.6640625" customWidth="1"/>
    <col min="5" max="5" width="56.109375" customWidth="1"/>
    <col min="6" max="6" width="2.6640625" customWidth="1"/>
    <col min="7" max="7" width="50.44140625" customWidth="1"/>
    <col min="8" max="26" width="4" customWidth="1"/>
  </cols>
  <sheetData>
    <row r="1" spans="1:26" ht="15.75" customHeight="1">
      <c r="A1" s="1"/>
      <c r="B1" s="1"/>
      <c r="C1" s="2"/>
      <c r="D1" s="1"/>
      <c r="E1" s="1"/>
      <c r="F1" s="1"/>
      <c r="G1" s="1"/>
      <c r="H1" s="1"/>
      <c r="I1" s="1"/>
      <c r="J1" s="1"/>
      <c r="K1" s="1"/>
      <c r="L1" s="1"/>
      <c r="M1" s="1"/>
      <c r="N1" s="1"/>
      <c r="O1" s="1"/>
      <c r="P1" s="1"/>
      <c r="Q1" s="1"/>
      <c r="R1" s="1"/>
      <c r="S1" s="1"/>
      <c r="T1" s="1"/>
      <c r="U1" s="1"/>
      <c r="V1" s="1"/>
      <c r="W1" s="1"/>
      <c r="X1" s="1"/>
      <c r="Y1" s="1"/>
      <c r="Z1" s="1"/>
    </row>
    <row r="2" spans="1:26" ht="24" customHeight="1">
      <c r="A2" s="1"/>
      <c r="B2" s="1"/>
      <c r="C2" s="1"/>
      <c r="D2" s="1"/>
      <c r="E2" s="1"/>
      <c r="F2" s="1"/>
      <c r="G2" s="1"/>
      <c r="H2" s="1"/>
      <c r="I2" s="1"/>
      <c r="J2" s="1"/>
      <c r="K2" s="1"/>
      <c r="L2" s="1"/>
      <c r="M2" s="1"/>
      <c r="N2" s="1"/>
      <c r="O2" s="1"/>
      <c r="P2" s="1"/>
      <c r="Q2" s="1"/>
      <c r="R2" s="1"/>
      <c r="S2" s="1"/>
      <c r="T2" s="1"/>
      <c r="U2" s="1"/>
      <c r="V2" s="1"/>
      <c r="W2" s="1"/>
      <c r="X2" s="1"/>
      <c r="Y2" s="1"/>
      <c r="Z2" s="1"/>
    </row>
    <row r="3" spans="1:26" ht="24" customHeight="1">
      <c r="A3" s="1"/>
      <c r="B3" s="1"/>
      <c r="C3" s="1"/>
      <c r="D3" s="1"/>
      <c r="E3" s="3"/>
      <c r="F3" s="1"/>
      <c r="G3" s="3"/>
      <c r="H3" s="1"/>
      <c r="I3" s="1"/>
      <c r="J3" s="1"/>
      <c r="K3" s="1"/>
      <c r="L3" s="1"/>
      <c r="M3" s="1"/>
      <c r="N3" s="1"/>
      <c r="O3" s="1"/>
      <c r="P3" s="1"/>
      <c r="Q3" s="1"/>
      <c r="R3" s="1"/>
      <c r="S3" s="1"/>
      <c r="T3" s="1"/>
      <c r="U3" s="1"/>
      <c r="V3" s="1"/>
      <c r="W3" s="1"/>
      <c r="X3" s="1"/>
      <c r="Y3" s="1"/>
      <c r="Z3" s="1"/>
    </row>
    <row r="4" spans="1:26" ht="24" customHeight="1">
      <c r="A4" s="1"/>
      <c r="B4" s="1"/>
      <c r="C4" s="1"/>
      <c r="D4" s="1"/>
      <c r="E4" s="3" t="s">
        <v>0</v>
      </c>
      <c r="F4" s="1"/>
      <c r="G4" s="4"/>
      <c r="H4" s="1"/>
      <c r="I4" s="1"/>
      <c r="J4" s="1"/>
      <c r="K4" s="1"/>
      <c r="L4" s="1"/>
      <c r="M4" s="1"/>
      <c r="N4" s="1"/>
      <c r="O4" s="1"/>
      <c r="P4" s="1"/>
      <c r="Q4" s="1"/>
      <c r="R4" s="1"/>
      <c r="S4" s="1"/>
      <c r="T4" s="1"/>
      <c r="U4" s="1"/>
      <c r="V4" s="1"/>
      <c r="W4" s="1"/>
      <c r="X4" s="1"/>
      <c r="Y4" s="1"/>
      <c r="Z4" s="1"/>
    </row>
    <row r="5" spans="1:26" ht="24" customHeight="1">
      <c r="A5" s="1"/>
      <c r="B5" s="1"/>
      <c r="C5" s="1"/>
      <c r="D5" s="1"/>
      <c r="E5" s="1"/>
      <c r="F5" s="1"/>
      <c r="G5" s="1"/>
      <c r="H5" s="1"/>
      <c r="I5" s="1"/>
      <c r="J5" s="1"/>
      <c r="K5" s="1"/>
      <c r="L5" s="1"/>
      <c r="M5" s="1"/>
      <c r="N5" s="1"/>
      <c r="O5" s="1"/>
      <c r="P5" s="1"/>
      <c r="Q5" s="1"/>
      <c r="R5" s="1"/>
      <c r="S5" s="1"/>
      <c r="T5" s="1"/>
      <c r="U5" s="1"/>
      <c r="V5" s="1"/>
      <c r="W5" s="1"/>
      <c r="X5" s="1"/>
      <c r="Y5" s="1"/>
      <c r="Z5" s="1"/>
    </row>
    <row r="6" spans="1:26" ht="3.75" customHeight="1">
      <c r="A6" s="1"/>
      <c r="B6" s="1"/>
      <c r="C6" s="1"/>
      <c r="D6" s="1"/>
      <c r="E6" s="1"/>
      <c r="F6" s="1"/>
      <c r="G6" s="1"/>
      <c r="H6" s="1"/>
      <c r="I6" s="1"/>
      <c r="J6" s="1"/>
      <c r="K6" s="1"/>
      <c r="L6" s="1"/>
      <c r="M6" s="1"/>
      <c r="N6" s="1"/>
      <c r="O6" s="1"/>
      <c r="P6" s="1"/>
      <c r="Q6" s="1"/>
      <c r="R6" s="1"/>
      <c r="S6" s="1"/>
      <c r="T6" s="1"/>
      <c r="U6" s="1"/>
      <c r="V6" s="1"/>
      <c r="W6" s="1"/>
      <c r="X6" s="1"/>
      <c r="Y6" s="1"/>
      <c r="Z6" s="1"/>
    </row>
    <row r="7" spans="1:26" ht="3.75" customHeight="1">
      <c r="A7" s="1"/>
      <c r="B7" s="1"/>
      <c r="C7" s="1"/>
      <c r="D7" s="1"/>
      <c r="E7" s="1"/>
      <c r="F7" s="1"/>
      <c r="G7" s="1"/>
      <c r="H7" s="1"/>
      <c r="I7" s="1"/>
      <c r="J7" s="1"/>
      <c r="K7" s="1"/>
      <c r="L7" s="1"/>
      <c r="M7" s="1"/>
      <c r="N7" s="1"/>
      <c r="O7" s="1"/>
      <c r="P7" s="1"/>
      <c r="Q7" s="1"/>
      <c r="R7" s="1"/>
      <c r="S7" s="1"/>
      <c r="T7" s="1"/>
      <c r="U7" s="1"/>
      <c r="V7" s="1"/>
      <c r="W7" s="1"/>
      <c r="X7" s="1"/>
      <c r="Y7" s="1"/>
      <c r="Z7" s="1"/>
    </row>
    <row r="8" spans="1:26" ht="24" customHeight="1">
      <c r="A8" s="1"/>
      <c r="B8" s="1"/>
      <c r="C8" s="1"/>
      <c r="D8" s="1"/>
      <c r="E8" s="1"/>
      <c r="F8" s="1"/>
      <c r="G8" s="1"/>
      <c r="H8" s="1"/>
      <c r="I8" s="1"/>
      <c r="J8" s="1"/>
      <c r="K8" s="1"/>
      <c r="L8" s="1"/>
      <c r="M8" s="1"/>
      <c r="N8" s="1"/>
      <c r="O8" s="1"/>
      <c r="P8" s="1"/>
      <c r="Q8" s="1"/>
      <c r="R8" s="1"/>
      <c r="S8" s="1"/>
      <c r="T8" s="1"/>
      <c r="U8" s="1"/>
      <c r="V8" s="1"/>
      <c r="W8" s="1"/>
      <c r="X8" s="1"/>
      <c r="Y8" s="1"/>
      <c r="Z8" s="1"/>
    </row>
    <row r="9" spans="1:26" ht="24" customHeight="1">
      <c r="A9" s="1"/>
      <c r="B9" s="1"/>
      <c r="C9" s="5"/>
      <c r="D9" s="6"/>
      <c r="E9" s="6"/>
      <c r="F9" s="7"/>
      <c r="G9" s="7"/>
      <c r="H9" s="1"/>
      <c r="I9" s="1"/>
      <c r="J9" s="1"/>
      <c r="K9" s="1"/>
      <c r="L9" s="1"/>
      <c r="M9" s="1"/>
      <c r="N9" s="1"/>
      <c r="O9" s="1"/>
      <c r="P9" s="1"/>
      <c r="Q9" s="1"/>
      <c r="R9" s="1"/>
      <c r="S9" s="1"/>
      <c r="T9" s="1"/>
      <c r="U9" s="1"/>
      <c r="V9" s="1"/>
      <c r="W9" s="1"/>
      <c r="X9" s="1"/>
      <c r="Y9" s="1"/>
      <c r="Z9" s="1"/>
    </row>
    <row r="10" spans="1:26" ht="24" customHeight="1">
      <c r="A10" s="1"/>
      <c r="B10" s="1"/>
      <c r="C10" s="8" t="s">
        <v>1</v>
      </c>
      <c r="D10" s="9"/>
      <c r="E10" s="9"/>
      <c r="F10" s="7"/>
      <c r="G10" s="7"/>
      <c r="H10" s="1"/>
      <c r="I10" s="1"/>
      <c r="J10" s="1"/>
      <c r="K10" s="1"/>
      <c r="L10" s="1"/>
      <c r="M10" s="1"/>
      <c r="N10" s="1"/>
      <c r="O10" s="1"/>
      <c r="P10" s="1"/>
      <c r="Q10" s="1"/>
      <c r="R10" s="1"/>
      <c r="S10" s="1"/>
      <c r="T10" s="1"/>
      <c r="U10" s="1"/>
      <c r="V10" s="1"/>
      <c r="W10" s="1"/>
      <c r="X10" s="1"/>
      <c r="Y10" s="1"/>
      <c r="Z10" s="1"/>
    </row>
    <row r="11" spans="1:26" ht="24" customHeight="1">
      <c r="A11" s="1"/>
      <c r="B11" s="1"/>
      <c r="C11" s="10" t="s">
        <v>2</v>
      </c>
      <c r="D11" s="11"/>
      <c r="E11" s="11"/>
      <c r="F11" s="7"/>
      <c r="G11" s="7"/>
      <c r="H11" s="1"/>
      <c r="I11" s="1"/>
      <c r="J11" s="1"/>
      <c r="K11" s="1"/>
      <c r="L11" s="1"/>
      <c r="M11" s="1"/>
      <c r="N11" s="1"/>
      <c r="O11" s="1"/>
      <c r="P11" s="1"/>
      <c r="Q11" s="1"/>
      <c r="R11" s="1"/>
      <c r="S11" s="1"/>
      <c r="T11" s="1"/>
      <c r="U11" s="1"/>
      <c r="V11" s="1"/>
      <c r="W11" s="1"/>
      <c r="X11" s="1"/>
      <c r="Y11" s="1"/>
      <c r="Z11" s="1"/>
    </row>
    <row r="12" spans="1:26" ht="24" customHeight="1">
      <c r="A12" s="1"/>
      <c r="B12" s="1"/>
      <c r="C12" s="5"/>
      <c r="D12" s="6"/>
      <c r="E12" s="6"/>
      <c r="F12" s="7"/>
      <c r="G12" s="7"/>
      <c r="H12" s="1"/>
      <c r="I12" s="1"/>
      <c r="J12" s="1"/>
      <c r="K12" s="1"/>
      <c r="L12" s="1"/>
      <c r="M12" s="1"/>
      <c r="N12" s="1"/>
      <c r="O12" s="1"/>
      <c r="P12" s="1"/>
      <c r="Q12" s="1"/>
      <c r="R12" s="1"/>
      <c r="S12" s="1"/>
      <c r="T12" s="1"/>
      <c r="U12" s="1"/>
      <c r="V12" s="1"/>
      <c r="W12" s="1"/>
      <c r="X12" s="1"/>
      <c r="Y12" s="1"/>
      <c r="Z12" s="1"/>
    </row>
    <row r="13" spans="1:26" ht="24" customHeight="1">
      <c r="A13" s="1"/>
      <c r="B13" s="1"/>
      <c r="C13" s="7" t="s">
        <v>3</v>
      </c>
      <c r="D13" s="6"/>
      <c r="E13" s="6"/>
      <c r="F13" s="7"/>
      <c r="G13" s="7"/>
      <c r="H13" s="1"/>
      <c r="I13" s="1"/>
      <c r="J13" s="1"/>
      <c r="K13" s="1"/>
      <c r="L13" s="1"/>
      <c r="M13" s="1"/>
      <c r="N13" s="1"/>
      <c r="O13" s="1"/>
      <c r="P13" s="1"/>
      <c r="Q13" s="1"/>
      <c r="R13" s="1"/>
      <c r="S13" s="1"/>
      <c r="T13" s="1"/>
      <c r="U13" s="1"/>
      <c r="V13" s="1"/>
      <c r="W13" s="1"/>
      <c r="X13" s="1"/>
      <c r="Y13" s="1"/>
      <c r="Z13" s="1"/>
    </row>
    <row r="14" spans="1:26" ht="24" customHeight="1">
      <c r="A14" s="1"/>
      <c r="B14" s="1"/>
      <c r="C14" s="504" t="s">
        <v>4</v>
      </c>
      <c r="D14" s="505"/>
      <c r="E14" s="506"/>
      <c r="F14" s="7"/>
      <c r="G14" s="7"/>
      <c r="H14" s="1"/>
      <c r="I14" s="1"/>
      <c r="J14" s="1"/>
      <c r="K14" s="1"/>
      <c r="L14" s="1"/>
      <c r="M14" s="1"/>
      <c r="N14" s="1"/>
      <c r="O14" s="1"/>
      <c r="P14" s="1"/>
      <c r="Q14" s="1"/>
      <c r="R14" s="1"/>
      <c r="S14" s="1"/>
      <c r="T14" s="1"/>
      <c r="U14" s="1"/>
      <c r="V14" s="1"/>
      <c r="W14" s="1"/>
      <c r="X14" s="1"/>
      <c r="Y14" s="1"/>
      <c r="Z14" s="1"/>
    </row>
    <row r="15" spans="1:26" ht="24" customHeight="1">
      <c r="A15" s="1"/>
      <c r="B15" s="1"/>
      <c r="C15" s="12"/>
      <c r="D15" s="12"/>
      <c r="E15" s="12"/>
      <c r="F15" s="7"/>
      <c r="G15" s="7"/>
      <c r="H15" s="1"/>
      <c r="I15" s="1"/>
      <c r="J15" s="1"/>
      <c r="K15" s="1"/>
      <c r="L15" s="1"/>
      <c r="M15" s="1"/>
      <c r="N15" s="1"/>
      <c r="O15" s="1"/>
      <c r="P15" s="1"/>
      <c r="Q15" s="1"/>
      <c r="R15" s="1"/>
      <c r="S15" s="1"/>
      <c r="T15" s="1"/>
      <c r="U15" s="1"/>
      <c r="V15" s="1"/>
      <c r="W15" s="1"/>
      <c r="X15" s="1"/>
      <c r="Y15" s="1"/>
      <c r="Z15" s="1"/>
    </row>
    <row r="16" spans="1:26" ht="24" customHeight="1">
      <c r="A16" s="1"/>
      <c r="B16" s="1"/>
      <c r="C16" s="13" t="s">
        <v>5</v>
      </c>
      <c r="D16" s="14"/>
      <c r="E16" s="14"/>
      <c r="F16" s="7"/>
      <c r="G16" s="7"/>
      <c r="H16" s="1"/>
      <c r="I16" s="1"/>
      <c r="J16" s="1"/>
      <c r="K16" s="1"/>
      <c r="L16" s="1"/>
      <c r="M16" s="1"/>
      <c r="N16" s="1"/>
      <c r="O16" s="1"/>
      <c r="P16" s="1"/>
      <c r="Q16" s="1"/>
      <c r="R16" s="1"/>
      <c r="S16" s="1"/>
      <c r="T16" s="1"/>
      <c r="U16" s="1"/>
      <c r="V16" s="1"/>
      <c r="W16" s="1"/>
      <c r="X16" s="1"/>
      <c r="Y16" s="1"/>
      <c r="Z16" s="1"/>
    </row>
    <row r="17" spans="1:26" ht="24" customHeight="1">
      <c r="A17" s="1"/>
      <c r="B17" s="1"/>
      <c r="C17" s="9" t="s">
        <v>6</v>
      </c>
      <c r="D17" s="14"/>
      <c r="E17" s="14"/>
      <c r="F17" s="7"/>
      <c r="G17" s="7"/>
      <c r="H17" s="1"/>
      <c r="I17" s="1"/>
      <c r="J17" s="1"/>
      <c r="K17" s="1"/>
      <c r="L17" s="1"/>
      <c r="M17" s="1"/>
      <c r="N17" s="1"/>
      <c r="O17" s="1"/>
      <c r="P17" s="1"/>
      <c r="Q17" s="1"/>
      <c r="R17" s="1"/>
      <c r="S17" s="1"/>
      <c r="T17" s="1"/>
      <c r="U17" s="1"/>
      <c r="V17" s="1"/>
      <c r="W17" s="1"/>
      <c r="X17" s="1"/>
      <c r="Y17" s="1"/>
      <c r="Z17" s="1"/>
    </row>
    <row r="18" spans="1:26" ht="24" customHeight="1">
      <c r="A18" s="1"/>
      <c r="B18" s="1"/>
      <c r="C18" s="9" t="s">
        <v>7</v>
      </c>
      <c r="D18" s="14"/>
      <c r="E18" s="14"/>
      <c r="F18" s="7"/>
      <c r="G18" s="7"/>
      <c r="H18" s="1"/>
      <c r="I18" s="1"/>
      <c r="J18" s="1"/>
      <c r="K18" s="1"/>
      <c r="L18" s="1"/>
      <c r="M18" s="1"/>
      <c r="N18" s="1"/>
      <c r="O18" s="1"/>
      <c r="P18" s="1"/>
      <c r="Q18" s="1"/>
      <c r="R18" s="1"/>
      <c r="S18" s="1"/>
      <c r="T18" s="1"/>
      <c r="U18" s="1"/>
      <c r="V18" s="1"/>
      <c r="W18" s="1"/>
      <c r="X18" s="1"/>
      <c r="Y18" s="1"/>
      <c r="Z18" s="1"/>
    </row>
    <row r="19" spans="1:26" ht="24" customHeight="1">
      <c r="A19" s="1"/>
      <c r="B19" s="1"/>
      <c r="C19" s="507" t="s">
        <v>8</v>
      </c>
      <c r="D19" s="505"/>
      <c r="E19" s="506"/>
      <c r="F19" s="7"/>
      <c r="G19" s="7"/>
      <c r="H19" s="1"/>
      <c r="I19" s="1"/>
      <c r="J19" s="1"/>
      <c r="K19" s="1"/>
      <c r="L19" s="1"/>
      <c r="M19" s="1"/>
      <c r="N19" s="1"/>
      <c r="O19" s="1"/>
      <c r="P19" s="1"/>
      <c r="Q19" s="1"/>
      <c r="R19" s="1"/>
      <c r="S19" s="1"/>
      <c r="T19" s="1"/>
      <c r="U19" s="1"/>
      <c r="V19" s="1"/>
      <c r="W19" s="1"/>
      <c r="X19" s="1"/>
      <c r="Y19" s="1"/>
      <c r="Z19" s="1"/>
    </row>
    <row r="20" spans="1:26" ht="32.25" customHeight="1">
      <c r="A20" s="1"/>
      <c r="B20" s="1"/>
      <c r="C20" s="508" t="s">
        <v>9</v>
      </c>
      <c r="D20" s="505"/>
      <c r="E20" s="506"/>
      <c r="F20" s="7"/>
      <c r="G20" s="7"/>
      <c r="H20" s="1"/>
      <c r="I20" s="1"/>
      <c r="J20" s="1"/>
      <c r="K20" s="1"/>
      <c r="L20" s="1"/>
      <c r="M20" s="1"/>
      <c r="N20" s="1"/>
      <c r="O20" s="1"/>
      <c r="P20" s="1"/>
      <c r="Q20" s="1"/>
      <c r="R20" s="1"/>
      <c r="S20" s="1"/>
      <c r="T20" s="1"/>
      <c r="U20" s="1"/>
      <c r="V20" s="1"/>
      <c r="W20" s="1"/>
      <c r="X20" s="1"/>
      <c r="Y20" s="1"/>
      <c r="Z20" s="1"/>
    </row>
    <row r="21" spans="1:26" ht="24" customHeight="1">
      <c r="A21" s="1"/>
      <c r="B21" s="1"/>
      <c r="C21" s="14"/>
      <c r="D21" s="14"/>
      <c r="E21" s="14"/>
      <c r="F21" s="7"/>
      <c r="G21" s="7"/>
      <c r="H21" s="1"/>
      <c r="I21" s="1"/>
      <c r="J21" s="1"/>
      <c r="K21" s="1"/>
      <c r="L21" s="1"/>
      <c r="M21" s="1"/>
      <c r="N21" s="1"/>
      <c r="O21" s="1"/>
      <c r="P21" s="1"/>
      <c r="Q21" s="1"/>
      <c r="R21" s="1"/>
      <c r="S21" s="1"/>
      <c r="T21" s="1"/>
      <c r="U21" s="1"/>
      <c r="V21" s="1"/>
      <c r="W21" s="1"/>
      <c r="X21" s="1"/>
      <c r="Y21" s="1"/>
      <c r="Z21" s="1"/>
    </row>
    <row r="22" spans="1:26" ht="24" customHeight="1">
      <c r="A22" s="1"/>
      <c r="B22" s="1"/>
      <c r="C22" s="13" t="s">
        <v>10</v>
      </c>
      <c r="D22" s="9"/>
      <c r="E22" s="9"/>
      <c r="F22" s="7"/>
      <c r="G22" s="7"/>
      <c r="H22" s="1"/>
      <c r="I22" s="1"/>
      <c r="J22" s="1"/>
      <c r="K22" s="1"/>
      <c r="L22" s="1"/>
      <c r="M22" s="1"/>
      <c r="N22" s="1"/>
      <c r="O22" s="1"/>
      <c r="P22" s="1"/>
      <c r="Q22" s="1"/>
      <c r="R22" s="1"/>
      <c r="S22" s="1"/>
      <c r="T22" s="1"/>
      <c r="U22" s="1"/>
      <c r="V22" s="1"/>
      <c r="W22" s="1"/>
      <c r="X22" s="1"/>
      <c r="Y22" s="1"/>
      <c r="Z22" s="1"/>
    </row>
    <row r="23" spans="1:26" ht="24" customHeight="1">
      <c r="A23" s="1"/>
      <c r="B23" s="1"/>
      <c r="C23" s="9"/>
      <c r="D23" s="9"/>
      <c r="E23" s="9"/>
      <c r="F23" s="7"/>
      <c r="G23" s="7"/>
      <c r="H23" s="1"/>
      <c r="I23" s="1"/>
      <c r="J23" s="1"/>
      <c r="K23" s="1"/>
      <c r="L23" s="1"/>
      <c r="M23" s="1"/>
      <c r="N23" s="1"/>
      <c r="O23" s="1"/>
      <c r="P23" s="1"/>
      <c r="Q23" s="1"/>
      <c r="R23" s="1"/>
      <c r="S23" s="1"/>
      <c r="T23" s="1"/>
      <c r="U23" s="1"/>
      <c r="V23" s="1"/>
      <c r="W23" s="1"/>
      <c r="X23" s="1"/>
      <c r="Y23" s="1"/>
      <c r="Z23" s="1"/>
    </row>
    <row r="24" spans="1:26" ht="24" customHeight="1">
      <c r="A24" s="1"/>
      <c r="B24" s="1"/>
      <c r="C24" s="15"/>
      <c r="D24" s="9"/>
      <c r="E24" s="9"/>
      <c r="F24" s="7"/>
      <c r="G24" s="7"/>
      <c r="H24" s="1"/>
      <c r="I24" s="1"/>
      <c r="J24" s="1"/>
      <c r="K24" s="1"/>
      <c r="L24" s="1"/>
      <c r="M24" s="1"/>
      <c r="N24" s="1"/>
      <c r="O24" s="1"/>
      <c r="P24" s="1"/>
      <c r="Q24" s="1"/>
      <c r="R24" s="1"/>
      <c r="S24" s="1"/>
      <c r="T24" s="1"/>
      <c r="U24" s="1"/>
      <c r="V24" s="1"/>
      <c r="W24" s="1"/>
      <c r="X24" s="1"/>
      <c r="Y24" s="1"/>
      <c r="Z24" s="1"/>
    </row>
    <row r="25" spans="1:26" ht="24" customHeight="1">
      <c r="A25" s="1"/>
      <c r="B25" s="1"/>
      <c r="C25" s="16" t="s">
        <v>11</v>
      </c>
      <c r="D25" s="9"/>
      <c r="E25" s="9"/>
      <c r="F25" s="7"/>
      <c r="G25" s="7"/>
      <c r="H25" s="1"/>
      <c r="I25" s="1"/>
      <c r="J25" s="1"/>
      <c r="K25" s="1"/>
      <c r="L25" s="1"/>
      <c r="M25" s="1"/>
      <c r="N25" s="1"/>
      <c r="O25" s="1"/>
      <c r="P25" s="1"/>
      <c r="Q25" s="1"/>
      <c r="R25" s="1"/>
      <c r="S25" s="1"/>
      <c r="T25" s="1"/>
      <c r="U25" s="1"/>
      <c r="V25" s="1"/>
      <c r="W25" s="1"/>
      <c r="X25" s="1"/>
      <c r="Y25" s="1"/>
      <c r="Z25" s="1"/>
    </row>
    <row r="26" spans="1:26" ht="24" customHeight="1">
      <c r="A26" s="1"/>
      <c r="B26" s="1"/>
      <c r="C26" s="17"/>
      <c r="D26" s="9"/>
      <c r="E26" s="9"/>
      <c r="F26" s="7"/>
      <c r="G26" s="7"/>
      <c r="H26" s="1"/>
      <c r="I26" s="1"/>
      <c r="J26" s="1"/>
      <c r="K26" s="1"/>
      <c r="L26" s="1"/>
      <c r="M26" s="1"/>
      <c r="N26" s="1"/>
      <c r="O26" s="1"/>
      <c r="P26" s="1"/>
      <c r="Q26" s="1"/>
      <c r="R26" s="1"/>
      <c r="S26" s="1"/>
      <c r="T26" s="1"/>
      <c r="U26" s="1"/>
      <c r="V26" s="1"/>
      <c r="W26" s="1"/>
      <c r="X26" s="1"/>
      <c r="Y26" s="1"/>
      <c r="Z26" s="1"/>
    </row>
    <row r="27" spans="1:26" ht="24" customHeight="1">
      <c r="A27" s="1"/>
      <c r="B27" s="1"/>
      <c r="C27" s="7" t="s">
        <v>12</v>
      </c>
      <c r="D27" s="9"/>
      <c r="E27" s="9"/>
      <c r="F27" s="7"/>
      <c r="G27" s="7"/>
      <c r="H27" s="1"/>
      <c r="I27" s="1"/>
      <c r="J27" s="1"/>
      <c r="K27" s="1"/>
      <c r="L27" s="1"/>
      <c r="M27" s="1"/>
      <c r="N27" s="1"/>
      <c r="O27" s="1"/>
      <c r="P27" s="1"/>
      <c r="Q27" s="1"/>
      <c r="R27" s="1"/>
      <c r="S27" s="1"/>
      <c r="T27" s="1"/>
      <c r="U27" s="1"/>
      <c r="V27" s="1"/>
      <c r="W27" s="1"/>
      <c r="X27" s="1"/>
      <c r="Y27" s="1"/>
      <c r="Z27" s="1"/>
    </row>
    <row r="28" spans="1:26" ht="24" customHeight="1">
      <c r="A28" s="1"/>
      <c r="B28" s="1"/>
      <c r="C28" s="7" t="s">
        <v>13</v>
      </c>
      <c r="D28" s="9"/>
      <c r="E28" s="9"/>
      <c r="F28" s="7"/>
      <c r="G28" s="7"/>
      <c r="H28" s="1"/>
      <c r="I28" s="1"/>
      <c r="J28" s="1"/>
      <c r="K28" s="1"/>
      <c r="L28" s="1"/>
      <c r="M28" s="1"/>
      <c r="N28" s="1"/>
      <c r="O28" s="1"/>
      <c r="P28" s="1"/>
      <c r="Q28" s="1"/>
      <c r="R28" s="1"/>
      <c r="S28" s="1"/>
      <c r="T28" s="1"/>
      <c r="U28" s="1"/>
      <c r="V28" s="1"/>
      <c r="W28" s="1"/>
      <c r="X28" s="1"/>
      <c r="Y28" s="1"/>
      <c r="Z28" s="1"/>
    </row>
    <row r="29" spans="1:26" ht="24" customHeight="1">
      <c r="A29" s="1"/>
      <c r="B29" s="1"/>
      <c r="C29" s="7" t="s">
        <v>14</v>
      </c>
      <c r="D29" s="9"/>
      <c r="E29" s="9"/>
      <c r="F29" s="7"/>
      <c r="G29" s="7"/>
      <c r="H29" s="1"/>
      <c r="I29" s="1"/>
      <c r="J29" s="1"/>
      <c r="K29" s="1"/>
      <c r="L29" s="1"/>
      <c r="M29" s="1"/>
      <c r="N29" s="1"/>
      <c r="O29" s="1"/>
      <c r="P29" s="1"/>
      <c r="Q29" s="1"/>
      <c r="R29" s="1"/>
      <c r="S29" s="1"/>
      <c r="T29" s="1"/>
      <c r="U29" s="1"/>
      <c r="V29" s="1"/>
      <c r="W29" s="1"/>
      <c r="X29" s="1"/>
      <c r="Y29" s="1"/>
      <c r="Z29" s="1"/>
    </row>
    <row r="30" spans="1:26" ht="24" customHeight="1">
      <c r="A30" s="1"/>
      <c r="B30" s="1"/>
      <c r="C30" s="7" t="s">
        <v>15</v>
      </c>
      <c r="D30" s="9"/>
      <c r="E30" s="9"/>
      <c r="F30" s="7"/>
      <c r="G30" s="7"/>
      <c r="H30" s="1"/>
      <c r="I30" s="1"/>
      <c r="J30" s="1"/>
      <c r="K30" s="1"/>
      <c r="L30" s="1"/>
      <c r="M30" s="1"/>
      <c r="N30" s="1"/>
      <c r="O30" s="1"/>
      <c r="P30" s="1"/>
      <c r="Q30" s="1"/>
      <c r="R30" s="1"/>
      <c r="S30" s="1"/>
      <c r="T30" s="1"/>
      <c r="U30" s="1"/>
      <c r="V30" s="1"/>
      <c r="W30" s="1"/>
      <c r="X30" s="1"/>
      <c r="Y30" s="1"/>
      <c r="Z30" s="1"/>
    </row>
    <row r="31" spans="1:26" ht="24" customHeight="1">
      <c r="A31" s="1"/>
      <c r="B31" s="1"/>
      <c r="C31" s="7" t="s">
        <v>16</v>
      </c>
      <c r="D31" s="9"/>
      <c r="E31" s="9"/>
      <c r="F31" s="7"/>
      <c r="G31" s="7"/>
      <c r="H31" s="1"/>
      <c r="I31" s="1"/>
      <c r="J31" s="1"/>
      <c r="K31" s="1"/>
      <c r="L31" s="1"/>
      <c r="M31" s="1"/>
      <c r="N31" s="1"/>
      <c r="O31" s="1"/>
      <c r="P31" s="1"/>
      <c r="Q31" s="1"/>
      <c r="R31" s="1"/>
      <c r="S31" s="1"/>
      <c r="T31" s="1"/>
      <c r="U31" s="1"/>
      <c r="V31" s="1"/>
      <c r="W31" s="1"/>
      <c r="X31" s="1"/>
      <c r="Y31" s="1"/>
      <c r="Z31" s="1"/>
    </row>
    <row r="32" spans="1:26" ht="24" customHeight="1">
      <c r="A32" s="1"/>
      <c r="B32" s="1"/>
      <c r="C32" s="15"/>
      <c r="D32" s="15"/>
      <c r="E32" s="15"/>
      <c r="F32" s="7"/>
      <c r="G32" s="7"/>
      <c r="H32" s="1"/>
      <c r="I32" s="1"/>
      <c r="J32" s="1"/>
      <c r="K32" s="1"/>
      <c r="L32" s="1"/>
      <c r="M32" s="1"/>
      <c r="N32" s="1"/>
      <c r="O32" s="1"/>
      <c r="P32" s="1"/>
      <c r="Q32" s="1"/>
      <c r="R32" s="1"/>
      <c r="S32" s="1"/>
      <c r="T32" s="1"/>
      <c r="U32" s="1"/>
      <c r="V32" s="1"/>
      <c r="W32" s="1"/>
      <c r="X32" s="1"/>
      <c r="Y32" s="1"/>
      <c r="Z32" s="1"/>
    </row>
    <row r="33" spans="1:26" ht="24" customHeight="1">
      <c r="A33" s="1"/>
      <c r="B33" s="1"/>
      <c r="C33" s="509" t="s">
        <v>17</v>
      </c>
      <c r="D33" s="505"/>
      <c r="E33" s="505"/>
      <c r="F33" s="505"/>
      <c r="G33" s="506"/>
      <c r="H33" s="1"/>
      <c r="I33" s="1"/>
      <c r="J33" s="1"/>
      <c r="K33" s="1"/>
      <c r="L33" s="1"/>
      <c r="M33" s="1"/>
      <c r="N33" s="1"/>
      <c r="O33" s="1"/>
      <c r="P33" s="1"/>
      <c r="Q33" s="1"/>
      <c r="R33" s="1"/>
      <c r="S33" s="1"/>
      <c r="T33" s="1"/>
      <c r="U33" s="1"/>
      <c r="V33" s="1"/>
      <c r="W33" s="1"/>
      <c r="X33" s="1"/>
      <c r="Y33" s="1"/>
      <c r="Z33" s="1"/>
    </row>
    <row r="34" spans="1:26" ht="24" customHeight="1">
      <c r="A34" s="18"/>
      <c r="B34" s="18"/>
      <c r="C34" s="19"/>
      <c r="D34" s="19"/>
      <c r="E34" s="20"/>
      <c r="F34" s="18"/>
      <c r="G34" s="18"/>
      <c r="H34" s="18"/>
      <c r="I34" s="18"/>
      <c r="J34" s="18"/>
      <c r="K34" s="18"/>
      <c r="L34" s="18"/>
      <c r="M34" s="18"/>
      <c r="N34" s="18"/>
      <c r="O34" s="18"/>
      <c r="P34" s="18"/>
      <c r="Q34" s="18"/>
      <c r="R34" s="18"/>
      <c r="S34" s="18"/>
      <c r="T34" s="18"/>
      <c r="U34" s="18"/>
      <c r="V34" s="18"/>
      <c r="W34" s="18"/>
      <c r="X34" s="18"/>
      <c r="Y34" s="18"/>
      <c r="Z34" s="18"/>
    </row>
    <row r="35" spans="1:26" ht="24" customHeight="1">
      <c r="A35" s="1"/>
      <c r="B35" s="1"/>
      <c r="C35" s="21" t="s">
        <v>18</v>
      </c>
      <c r="D35" s="1"/>
      <c r="E35" s="22" t="s">
        <v>19</v>
      </c>
      <c r="F35" s="1"/>
      <c r="G35" s="23" t="s">
        <v>20</v>
      </c>
      <c r="H35" s="1"/>
      <c r="I35" s="1"/>
      <c r="J35" s="1"/>
      <c r="K35" s="1"/>
      <c r="L35" s="1"/>
      <c r="M35" s="1"/>
      <c r="N35" s="1"/>
      <c r="O35" s="1"/>
      <c r="P35" s="1"/>
      <c r="Q35" s="1"/>
      <c r="R35" s="1"/>
      <c r="S35" s="1"/>
      <c r="T35" s="1"/>
      <c r="U35" s="1"/>
      <c r="V35" s="1"/>
      <c r="W35" s="1"/>
      <c r="X35" s="1"/>
      <c r="Y35" s="1"/>
      <c r="Z35" s="1"/>
    </row>
    <row r="36" spans="1:26" ht="24" customHeight="1">
      <c r="A36" s="18"/>
      <c r="B36" s="18"/>
      <c r="C36" s="24"/>
      <c r="D36" s="18"/>
      <c r="E36" s="24"/>
      <c r="F36" s="18"/>
      <c r="G36" s="24"/>
      <c r="H36" s="18"/>
      <c r="I36" s="18"/>
      <c r="J36" s="18"/>
      <c r="K36" s="18"/>
      <c r="L36" s="18"/>
      <c r="M36" s="18"/>
      <c r="N36" s="18"/>
      <c r="O36" s="18"/>
      <c r="P36" s="18"/>
      <c r="Q36" s="18"/>
      <c r="R36" s="18"/>
      <c r="S36" s="18"/>
      <c r="T36" s="18"/>
      <c r="U36" s="18"/>
      <c r="V36" s="18"/>
      <c r="W36" s="18"/>
      <c r="X36" s="18"/>
      <c r="Y36" s="18"/>
      <c r="Z36" s="18"/>
    </row>
    <row r="37" spans="1:26" ht="24" customHeight="1">
      <c r="A37" s="1"/>
      <c r="B37" s="1"/>
      <c r="C37" s="13" t="s">
        <v>21</v>
      </c>
      <c r="D37" s="15"/>
      <c r="E37" s="25"/>
      <c r="F37" s="7"/>
      <c r="G37" s="7"/>
      <c r="H37" s="1"/>
      <c r="I37" s="1"/>
      <c r="J37" s="1"/>
      <c r="K37" s="1"/>
      <c r="L37" s="1"/>
      <c r="M37" s="1"/>
      <c r="N37" s="1"/>
      <c r="O37" s="1"/>
      <c r="P37" s="1"/>
      <c r="Q37" s="1"/>
      <c r="R37" s="1"/>
      <c r="S37" s="1"/>
      <c r="T37" s="1"/>
      <c r="U37" s="1"/>
      <c r="V37" s="1"/>
      <c r="W37" s="1"/>
      <c r="X37" s="1"/>
      <c r="Y37" s="1"/>
      <c r="Z37" s="1"/>
    </row>
    <row r="38" spans="1:26" ht="24" customHeight="1">
      <c r="A38" s="1"/>
      <c r="B38" s="1"/>
      <c r="C38" s="26"/>
      <c r="D38" s="26"/>
      <c r="E38" s="27"/>
      <c r="F38" s="1"/>
      <c r="G38" s="1"/>
      <c r="H38" s="1"/>
      <c r="I38" s="1"/>
      <c r="J38" s="1"/>
      <c r="K38" s="1"/>
      <c r="L38" s="1"/>
      <c r="M38" s="1"/>
      <c r="N38" s="1"/>
      <c r="O38" s="1"/>
      <c r="P38" s="1"/>
      <c r="Q38" s="1"/>
      <c r="R38" s="1"/>
      <c r="S38" s="1"/>
      <c r="T38" s="1"/>
      <c r="U38" s="1"/>
      <c r="V38" s="1"/>
      <c r="W38" s="1"/>
      <c r="X38" s="1"/>
      <c r="Y38" s="1"/>
      <c r="Z38" s="1"/>
    </row>
    <row r="39" spans="1:26" ht="24"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28" t="s">
        <v>22</v>
      </c>
      <c r="D40" s="29"/>
      <c r="E40" s="30" t="s">
        <v>23</v>
      </c>
      <c r="F40" s="31"/>
      <c r="G40" s="32"/>
      <c r="H40" s="1"/>
      <c r="I40" s="1"/>
      <c r="J40" s="1"/>
      <c r="K40" s="1"/>
      <c r="L40" s="1"/>
      <c r="M40" s="1"/>
      <c r="N40" s="1"/>
      <c r="O40" s="1"/>
      <c r="P40" s="1"/>
      <c r="Q40" s="1"/>
      <c r="R40" s="1"/>
      <c r="S40" s="1"/>
      <c r="T40" s="1"/>
      <c r="U40" s="1"/>
      <c r="V40" s="1"/>
      <c r="W40" s="1"/>
      <c r="X40" s="1"/>
      <c r="Y40" s="1"/>
      <c r="Z40" s="1"/>
    </row>
    <row r="41" spans="1:26" ht="43.5" customHeight="1">
      <c r="A41" s="1"/>
      <c r="B41" s="1"/>
      <c r="C41" s="33" t="s">
        <v>24</v>
      </c>
      <c r="D41" s="29"/>
      <c r="E41" s="34" t="s">
        <v>25</v>
      </c>
      <c r="F41" s="35"/>
      <c r="G41" s="36"/>
      <c r="H41" s="1"/>
      <c r="I41" s="1"/>
      <c r="J41" s="1"/>
      <c r="K41" s="1"/>
      <c r="L41" s="1"/>
      <c r="M41" s="1"/>
      <c r="N41" s="1"/>
      <c r="O41" s="1"/>
      <c r="P41" s="1"/>
      <c r="Q41" s="1"/>
      <c r="R41" s="1"/>
      <c r="S41" s="1"/>
      <c r="T41" s="1"/>
      <c r="U41" s="1"/>
      <c r="V41" s="1"/>
      <c r="W41" s="1"/>
      <c r="X41" s="1"/>
      <c r="Y41" s="1"/>
      <c r="Z41" s="1"/>
    </row>
    <row r="42" spans="1:26" ht="31.5" customHeight="1">
      <c r="A42" s="1"/>
      <c r="B42" s="1"/>
      <c r="C42" s="33" t="s">
        <v>26</v>
      </c>
      <c r="D42" s="29"/>
      <c r="E42" s="37" t="s">
        <v>27</v>
      </c>
      <c r="F42" s="35"/>
      <c r="G42" s="36"/>
      <c r="H42" s="1"/>
      <c r="I42" s="1"/>
      <c r="J42" s="1"/>
      <c r="K42" s="1"/>
      <c r="L42" s="1"/>
      <c r="M42" s="1"/>
      <c r="N42" s="1"/>
      <c r="O42" s="1"/>
      <c r="P42" s="1"/>
      <c r="Q42" s="1"/>
      <c r="R42" s="1"/>
      <c r="S42" s="1"/>
      <c r="T42" s="1"/>
      <c r="U42" s="1"/>
      <c r="V42" s="1"/>
      <c r="W42" s="1"/>
      <c r="X42" s="1"/>
      <c r="Y42" s="1"/>
      <c r="Z42" s="1"/>
    </row>
    <row r="43" spans="1:26" ht="24" customHeight="1">
      <c r="A43" s="1"/>
      <c r="B43" s="1"/>
      <c r="C43" s="33" t="s">
        <v>28</v>
      </c>
      <c r="D43" s="29"/>
      <c r="E43" s="34" t="s">
        <v>29</v>
      </c>
      <c r="F43" s="35"/>
      <c r="G43" s="36"/>
      <c r="H43" s="1"/>
      <c r="I43" s="1"/>
      <c r="J43" s="1"/>
      <c r="K43" s="1"/>
      <c r="L43" s="1"/>
      <c r="M43" s="1"/>
      <c r="N43" s="1"/>
      <c r="O43" s="1"/>
      <c r="P43" s="1"/>
      <c r="Q43" s="1"/>
      <c r="R43" s="1"/>
      <c r="S43" s="1"/>
      <c r="T43" s="1"/>
      <c r="U43" s="1"/>
      <c r="V43" s="1"/>
      <c r="W43" s="1"/>
      <c r="X43" s="1"/>
      <c r="Y43" s="1"/>
      <c r="Z43" s="1"/>
    </row>
    <row r="44" spans="1:26" ht="48" customHeight="1">
      <c r="A44" s="1"/>
      <c r="B44" s="1"/>
      <c r="C44" s="38" t="s">
        <v>30</v>
      </c>
      <c r="D44" s="29"/>
      <c r="E44" s="39" t="s">
        <v>31</v>
      </c>
      <c r="F44" s="40"/>
      <c r="G44" s="41"/>
      <c r="H44" s="1"/>
      <c r="I44" s="1"/>
      <c r="J44" s="1"/>
      <c r="K44" s="1"/>
      <c r="L44" s="1"/>
      <c r="M44" s="1"/>
      <c r="N44" s="1"/>
      <c r="O44" s="1"/>
      <c r="P44" s="1"/>
      <c r="Q44" s="1"/>
      <c r="R44" s="1"/>
      <c r="S44" s="1"/>
      <c r="T44" s="1"/>
      <c r="U44" s="1"/>
      <c r="V44" s="1"/>
      <c r="W44" s="1"/>
      <c r="X44" s="1"/>
      <c r="Y44" s="1"/>
      <c r="Z44" s="1"/>
    </row>
    <row r="45" spans="1:26" ht="12"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4" customHeight="1">
      <c r="A46" s="1"/>
      <c r="B46" s="1"/>
      <c r="C46" s="499" t="s">
        <v>32</v>
      </c>
      <c r="D46" s="500"/>
      <c r="E46" s="500"/>
      <c r="F46" s="500"/>
      <c r="G46" s="501"/>
      <c r="H46" s="1"/>
      <c r="I46" s="1"/>
      <c r="J46" s="1"/>
      <c r="K46" s="1"/>
      <c r="L46" s="1"/>
      <c r="M46" s="1"/>
      <c r="N46" s="1"/>
      <c r="O46" s="1"/>
      <c r="P46" s="1"/>
      <c r="Q46" s="1"/>
      <c r="R46" s="1"/>
      <c r="S46" s="1"/>
      <c r="T46" s="1"/>
      <c r="U46" s="1"/>
      <c r="V46" s="1"/>
      <c r="W46" s="1"/>
      <c r="X46" s="1"/>
      <c r="Y46" s="1"/>
      <c r="Z46" s="1"/>
    </row>
    <row r="47" spans="1:26" ht="24" customHeight="1">
      <c r="A47" s="1"/>
      <c r="B47" s="1"/>
      <c r="C47" s="499" t="s">
        <v>33</v>
      </c>
      <c r="D47" s="500"/>
      <c r="E47" s="500"/>
      <c r="F47" s="500"/>
      <c r="G47" s="501"/>
      <c r="H47" s="1"/>
      <c r="I47" s="1"/>
      <c r="J47" s="1"/>
      <c r="K47" s="1"/>
      <c r="L47" s="1"/>
      <c r="M47" s="1"/>
      <c r="N47" s="1"/>
      <c r="O47" s="1"/>
      <c r="P47" s="1"/>
      <c r="Q47" s="1"/>
      <c r="R47" s="1"/>
      <c r="S47" s="1"/>
      <c r="T47" s="1"/>
      <c r="U47" s="1"/>
      <c r="V47" s="1"/>
      <c r="W47" s="1"/>
      <c r="X47" s="1"/>
      <c r="Y47" s="1"/>
      <c r="Z47" s="1"/>
    </row>
    <row r="48" spans="1:26" ht="24" customHeight="1">
      <c r="A48" s="1"/>
      <c r="B48" s="1"/>
      <c r="C48" s="26"/>
      <c r="D48" s="26"/>
      <c r="E48" s="26"/>
      <c r="F48" s="26"/>
      <c r="G48" s="1"/>
      <c r="H48" s="1"/>
      <c r="I48" s="1"/>
      <c r="J48" s="1"/>
      <c r="K48" s="1"/>
      <c r="L48" s="1"/>
      <c r="M48" s="1"/>
      <c r="N48" s="1"/>
      <c r="O48" s="1"/>
      <c r="P48" s="1"/>
      <c r="Q48" s="1"/>
      <c r="R48" s="1"/>
      <c r="S48" s="1"/>
      <c r="T48" s="1"/>
      <c r="U48" s="1"/>
      <c r="V48" s="1"/>
      <c r="W48" s="1"/>
      <c r="X48" s="1"/>
      <c r="Y48" s="1"/>
      <c r="Z48" s="1"/>
    </row>
    <row r="49" spans="1:26" ht="24" customHeight="1">
      <c r="A49" s="1"/>
      <c r="B49" s="1"/>
      <c r="C49" s="42" t="s">
        <v>34</v>
      </c>
      <c r="D49" s="43"/>
      <c r="E49" s="44"/>
      <c r="F49" s="43"/>
      <c r="G49" s="43"/>
      <c r="H49" s="1"/>
      <c r="I49" s="1"/>
      <c r="J49" s="1"/>
      <c r="K49" s="1"/>
      <c r="L49" s="1"/>
      <c r="M49" s="1"/>
      <c r="N49" s="1"/>
      <c r="O49" s="1"/>
      <c r="P49" s="1"/>
      <c r="Q49" s="1"/>
      <c r="R49" s="1"/>
      <c r="S49" s="1"/>
      <c r="T49" s="1"/>
      <c r="U49" s="1"/>
      <c r="V49" s="1"/>
      <c r="W49" s="1"/>
      <c r="X49" s="1"/>
      <c r="Y49" s="1"/>
      <c r="Z49" s="1"/>
    </row>
    <row r="50" spans="1:26" ht="24" customHeight="1">
      <c r="A50" s="1"/>
      <c r="B50" s="1"/>
      <c r="C50" s="502" t="s">
        <v>35</v>
      </c>
      <c r="D50" s="503"/>
      <c r="E50" s="503"/>
      <c r="F50" s="503"/>
      <c r="G50" s="503"/>
      <c r="H50" s="1"/>
      <c r="I50" s="1"/>
      <c r="J50" s="1"/>
      <c r="K50" s="1"/>
      <c r="L50" s="1"/>
      <c r="M50" s="1"/>
      <c r="N50" s="1"/>
      <c r="O50" s="1"/>
      <c r="P50" s="1"/>
      <c r="Q50" s="1"/>
      <c r="R50" s="1"/>
      <c r="S50" s="1"/>
      <c r="T50" s="1"/>
      <c r="U50" s="1"/>
      <c r="V50" s="1"/>
      <c r="W50" s="1"/>
      <c r="X50" s="1"/>
      <c r="Y50" s="1"/>
      <c r="Z50" s="1"/>
    </row>
    <row r="51" spans="1:26" ht="24" customHeight="1">
      <c r="A51" s="1"/>
      <c r="B51" s="46" t="s">
        <v>36</v>
      </c>
      <c r="C51" s="47" t="s">
        <v>37</v>
      </c>
      <c r="D51" s="46"/>
      <c r="E51" s="48"/>
      <c r="F51" s="46"/>
      <c r="G51" s="49"/>
      <c r="H51" s="1"/>
      <c r="I51" s="1"/>
      <c r="J51" s="1"/>
      <c r="K51" s="1"/>
      <c r="L51" s="1"/>
      <c r="M51" s="1"/>
      <c r="N51" s="1"/>
      <c r="O51" s="1"/>
      <c r="P51" s="1"/>
      <c r="Q51" s="1"/>
      <c r="R51" s="1"/>
      <c r="S51" s="1"/>
      <c r="T51" s="1"/>
      <c r="U51" s="1"/>
      <c r="V51" s="1"/>
      <c r="W51" s="1"/>
      <c r="X51" s="1"/>
      <c r="Y51" s="1"/>
      <c r="Z51" s="1"/>
    </row>
    <row r="52" spans="1:26" ht="24"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4"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4"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4"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4"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4"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4"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4"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4"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4"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4"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4"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4"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4"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4"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4"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4"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4"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4"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4"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4"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4"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4"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4"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4"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4"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4"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4"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4"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4"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4"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4"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4"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4"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4"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4"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4"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4"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4"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4"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4"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4"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4"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4"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4"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4"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4"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4"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4"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4"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4"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4"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4"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4"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4"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4"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4"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4"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4"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4"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4"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4"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4"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4"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4"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4"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4"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4"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4"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4"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4"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4"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4"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4"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4"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4"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4"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4"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4"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4"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4"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4"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4"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4"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4"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4"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4"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4"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4"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4"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4"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4"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4"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4"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4"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4"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4"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4"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4"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4"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4"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4"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4"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4"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4"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4"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4"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4"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4"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4"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4"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4"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4"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4"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4"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4"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4"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4"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4"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4"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4"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4"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4"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4"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4"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4"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4"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4"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4"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4"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4"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4"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4"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4"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4"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4"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4"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4"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4"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4"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4"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4"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4"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4"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4"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4"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4"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4"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4"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4"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4"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4"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4"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4"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4"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4"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4"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4"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4"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4"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4"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4"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4"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4"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4"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4"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4"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4"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4"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4"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4"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4"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4"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4"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4"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4"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4"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4"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4"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4"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4"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4"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4"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4"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4"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4"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4"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4"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4"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4"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4"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4"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4"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4"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4"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4"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4"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4"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4"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4"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4"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4"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4"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4"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4"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4"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4"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4"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4"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4"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4"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4"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4"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4"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4"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4"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4"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4"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4"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4"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4"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4"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4"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4"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4"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4"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4"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4"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4"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4"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4"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4"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4"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4"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4"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4"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4"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4"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4"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4"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4"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4"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4"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4"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4"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4"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4"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4"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4"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4"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4"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4"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4"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4"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4"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4"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4"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4"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4"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4"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4"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4"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4"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4"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4"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4"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4"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4"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4"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4"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4"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4"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4"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4"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4"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4"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4"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4"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4"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4"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4"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4"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4"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4"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4"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4"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4"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4"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4"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4"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4"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4"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4"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4"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4"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4"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4"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4"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4"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4"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4"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4"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4"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4"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4"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4"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4"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4"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4"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4"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4"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4"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4"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4"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4"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4"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4"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4"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4"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4"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4"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4"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4"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4"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4"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4"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4"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4"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4"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4"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4"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4"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4"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4"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4"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4"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4"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4"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4"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4"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4"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4"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4"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4"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4"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4"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4"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4"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4"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4"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4"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4"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4"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4"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4"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4"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4"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4"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4"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4"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4"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4"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4"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4"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4"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4"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4"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4"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4"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4"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4"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4"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4"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4"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4"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4"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4"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4"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4"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4"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4"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4"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4"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4"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4"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4"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4"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4"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4"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4"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4"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4"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4"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4"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4"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4"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4"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4"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4"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4"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4"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4"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4"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4"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4"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4"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4"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4"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4"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4"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4"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4"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4"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4"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4"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4"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4"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4"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4"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4"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4"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4"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4"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4"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4"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4"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4"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4"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4"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4"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4"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4"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4"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4"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4"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4"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4"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4"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4"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4"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4"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4"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4"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4"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4"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4"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4"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4"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4"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4"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4"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4"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4"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4"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4"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4"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4"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4"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4"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4"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4"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4"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4"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4"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4"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4"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4"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4"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4"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4"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4"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4"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4"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4"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4"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4"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4"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4"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4"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4"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4"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4"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4"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4"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4"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4"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4"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4"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4"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4"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4"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4"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4"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4"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4"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4"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4"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4"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4"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4"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4"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4"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4"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4"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4"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4"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4"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4"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4"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4"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4"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4"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4"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4"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4"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4"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4"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4"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4"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4"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4"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4"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4"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4"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4"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4"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4"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4"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4"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4"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4"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4"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4"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4"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4"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4"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4"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4"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4"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4"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4"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4"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4"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4"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4"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4"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4"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4"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4"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4"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4"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4"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4"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4"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4"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4"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4"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4"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4"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4"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4"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4"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4"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4"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4"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4"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4"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4"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4"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4"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4"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4"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4"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4"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4"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4"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4"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4"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4"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4"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4"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4"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4"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4"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4"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4"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4"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4"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4"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4"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4"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4"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4"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4"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4"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4"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4"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4"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4"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4"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4"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4"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4"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4"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4"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4"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4"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4"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4"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4"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4"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4"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4"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4"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4"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4"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4"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4"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4"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4"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4"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4"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4"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4"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4"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4"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4"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4"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4"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4"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4"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4"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4"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4"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4"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4"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4"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4"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4"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4"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4"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4"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4"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4"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4"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4"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4"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4"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4"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4"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4"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4"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4"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4"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4"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4"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4"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4"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4"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4"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4"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4"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4"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4"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4"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4"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4"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4"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4"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4"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4"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4"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4"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4"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4"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4"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4"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4"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4"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4"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4"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4"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4"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4"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4"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4"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4"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4"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4"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4"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4"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4"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4"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4"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4"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4"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4"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4"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4"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4"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4"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4"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4"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4"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4"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4"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4"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4"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4"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4"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4"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4"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4"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4"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4"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4"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4"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4"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4"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4"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4"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4"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4"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4"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4"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4"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4"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4"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4"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4"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4"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4"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4"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4"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4"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4"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4"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4"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4"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4"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4"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4"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4"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4"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4"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4"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4"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4"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4"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4"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4"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4"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4"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4"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4"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4"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4"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4"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4"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4"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4"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4"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4"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4"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4"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4"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4"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4"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4"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4"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4"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4"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4"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4"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4"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4"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4"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4"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4"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4"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4"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4"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4"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4"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4"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4"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4"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4"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4"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4"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4"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4"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4"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4"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4"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4"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4"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4"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4"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4"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4"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4"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4"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4"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4"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4"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4"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4"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4"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4"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4"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4"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4"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4"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4"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4"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4"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4"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4"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4"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4"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4"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4"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4"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4"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4"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4"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4"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4"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4"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4"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4"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4"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4"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4"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4"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4"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4"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4"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4"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4"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4"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4"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4"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4"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4"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4"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4"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4"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4"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4"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4"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4"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4"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4"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4"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4"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4"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4"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4"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4"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4"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4"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4"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4"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4"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4"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4"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4"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4"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4"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4"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4"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4"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4"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4"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4"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4"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4"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4"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4"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4"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4"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4"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4"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4"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4"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4"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4"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4"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4"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4"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4"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4"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4"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4"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4"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4"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4"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4"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4"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4"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4"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4"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4"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4"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4"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4"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4"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4"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4"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4"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4"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4"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4"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4"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4"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4"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4"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4"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4"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4"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4"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4"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4"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4"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4"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4"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4"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4"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4"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4"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4"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4"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4"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4"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4"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4"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4"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4"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4"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4"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4"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4"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4"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4"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4"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C47:G47"/>
    <mergeCell ref="C50:G50"/>
    <mergeCell ref="C14:E14"/>
    <mergeCell ref="C19:E19"/>
    <mergeCell ref="C20:E20"/>
    <mergeCell ref="C33:G33"/>
    <mergeCell ref="C46:G46"/>
  </mergeCells>
  <dataValidations count="2">
    <dataValidation type="decimal" allowBlank="1" showInputMessage="1" prompt="Please don't edit this cell - To be input by the International Secretariat" sqref="G4" xr:uid="{00000000-0002-0000-0000-000000000000}">
      <formula1>444</formula1>
      <formula2>555</formula2>
    </dataValidation>
    <dataValidation type="decimal" allowBlank="1" showInputMessage="1" showErrorMessage="1" prompt="Do not edit these cells - Please do not edit these cells" sqref="C1:G3 C4:F4 C5:G13 C14 F14:G14 C15:G18 C19:C20 F19:G20 C21:G32 C33 C34:G45 C46:C47 C48:G49 C50 C51:G52" xr:uid="{00000000-0002-0000-0000-000001000000}">
      <formula1>10000</formula1>
      <formula2>50000</formula2>
    </dataValidation>
  </dataValidations>
  <pageMargins left="0.7" right="0.7" top="0.75" bottom="0.75"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E1000"/>
  <sheetViews>
    <sheetView showGridLines="0" workbookViewId="0"/>
  </sheetViews>
  <sheetFormatPr defaultColWidth="14.44140625" defaultRowHeight="15" customHeight="1"/>
  <cols>
    <col min="1" max="1" width="38.6640625" customWidth="1"/>
    <col min="2" max="3" width="17.44140625" customWidth="1"/>
    <col min="4" max="7" width="26.44140625" customWidth="1"/>
    <col min="8" max="8" width="9.109375" customWidth="1"/>
    <col min="9" max="9" width="24.44140625" customWidth="1"/>
    <col min="10" max="10" width="28.44140625" customWidth="1"/>
    <col min="11" max="11" width="20.44140625" customWidth="1"/>
    <col min="12" max="13" width="9.109375" customWidth="1"/>
    <col min="14" max="14" width="17.44140625" customWidth="1"/>
    <col min="15" max="15" width="23.44140625" customWidth="1"/>
    <col min="16" max="16" width="13.44140625" customWidth="1"/>
    <col min="17" max="18" width="9.109375" customWidth="1"/>
    <col min="19" max="19" width="15.6640625" customWidth="1"/>
    <col min="20" max="20" width="23.109375" customWidth="1"/>
    <col min="21" max="26" width="9.109375" customWidth="1"/>
    <col min="27" max="27" width="10.44140625" customWidth="1"/>
    <col min="28" max="28" width="9.109375" customWidth="1"/>
    <col min="29" max="29" width="15.44140625" customWidth="1"/>
    <col min="30" max="30" width="9.109375" customWidth="1"/>
    <col min="31" max="31" width="16" customWidth="1"/>
  </cols>
  <sheetData>
    <row r="1" spans="1:31" ht="14.25" customHeight="1">
      <c r="A1" s="411" t="s">
        <v>1017</v>
      </c>
      <c r="I1" s="411" t="s">
        <v>1018</v>
      </c>
      <c r="K1" s="411" t="s">
        <v>1019</v>
      </c>
      <c r="N1" s="411" t="s">
        <v>1020</v>
      </c>
      <c r="S1" s="411" t="s">
        <v>1021</v>
      </c>
      <c r="AA1" s="411" t="s">
        <v>1022</v>
      </c>
      <c r="AC1" s="411" t="s">
        <v>1023</v>
      </c>
      <c r="AE1" s="411" t="s">
        <v>1024</v>
      </c>
    </row>
    <row r="2" spans="1:31" ht="14.25" customHeight="1">
      <c r="A2" s="412" t="s">
        <v>1025</v>
      </c>
      <c r="B2" s="412" t="s">
        <v>1026</v>
      </c>
      <c r="C2" s="412" t="s">
        <v>52</v>
      </c>
      <c r="D2" s="412" t="s">
        <v>1027</v>
      </c>
      <c r="E2" s="412" t="s">
        <v>1028</v>
      </c>
      <c r="F2" s="412" t="s">
        <v>1029</v>
      </c>
      <c r="G2" s="412" t="s">
        <v>598</v>
      </c>
      <c r="I2" s="413" t="s">
        <v>1030</v>
      </c>
      <c r="K2" s="413" t="s">
        <v>1030</v>
      </c>
      <c r="N2" s="414" t="s">
        <v>1031</v>
      </c>
      <c r="O2" s="414" t="s">
        <v>1032</v>
      </c>
      <c r="P2" s="414" t="s">
        <v>1033</v>
      </c>
      <c r="S2" s="412" t="s">
        <v>1034</v>
      </c>
      <c r="T2" s="412" t="s">
        <v>1035</v>
      </c>
      <c r="U2" s="412" t="s">
        <v>1036</v>
      </c>
      <c r="V2" s="412" t="s">
        <v>742</v>
      </c>
      <c r="W2" s="412" t="s">
        <v>743</v>
      </c>
      <c r="X2" s="412" t="s">
        <v>744</v>
      </c>
      <c r="Y2" s="412" t="s">
        <v>745</v>
      </c>
      <c r="AA2" s="412" t="s">
        <v>1037</v>
      </c>
      <c r="AC2" s="413" t="s">
        <v>1038</v>
      </c>
      <c r="AE2" s="413" t="s">
        <v>1039</v>
      </c>
    </row>
    <row r="3" spans="1:31" ht="14.25" customHeight="1">
      <c r="A3" s="413" t="s">
        <v>1040</v>
      </c>
      <c r="B3" s="413" t="s">
        <v>1041</v>
      </c>
      <c r="C3" s="413" t="s">
        <v>1042</v>
      </c>
      <c r="D3" s="413" t="s">
        <v>1043</v>
      </c>
      <c r="E3" s="413" t="s">
        <v>207</v>
      </c>
      <c r="F3" s="413">
        <v>840</v>
      </c>
      <c r="G3" s="413" t="s">
        <v>1044</v>
      </c>
      <c r="I3" s="413" t="s">
        <v>1045</v>
      </c>
      <c r="K3" s="415" t="s">
        <v>1046</v>
      </c>
      <c r="N3" s="416" t="s">
        <v>1047</v>
      </c>
      <c r="O3" s="416" t="s">
        <v>1048</v>
      </c>
      <c r="P3" s="413" t="s">
        <v>235</v>
      </c>
      <c r="S3" s="413" t="s">
        <v>754</v>
      </c>
      <c r="T3" s="413" t="s">
        <v>1049</v>
      </c>
      <c r="U3" s="413" t="s">
        <v>1050</v>
      </c>
      <c r="V3" s="413" t="s">
        <v>1051</v>
      </c>
      <c r="W3" s="413" t="s">
        <v>1052</v>
      </c>
      <c r="X3" s="413" t="s">
        <v>754</v>
      </c>
      <c r="Y3" s="413" t="s">
        <v>754</v>
      </c>
      <c r="AA3" s="413" t="s">
        <v>1053</v>
      </c>
      <c r="AC3" s="413" t="s">
        <v>1054</v>
      </c>
      <c r="AE3" s="413" t="s">
        <v>388</v>
      </c>
    </row>
    <row r="4" spans="1:31" ht="14.25" customHeight="1">
      <c r="A4" s="413" t="s">
        <v>1055</v>
      </c>
      <c r="B4" s="413" t="s">
        <v>1056</v>
      </c>
      <c r="C4" s="413" t="s">
        <v>1057</v>
      </c>
      <c r="D4" s="413" t="s">
        <v>1058</v>
      </c>
      <c r="E4" s="413" t="s">
        <v>1059</v>
      </c>
      <c r="F4" s="413">
        <v>971</v>
      </c>
      <c r="G4" s="413" t="s">
        <v>1060</v>
      </c>
      <c r="I4" s="413" t="s">
        <v>63</v>
      </c>
      <c r="K4" s="413" t="s">
        <v>84</v>
      </c>
      <c r="N4" s="416" t="s">
        <v>1061</v>
      </c>
      <c r="O4" s="416" t="s">
        <v>1062</v>
      </c>
      <c r="P4" s="413" t="s">
        <v>1063</v>
      </c>
      <c r="S4" s="413" t="s">
        <v>762</v>
      </c>
      <c r="T4" s="413" t="s">
        <v>1064</v>
      </c>
      <c r="U4" s="413" t="s">
        <v>1065</v>
      </c>
      <c r="V4" s="413" t="s">
        <v>1051</v>
      </c>
      <c r="W4" s="413" t="s">
        <v>1052</v>
      </c>
      <c r="X4" s="413" t="s">
        <v>762</v>
      </c>
      <c r="Y4" s="413" t="s">
        <v>762</v>
      </c>
      <c r="AA4" s="413" t="s">
        <v>90</v>
      </c>
      <c r="AC4" s="413" t="s">
        <v>1066</v>
      </c>
      <c r="AE4" s="413" t="s">
        <v>1067</v>
      </c>
    </row>
    <row r="5" spans="1:31" ht="14.25" customHeight="1">
      <c r="A5" s="413" t="s">
        <v>1068</v>
      </c>
      <c r="B5" s="413" t="s">
        <v>1069</v>
      </c>
      <c r="C5" s="413" t="s">
        <v>1070</v>
      </c>
      <c r="D5" s="413" t="s">
        <v>1071</v>
      </c>
      <c r="E5" s="413" t="s">
        <v>1072</v>
      </c>
      <c r="F5" s="413">
        <v>978</v>
      </c>
      <c r="G5" s="413" t="s">
        <v>1073</v>
      </c>
      <c r="I5" s="413" t="s">
        <v>71</v>
      </c>
      <c r="K5" s="413" t="s">
        <v>255</v>
      </c>
      <c r="N5" s="416" t="s">
        <v>1074</v>
      </c>
      <c r="O5" s="416" t="s">
        <v>1075</v>
      </c>
      <c r="P5" s="413" t="s">
        <v>239</v>
      </c>
      <c r="S5" s="413" t="s">
        <v>1076</v>
      </c>
      <c r="T5" s="413" t="s">
        <v>1077</v>
      </c>
      <c r="U5" s="413" t="s">
        <v>1078</v>
      </c>
      <c r="V5" s="413" t="s">
        <v>1051</v>
      </c>
      <c r="W5" s="413" t="s">
        <v>1076</v>
      </c>
      <c r="X5" s="413" t="s">
        <v>1076</v>
      </c>
      <c r="Y5" s="413" t="s">
        <v>1076</v>
      </c>
      <c r="AA5" s="413" t="s">
        <v>91</v>
      </c>
      <c r="AC5" s="413" t="s">
        <v>601</v>
      </c>
      <c r="AE5" s="413" t="s">
        <v>385</v>
      </c>
    </row>
    <row r="6" spans="1:31" ht="14.25" customHeight="1">
      <c r="A6" s="413" t="s">
        <v>1079</v>
      </c>
      <c r="B6" s="413" t="s">
        <v>1080</v>
      </c>
      <c r="C6" s="413" t="s">
        <v>1081</v>
      </c>
      <c r="D6" s="413" t="s">
        <v>1082</v>
      </c>
      <c r="E6" s="413" t="s">
        <v>1083</v>
      </c>
      <c r="F6" s="413">
        <v>8</v>
      </c>
      <c r="G6" s="413" t="s">
        <v>1084</v>
      </c>
      <c r="I6" s="413" t="s">
        <v>929</v>
      </c>
      <c r="K6" s="413" t="s">
        <v>113</v>
      </c>
      <c r="N6" s="416" t="s">
        <v>1085</v>
      </c>
      <c r="O6" s="416" t="s">
        <v>1086</v>
      </c>
      <c r="P6" s="413" t="s">
        <v>1087</v>
      </c>
      <c r="S6" s="413" t="s">
        <v>781</v>
      </c>
      <c r="T6" s="413" t="s">
        <v>1088</v>
      </c>
      <c r="U6" s="413" t="s">
        <v>1089</v>
      </c>
      <c r="V6" s="413" t="s">
        <v>1051</v>
      </c>
      <c r="W6" s="413" t="s">
        <v>781</v>
      </c>
      <c r="X6" s="413" t="s">
        <v>781</v>
      </c>
      <c r="Y6" s="413" t="s">
        <v>781</v>
      </c>
      <c r="AA6" s="413" t="s">
        <v>416</v>
      </c>
      <c r="AC6" s="413" t="s">
        <v>1090</v>
      </c>
      <c r="AE6" s="413" t="s">
        <v>400</v>
      </c>
    </row>
    <row r="7" spans="1:31" ht="14.25" customHeight="1">
      <c r="A7" s="413" t="s">
        <v>1091</v>
      </c>
      <c r="B7" s="413" t="s">
        <v>1092</v>
      </c>
      <c r="C7" s="413" t="s">
        <v>1093</v>
      </c>
      <c r="D7" s="413" t="s">
        <v>1094</v>
      </c>
      <c r="E7" s="413" t="s">
        <v>1095</v>
      </c>
      <c r="F7" s="413">
        <v>12</v>
      </c>
      <c r="G7" s="413" t="s">
        <v>1096</v>
      </c>
      <c r="I7" s="413" t="s">
        <v>113</v>
      </c>
      <c r="K7" s="413" t="s">
        <v>114</v>
      </c>
      <c r="N7" s="416" t="s">
        <v>1097</v>
      </c>
      <c r="O7" s="416" t="s">
        <v>1098</v>
      </c>
      <c r="P7" s="413" t="s">
        <v>240</v>
      </c>
      <c r="S7" s="413" t="s">
        <v>765</v>
      </c>
      <c r="T7" s="413" t="s">
        <v>1099</v>
      </c>
      <c r="U7" s="413" t="s">
        <v>1100</v>
      </c>
      <c r="V7" s="413" t="s">
        <v>1051</v>
      </c>
      <c r="W7" s="413" t="s">
        <v>1101</v>
      </c>
      <c r="X7" s="413" t="s">
        <v>765</v>
      </c>
      <c r="Y7" s="413" t="s">
        <v>765</v>
      </c>
      <c r="AA7" s="413" t="s">
        <v>113</v>
      </c>
      <c r="AC7" s="413" t="s">
        <v>398</v>
      </c>
      <c r="AE7" s="413" t="s">
        <v>398</v>
      </c>
    </row>
    <row r="8" spans="1:31" ht="14.25" customHeight="1">
      <c r="A8" s="413" t="s">
        <v>1102</v>
      </c>
      <c r="B8" s="413" t="s">
        <v>1103</v>
      </c>
      <c r="C8" s="413" t="s">
        <v>1104</v>
      </c>
      <c r="D8" s="413" t="s">
        <v>1105</v>
      </c>
      <c r="E8" s="413" t="s">
        <v>207</v>
      </c>
      <c r="F8" s="413">
        <v>840</v>
      </c>
      <c r="G8" s="413" t="s">
        <v>1044</v>
      </c>
      <c r="N8" s="416" t="s">
        <v>1106</v>
      </c>
      <c r="O8" s="416" t="s">
        <v>1107</v>
      </c>
      <c r="P8" s="413" t="s">
        <v>1108</v>
      </c>
      <c r="S8" s="413" t="s">
        <v>751</v>
      </c>
      <c r="T8" s="413" t="s">
        <v>1109</v>
      </c>
      <c r="U8" s="413" t="s">
        <v>1110</v>
      </c>
      <c r="V8" s="413" t="s">
        <v>1051</v>
      </c>
      <c r="W8" s="413" t="s">
        <v>1101</v>
      </c>
      <c r="X8" s="413" t="s">
        <v>751</v>
      </c>
      <c r="Y8" s="413" t="s">
        <v>751</v>
      </c>
      <c r="AA8" s="413" t="s">
        <v>586</v>
      </c>
      <c r="AC8" s="413" t="s">
        <v>113</v>
      </c>
    </row>
    <row r="9" spans="1:31" ht="14.25" customHeight="1">
      <c r="A9" s="413" t="s">
        <v>1111</v>
      </c>
      <c r="B9" s="413" t="s">
        <v>1112</v>
      </c>
      <c r="C9" s="413" t="s">
        <v>1113</v>
      </c>
      <c r="D9" s="413" t="s">
        <v>1114</v>
      </c>
      <c r="E9" s="413" t="s">
        <v>1072</v>
      </c>
      <c r="F9" s="413">
        <v>978</v>
      </c>
      <c r="G9" s="413" t="s">
        <v>1073</v>
      </c>
      <c r="I9" s="411" t="s">
        <v>1115</v>
      </c>
      <c r="N9" s="416" t="s">
        <v>1116</v>
      </c>
      <c r="O9" s="416" t="s">
        <v>1117</v>
      </c>
      <c r="P9" s="413" t="s">
        <v>241</v>
      </c>
      <c r="S9" s="413" t="s">
        <v>776</v>
      </c>
      <c r="T9" s="413" t="s">
        <v>1118</v>
      </c>
      <c r="U9" s="413" t="s">
        <v>1119</v>
      </c>
      <c r="V9" s="413" t="s">
        <v>1051</v>
      </c>
      <c r="W9" s="413" t="s">
        <v>1101</v>
      </c>
      <c r="X9" s="413" t="s">
        <v>1120</v>
      </c>
      <c r="Y9" s="413" t="s">
        <v>776</v>
      </c>
      <c r="AA9" s="413" t="s">
        <v>398</v>
      </c>
    </row>
    <row r="10" spans="1:31" ht="14.25" customHeight="1">
      <c r="A10" s="413" t="s">
        <v>1121</v>
      </c>
      <c r="B10" s="413" t="s">
        <v>1122</v>
      </c>
      <c r="C10" s="413" t="s">
        <v>1123</v>
      </c>
      <c r="D10" s="413" t="s">
        <v>1124</v>
      </c>
      <c r="E10" s="413" t="s">
        <v>1125</v>
      </c>
      <c r="F10" s="413">
        <v>973</v>
      </c>
      <c r="G10" s="413" t="s">
        <v>1126</v>
      </c>
      <c r="I10" s="417" t="s">
        <v>1028</v>
      </c>
      <c r="J10" s="417" t="s">
        <v>1029</v>
      </c>
      <c r="K10" s="418" t="s">
        <v>598</v>
      </c>
      <c r="N10" s="416" t="s">
        <v>1127</v>
      </c>
      <c r="O10" s="416" t="s">
        <v>707</v>
      </c>
      <c r="P10" s="413" t="s">
        <v>224</v>
      </c>
      <c r="S10" s="413" t="s">
        <v>1128</v>
      </c>
      <c r="T10" s="413" t="s">
        <v>1129</v>
      </c>
      <c r="U10" s="413" t="s">
        <v>1130</v>
      </c>
      <c r="V10" s="413" t="s">
        <v>1051</v>
      </c>
      <c r="W10" s="413" t="s">
        <v>1101</v>
      </c>
      <c r="X10" s="413" t="s">
        <v>1120</v>
      </c>
      <c r="Y10" s="413" t="s">
        <v>1128</v>
      </c>
    </row>
    <row r="11" spans="1:31" ht="14.25" customHeight="1">
      <c r="A11" s="413" t="s">
        <v>1131</v>
      </c>
      <c r="B11" s="413" t="s">
        <v>1132</v>
      </c>
      <c r="C11" s="413" t="s">
        <v>1133</v>
      </c>
      <c r="D11" s="413" t="s">
        <v>1134</v>
      </c>
      <c r="E11" s="413" t="s">
        <v>1135</v>
      </c>
      <c r="F11" s="413">
        <v>951</v>
      </c>
      <c r="G11" s="413" t="s">
        <v>1136</v>
      </c>
      <c r="I11" s="419" t="s">
        <v>1137</v>
      </c>
      <c r="J11" s="419">
        <v>784</v>
      </c>
      <c r="K11" s="420" t="s">
        <v>1138</v>
      </c>
      <c r="N11" s="416" t="s">
        <v>1139</v>
      </c>
      <c r="O11" s="416" t="s">
        <v>1140</v>
      </c>
      <c r="P11" s="413" t="s">
        <v>1141</v>
      </c>
      <c r="S11" s="413" t="s">
        <v>1142</v>
      </c>
      <c r="T11" s="413" t="s">
        <v>1143</v>
      </c>
      <c r="U11" s="413" t="s">
        <v>1144</v>
      </c>
      <c r="V11" s="413" t="s">
        <v>1051</v>
      </c>
      <c r="W11" s="413" t="s">
        <v>1101</v>
      </c>
      <c r="X11" s="413" t="s">
        <v>1120</v>
      </c>
      <c r="Y11" s="413" t="s">
        <v>1142</v>
      </c>
    </row>
    <row r="12" spans="1:31" ht="14.25" customHeight="1">
      <c r="A12" s="413" t="s">
        <v>1145</v>
      </c>
      <c r="B12" s="413" t="s">
        <v>1146</v>
      </c>
      <c r="C12" s="413" t="s">
        <v>1147</v>
      </c>
      <c r="D12" s="413" t="s">
        <v>1148</v>
      </c>
      <c r="E12" s="413" t="s">
        <v>1135</v>
      </c>
      <c r="F12" s="413">
        <v>951</v>
      </c>
      <c r="G12" s="413" t="s">
        <v>1136</v>
      </c>
      <c r="I12" s="419" t="s">
        <v>1059</v>
      </c>
      <c r="J12" s="419">
        <v>971</v>
      </c>
      <c r="K12" s="420" t="s">
        <v>1060</v>
      </c>
      <c r="N12" s="416" t="s">
        <v>1149</v>
      </c>
      <c r="O12" s="416" t="s">
        <v>1150</v>
      </c>
      <c r="P12" s="413" t="s">
        <v>242</v>
      </c>
      <c r="S12" s="413" t="s">
        <v>770</v>
      </c>
      <c r="T12" s="413" t="s">
        <v>1151</v>
      </c>
      <c r="U12" s="413" t="s">
        <v>1152</v>
      </c>
      <c r="V12" s="413" t="s">
        <v>1051</v>
      </c>
      <c r="W12" s="413" t="s">
        <v>1153</v>
      </c>
      <c r="X12" s="413" t="s">
        <v>770</v>
      </c>
      <c r="Y12" s="413" t="s">
        <v>770</v>
      </c>
    </row>
    <row r="13" spans="1:31" ht="14.25" customHeight="1">
      <c r="A13" s="413" t="s">
        <v>1154</v>
      </c>
      <c r="B13" s="413" t="s">
        <v>1155</v>
      </c>
      <c r="C13" s="413" t="s">
        <v>1156</v>
      </c>
      <c r="D13" s="413" t="s">
        <v>1157</v>
      </c>
      <c r="E13" s="413" t="s">
        <v>1158</v>
      </c>
      <c r="F13" s="413">
        <v>32</v>
      </c>
      <c r="G13" s="413" t="s">
        <v>1159</v>
      </c>
      <c r="I13" s="419" t="s">
        <v>1083</v>
      </c>
      <c r="J13" s="419">
        <v>8</v>
      </c>
      <c r="K13" s="420" t="s">
        <v>1084</v>
      </c>
      <c r="N13" s="416" t="s">
        <v>1160</v>
      </c>
      <c r="O13" s="416" t="s">
        <v>1161</v>
      </c>
      <c r="P13" s="413" t="s">
        <v>1162</v>
      </c>
      <c r="S13" s="413" t="s">
        <v>1163</v>
      </c>
      <c r="T13" s="413" t="s">
        <v>1164</v>
      </c>
      <c r="U13" s="413" t="s">
        <v>1165</v>
      </c>
      <c r="V13" s="413" t="s">
        <v>1051</v>
      </c>
      <c r="W13" s="413" t="s">
        <v>1153</v>
      </c>
      <c r="X13" s="413" t="s">
        <v>1163</v>
      </c>
      <c r="Y13" s="413" t="s">
        <v>1163</v>
      </c>
    </row>
    <row r="14" spans="1:31" ht="14.25" customHeight="1">
      <c r="A14" s="413" t="s">
        <v>1166</v>
      </c>
      <c r="B14" s="413" t="s">
        <v>1167</v>
      </c>
      <c r="C14" s="413" t="s">
        <v>1168</v>
      </c>
      <c r="D14" s="413" t="s">
        <v>1169</v>
      </c>
      <c r="E14" s="413" t="s">
        <v>1170</v>
      </c>
      <c r="F14" s="413">
        <v>51</v>
      </c>
      <c r="G14" s="413" t="s">
        <v>1171</v>
      </c>
      <c r="I14" s="419" t="s">
        <v>1170</v>
      </c>
      <c r="J14" s="419">
        <v>51</v>
      </c>
      <c r="K14" s="420" t="s">
        <v>1171</v>
      </c>
      <c r="N14" s="416" t="s">
        <v>1172</v>
      </c>
      <c r="O14" s="416" t="s">
        <v>1173</v>
      </c>
      <c r="P14" s="413" t="s">
        <v>1174</v>
      </c>
      <c r="S14" s="413" t="s">
        <v>1175</v>
      </c>
      <c r="T14" s="413" t="s">
        <v>1176</v>
      </c>
      <c r="U14" s="413" t="s">
        <v>1177</v>
      </c>
      <c r="V14" s="413" t="s">
        <v>1051</v>
      </c>
      <c r="W14" s="413" t="s">
        <v>1153</v>
      </c>
      <c r="X14" s="413" t="s">
        <v>1175</v>
      </c>
      <c r="Y14" s="413" t="s">
        <v>1175</v>
      </c>
    </row>
    <row r="15" spans="1:31" ht="14.25" customHeight="1">
      <c r="A15" s="413" t="s">
        <v>1178</v>
      </c>
      <c r="B15" s="413" t="s">
        <v>1179</v>
      </c>
      <c r="C15" s="413" t="s">
        <v>1180</v>
      </c>
      <c r="D15" s="413" t="s">
        <v>1181</v>
      </c>
      <c r="E15" s="413" t="s">
        <v>1182</v>
      </c>
      <c r="F15" s="413">
        <v>533</v>
      </c>
      <c r="G15" s="413" t="s">
        <v>1183</v>
      </c>
      <c r="I15" s="419" t="s">
        <v>1184</v>
      </c>
      <c r="J15" s="419">
        <v>532</v>
      </c>
      <c r="K15" s="420" t="s">
        <v>1185</v>
      </c>
      <c r="N15" s="416" t="s">
        <v>1186</v>
      </c>
      <c r="O15" s="416" t="s">
        <v>1187</v>
      </c>
      <c r="P15" s="413" t="s">
        <v>243</v>
      </c>
      <c r="S15" s="413" t="s">
        <v>785</v>
      </c>
      <c r="T15" s="413" t="s">
        <v>1188</v>
      </c>
      <c r="U15" s="413" t="s">
        <v>1189</v>
      </c>
      <c r="V15" s="413" t="s">
        <v>1051</v>
      </c>
      <c r="W15" s="413" t="s">
        <v>785</v>
      </c>
      <c r="X15" s="413" t="s">
        <v>785</v>
      </c>
      <c r="Y15" s="413" t="s">
        <v>785</v>
      </c>
    </row>
    <row r="16" spans="1:31" ht="14.25" customHeight="1">
      <c r="A16" s="413" t="s">
        <v>1190</v>
      </c>
      <c r="B16" s="413" t="s">
        <v>1191</v>
      </c>
      <c r="C16" s="413" t="s">
        <v>1192</v>
      </c>
      <c r="D16" s="413" t="s">
        <v>1193</v>
      </c>
      <c r="E16" s="413" t="s">
        <v>1194</v>
      </c>
      <c r="F16" s="413">
        <v>36</v>
      </c>
      <c r="G16" s="413" t="s">
        <v>1195</v>
      </c>
      <c r="I16" s="419" t="s">
        <v>1125</v>
      </c>
      <c r="J16" s="419">
        <v>973</v>
      </c>
      <c r="K16" s="420" t="s">
        <v>1126</v>
      </c>
      <c r="N16" s="416" t="s">
        <v>1196</v>
      </c>
      <c r="O16" s="416" t="s">
        <v>1197</v>
      </c>
      <c r="P16" s="413" t="s">
        <v>244</v>
      </c>
      <c r="S16" s="413" t="s">
        <v>1198</v>
      </c>
      <c r="T16" s="413" t="s">
        <v>1199</v>
      </c>
      <c r="U16" s="413" t="s">
        <v>1200</v>
      </c>
      <c r="V16" s="413" t="s">
        <v>1201</v>
      </c>
      <c r="W16" s="413" t="s">
        <v>1198</v>
      </c>
      <c r="X16" s="413" t="s">
        <v>1198</v>
      </c>
      <c r="Y16" s="413" t="s">
        <v>1198</v>
      </c>
    </row>
    <row r="17" spans="1:25" ht="14.25" customHeight="1">
      <c r="A17" s="413" t="s">
        <v>1202</v>
      </c>
      <c r="B17" s="413" t="s">
        <v>1203</v>
      </c>
      <c r="C17" s="413" t="s">
        <v>1204</v>
      </c>
      <c r="D17" s="413" t="s">
        <v>1205</v>
      </c>
      <c r="E17" s="413" t="s">
        <v>1072</v>
      </c>
      <c r="F17" s="413">
        <v>978</v>
      </c>
      <c r="G17" s="413" t="s">
        <v>1073</v>
      </c>
      <c r="I17" s="419" t="s">
        <v>1158</v>
      </c>
      <c r="J17" s="419">
        <v>32</v>
      </c>
      <c r="K17" s="420" t="s">
        <v>1159</v>
      </c>
      <c r="N17" s="416" t="s">
        <v>1206</v>
      </c>
      <c r="O17" s="416" t="s">
        <v>1207</v>
      </c>
      <c r="P17" s="413" t="s">
        <v>245</v>
      </c>
      <c r="S17" s="413" t="s">
        <v>1208</v>
      </c>
      <c r="T17" s="413" t="s">
        <v>1209</v>
      </c>
      <c r="U17" s="413" t="s">
        <v>1210</v>
      </c>
      <c r="V17" s="413" t="s">
        <v>1211</v>
      </c>
      <c r="W17" s="413" t="s">
        <v>1212</v>
      </c>
      <c r="X17" s="413" t="s">
        <v>1213</v>
      </c>
      <c r="Y17" s="413" t="s">
        <v>1208</v>
      </c>
    </row>
    <row r="18" spans="1:25" ht="14.25" customHeight="1">
      <c r="A18" s="413" t="s">
        <v>1214</v>
      </c>
      <c r="B18" s="413" t="s">
        <v>1215</v>
      </c>
      <c r="C18" s="413" t="s">
        <v>1216</v>
      </c>
      <c r="D18" s="413" t="s">
        <v>1217</v>
      </c>
      <c r="E18" s="413" t="s">
        <v>1218</v>
      </c>
      <c r="F18" s="413">
        <v>944</v>
      </c>
      <c r="G18" s="413" t="s">
        <v>1219</v>
      </c>
      <c r="I18" s="419" t="s">
        <v>1194</v>
      </c>
      <c r="J18" s="419">
        <v>36</v>
      </c>
      <c r="K18" s="420" t="s">
        <v>1195</v>
      </c>
      <c r="N18" s="416" t="s">
        <v>1220</v>
      </c>
      <c r="O18" s="416" t="s">
        <v>1221</v>
      </c>
      <c r="P18" s="413" t="s">
        <v>1222</v>
      </c>
      <c r="S18" s="413" t="s">
        <v>1223</v>
      </c>
      <c r="T18" s="413" t="s">
        <v>1224</v>
      </c>
      <c r="U18" s="413" t="s">
        <v>1225</v>
      </c>
      <c r="V18" s="413" t="s">
        <v>1211</v>
      </c>
      <c r="W18" s="413" t="s">
        <v>1212</v>
      </c>
      <c r="X18" s="413" t="s">
        <v>1213</v>
      </c>
      <c r="Y18" s="413" t="s">
        <v>1223</v>
      </c>
    </row>
    <row r="19" spans="1:25" ht="14.25" customHeight="1">
      <c r="A19" s="413" t="s">
        <v>1226</v>
      </c>
      <c r="B19" s="413" t="s">
        <v>1227</v>
      </c>
      <c r="C19" s="413" t="s">
        <v>1228</v>
      </c>
      <c r="D19" s="413" t="s">
        <v>1229</v>
      </c>
      <c r="E19" s="413" t="s">
        <v>1230</v>
      </c>
      <c r="F19" s="413">
        <v>44</v>
      </c>
      <c r="G19" s="413" t="s">
        <v>1231</v>
      </c>
      <c r="I19" s="419" t="s">
        <v>1182</v>
      </c>
      <c r="J19" s="419">
        <v>533</v>
      </c>
      <c r="K19" s="420" t="s">
        <v>1183</v>
      </c>
      <c r="N19" s="416" t="s">
        <v>1232</v>
      </c>
      <c r="O19" s="416" t="s">
        <v>1233</v>
      </c>
      <c r="P19" s="413" t="s">
        <v>246</v>
      </c>
      <c r="S19" s="413" t="s">
        <v>1234</v>
      </c>
      <c r="T19" s="413" t="s">
        <v>1235</v>
      </c>
      <c r="U19" s="413" t="s">
        <v>1236</v>
      </c>
      <c r="V19" s="413" t="s">
        <v>1211</v>
      </c>
      <c r="W19" s="413" t="s">
        <v>1212</v>
      </c>
      <c r="X19" s="413" t="s">
        <v>1234</v>
      </c>
      <c r="Y19" s="413" t="s">
        <v>1234</v>
      </c>
    </row>
    <row r="20" spans="1:25" ht="14.25" customHeight="1">
      <c r="A20" s="413" t="s">
        <v>1237</v>
      </c>
      <c r="B20" s="413" t="s">
        <v>1238</v>
      </c>
      <c r="C20" s="413" t="s">
        <v>1239</v>
      </c>
      <c r="D20" s="413" t="s">
        <v>1240</v>
      </c>
      <c r="E20" s="413" t="s">
        <v>1241</v>
      </c>
      <c r="F20" s="413">
        <v>48</v>
      </c>
      <c r="G20" s="413" t="s">
        <v>1242</v>
      </c>
      <c r="I20" s="419" t="s">
        <v>1218</v>
      </c>
      <c r="J20" s="419">
        <v>944</v>
      </c>
      <c r="K20" s="420" t="s">
        <v>1219</v>
      </c>
      <c r="N20" s="416" t="s">
        <v>1243</v>
      </c>
      <c r="O20" s="416" t="s">
        <v>690</v>
      </c>
      <c r="P20" s="413" t="s">
        <v>222</v>
      </c>
      <c r="S20" s="413" t="s">
        <v>758</v>
      </c>
      <c r="T20" s="413" t="s">
        <v>1244</v>
      </c>
      <c r="U20" s="413" t="s">
        <v>1245</v>
      </c>
      <c r="V20" s="413" t="s">
        <v>1211</v>
      </c>
      <c r="W20" s="413" t="s">
        <v>1212</v>
      </c>
      <c r="X20" s="413" t="s">
        <v>1246</v>
      </c>
      <c r="Y20" s="413" t="s">
        <v>758</v>
      </c>
    </row>
    <row r="21" spans="1:25" ht="14.25" customHeight="1">
      <c r="A21" s="413" t="s">
        <v>1247</v>
      </c>
      <c r="B21" s="413" t="s">
        <v>1248</v>
      </c>
      <c r="C21" s="413" t="s">
        <v>1249</v>
      </c>
      <c r="D21" s="413" t="s">
        <v>1250</v>
      </c>
      <c r="E21" s="413" t="s">
        <v>1251</v>
      </c>
      <c r="F21" s="413">
        <v>50</v>
      </c>
      <c r="G21" s="413" t="s">
        <v>1252</v>
      </c>
      <c r="I21" s="419" t="s">
        <v>1253</v>
      </c>
      <c r="J21" s="419">
        <v>977</v>
      </c>
      <c r="K21" s="420" t="s">
        <v>1254</v>
      </c>
      <c r="N21" s="416" t="s">
        <v>1255</v>
      </c>
      <c r="O21" s="416" t="s">
        <v>1256</v>
      </c>
      <c r="P21" s="413" t="s">
        <v>247</v>
      </c>
      <c r="S21" s="413" t="s">
        <v>1257</v>
      </c>
      <c r="T21" s="413" t="s">
        <v>1258</v>
      </c>
      <c r="U21" s="413" t="s">
        <v>1259</v>
      </c>
      <c r="V21" s="413" t="s">
        <v>1211</v>
      </c>
      <c r="W21" s="413" t="s">
        <v>1212</v>
      </c>
      <c r="X21" s="413" t="s">
        <v>1246</v>
      </c>
      <c r="Y21" s="413" t="s">
        <v>1257</v>
      </c>
    </row>
    <row r="22" spans="1:25" ht="14.25" customHeight="1">
      <c r="A22" s="413" t="s">
        <v>1260</v>
      </c>
      <c r="B22" s="413" t="s">
        <v>1261</v>
      </c>
      <c r="C22" s="413" t="s">
        <v>1262</v>
      </c>
      <c r="D22" s="413" t="s">
        <v>1263</v>
      </c>
      <c r="E22" s="413" t="s">
        <v>1264</v>
      </c>
      <c r="F22" s="413">
        <v>52</v>
      </c>
      <c r="G22" s="413" t="s">
        <v>1265</v>
      </c>
      <c r="I22" s="419" t="s">
        <v>1264</v>
      </c>
      <c r="J22" s="419">
        <v>52</v>
      </c>
      <c r="K22" s="420" t="s">
        <v>1265</v>
      </c>
      <c r="N22" s="416" t="s">
        <v>1266</v>
      </c>
      <c r="O22" s="416" t="s">
        <v>1267</v>
      </c>
      <c r="P22" s="413" t="s">
        <v>1268</v>
      </c>
      <c r="S22" s="413" t="s">
        <v>790</v>
      </c>
      <c r="T22" s="413" t="s">
        <v>1269</v>
      </c>
      <c r="U22" s="413" t="s">
        <v>1270</v>
      </c>
      <c r="V22" s="413" t="s">
        <v>1211</v>
      </c>
      <c r="W22" s="413" t="s">
        <v>1212</v>
      </c>
      <c r="X22" s="413" t="s">
        <v>1246</v>
      </c>
      <c r="Y22" s="413" t="s">
        <v>1271</v>
      </c>
    </row>
    <row r="23" spans="1:25" ht="14.25" customHeight="1">
      <c r="A23" s="413" t="s">
        <v>1272</v>
      </c>
      <c r="B23" s="413" t="s">
        <v>1273</v>
      </c>
      <c r="C23" s="413" t="s">
        <v>1274</v>
      </c>
      <c r="D23" s="413" t="s">
        <v>1275</v>
      </c>
      <c r="E23" s="413" t="s">
        <v>1276</v>
      </c>
      <c r="F23" s="413">
        <v>974</v>
      </c>
      <c r="G23" s="413" t="s">
        <v>1277</v>
      </c>
      <c r="I23" s="419" t="s">
        <v>1251</v>
      </c>
      <c r="J23" s="419">
        <v>50</v>
      </c>
      <c r="K23" s="420" t="s">
        <v>1252</v>
      </c>
      <c r="N23" s="416" t="s">
        <v>1278</v>
      </c>
      <c r="O23" s="416" t="s">
        <v>682</v>
      </c>
      <c r="P23" s="413" t="s">
        <v>218</v>
      </c>
      <c r="S23" s="413" t="s">
        <v>1279</v>
      </c>
      <c r="T23" s="413" t="s">
        <v>1280</v>
      </c>
      <c r="U23" s="413" t="s">
        <v>1281</v>
      </c>
      <c r="V23" s="413" t="s">
        <v>1211</v>
      </c>
      <c r="W23" s="413" t="s">
        <v>1212</v>
      </c>
      <c r="X23" s="413" t="s">
        <v>1246</v>
      </c>
      <c r="Y23" s="413" t="s">
        <v>1271</v>
      </c>
    </row>
    <row r="24" spans="1:25" ht="14.25" customHeight="1">
      <c r="A24" s="413" t="s">
        <v>1282</v>
      </c>
      <c r="B24" s="413" t="s">
        <v>1283</v>
      </c>
      <c r="C24" s="413" t="s">
        <v>1284</v>
      </c>
      <c r="D24" s="413" t="s">
        <v>1285</v>
      </c>
      <c r="E24" s="413" t="s">
        <v>1072</v>
      </c>
      <c r="F24" s="413">
        <v>978</v>
      </c>
      <c r="G24" s="413" t="s">
        <v>1073</v>
      </c>
      <c r="I24" s="419" t="s">
        <v>1286</v>
      </c>
      <c r="J24" s="419">
        <v>975</v>
      </c>
      <c r="K24" s="420" t="s">
        <v>1287</v>
      </c>
      <c r="N24" s="416" t="s">
        <v>1288</v>
      </c>
      <c r="O24" s="416" t="s">
        <v>1289</v>
      </c>
      <c r="P24" s="413" t="s">
        <v>248</v>
      </c>
      <c r="S24" s="413" t="s">
        <v>1290</v>
      </c>
      <c r="T24" s="413" t="s">
        <v>1291</v>
      </c>
      <c r="U24" s="413" t="s">
        <v>1292</v>
      </c>
      <c r="V24" s="413" t="s">
        <v>1211</v>
      </c>
      <c r="W24" s="413" t="s">
        <v>1212</v>
      </c>
      <c r="X24" s="413" t="s">
        <v>1246</v>
      </c>
      <c r="Y24" s="413" t="s">
        <v>1290</v>
      </c>
    </row>
    <row r="25" spans="1:25" ht="14.25" customHeight="1">
      <c r="A25" s="413" t="s">
        <v>1293</v>
      </c>
      <c r="B25" s="413" t="s">
        <v>1294</v>
      </c>
      <c r="C25" s="413" t="s">
        <v>1295</v>
      </c>
      <c r="D25" s="413" t="s">
        <v>1296</v>
      </c>
      <c r="E25" s="413" t="s">
        <v>1297</v>
      </c>
      <c r="F25" s="413">
        <v>84</v>
      </c>
      <c r="G25" s="413" t="s">
        <v>1298</v>
      </c>
      <c r="I25" s="419" t="s">
        <v>1241</v>
      </c>
      <c r="J25" s="419">
        <v>48</v>
      </c>
      <c r="K25" s="420" t="s">
        <v>1242</v>
      </c>
      <c r="N25" s="416" t="s">
        <v>1299</v>
      </c>
      <c r="O25" s="416" t="s">
        <v>1300</v>
      </c>
      <c r="P25" s="413" t="s">
        <v>249</v>
      </c>
      <c r="S25" s="413" t="s">
        <v>792</v>
      </c>
      <c r="T25" s="413" t="s">
        <v>1301</v>
      </c>
      <c r="U25" s="413" t="s">
        <v>1302</v>
      </c>
      <c r="V25" s="413" t="s">
        <v>1211</v>
      </c>
      <c r="W25" s="413" t="s">
        <v>1212</v>
      </c>
      <c r="X25" s="413" t="s">
        <v>1246</v>
      </c>
      <c r="Y25" s="413" t="s">
        <v>792</v>
      </c>
    </row>
    <row r="26" spans="1:25" ht="14.25" customHeight="1">
      <c r="A26" s="413" t="s">
        <v>1303</v>
      </c>
      <c r="B26" s="413" t="s">
        <v>1304</v>
      </c>
      <c r="C26" s="413" t="s">
        <v>1305</v>
      </c>
      <c r="D26" s="413" t="s">
        <v>1306</v>
      </c>
      <c r="E26" s="413" t="s">
        <v>1307</v>
      </c>
      <c r="F26" s="413">
        <v>952</v>
      </c>
      <c r="G26" s="413" t="s">
        <v>1308</v>
      </c>
      <c r="I26" s="419" t="s">
        <v>1309</v>
      </c>
      <c r="J26" s="419">
        <v>108</v>
      </c>
      <c r="K26" s="420" t="s">
        <v>1310</v>
      </c>
      <c r="N26" s="416" t="s">
        <v>1311</v>
      </c>
      <c r="O26" s="416" t="s">
        <v>1312</v>
      </c>
      <c r="P26" s="413" t="s">
        <v>1313</v>
      </c>
      <c r="S26" s="413" t="s">
        <v>1314</v>
      </c>
      <c r="T26" s="413" t="s">
        <v>1315</v>
      </c>
      <c r="U26" s="413" t="s">
        <v>1316</v>
      </c>
      <c r="V26" s="413" t="s">
        <v>1211</v>
      </c>
      <c r="W26" s="413" t="s">
        <v>1317</v>
      </c>
      <c r="X26" s="413" t="s">
        <v>1314</v>
      </c>
      <c r="Y26" s="413" t="s">
        <v>1314</v>
      </c>
    </row>
    <row r="27" spans="1:25" ht="14.25" customHeight="1">
      <c r="A27" s="413" t="s">
        <v>1318</v>
      </c>
      <c r="B27" s="413" t="s">
        <v>1319</v>
      </c>
      <c r="C27" s="413" t="s">
        <v>1320</v>
      </c>
      <c r="D27" s="413" t="s">
        <v>1321</v>
      </c>
      <c r="E27" s="413" t="s">
        <v>1322</v>
      </c>
      <c r="F27" s="413">
        <v>60</v>
      </c>
      <c r="G27" s="413" t="s">
        <v>1323</v>
      </c>
      <c r="I27" s="419" t="s">
        <v>1322</v>
      </c>
      <c r="J27" s="419">
        <v>60</v>
      </c>
      <c r="K27" s="420" t="s">
        <v>1323</v>
      </c>
      <c r="N27" s="416" t="s">
        <v>1324</v>
      </c>
      <c r="O27" s="416" t="s">
        <v>1325</v>
      </c>
      <c r="P27" s="413" t="s">
        <v>250</v>
      </c>
      <c r="S27" s="413" t="s">
        <v>788</v>
      </c>
      <c r="T27" s="413" t="s">
        <v>1326</v>
      </c>
      <c r="U27" s="413" t="s">
        <v>1327</v>
      </c>
      <c r="V27" s="413" t="s">
        <v>1211</v>
      </c>
      <c r="W27" s="413" t="s">
        <v>1317</v>
      </c>
      <c r="X27" s="413" t="s">
        <v>788</v>
      </c>
      <c r="Y27" s="413" t="s">
        <v>788</v>
      </c>
    </row>
    <row r="28" spans="1:25" ht="14.25" customHeight="1">
      <c r="A28" s="413" t="s">
        <v>1328</v>
      </c>
      <c r="B28" s="413" t="s">
        <v>1329</v>
      </c>
      <c r="C28" s="413" t="s">
        <v>1330</v>
      </c>
      <c r="D28" s="413" t="s">
        <v>1331</v>
      </c>
      <c r="E28" s="413" t="s">
        <v>1330</v>
      </c>
      <c r="F28" s="413">
        <v>64</v>
      </c>
      <c r="G28" s="413" t="s">
        <v>1332</v>
      </c>
      <c r="I28" s="419" t="s">
        <v>1333</v>
      </c>
      <c r="J28" s="419">
        <v>96</v>
      </c>
      <c r="K28" s="420" t="s">
        <v>1334</v>
      </c>
      <c r="N28" s="416" t="s">
        <v>1335</v>
      </c>
      <c r="O28" s="416" t="s">
        <v>1336</v>
      </c>
      <c r="P28" s="413" t="s">
        <v>1337</v>
      </c>
      <c r="S28" s="413" t="s">
        <v>1338</v>
      </c>
      <c r="T28" s="413" t="s">
        <v>1339</v>
      </c>
      <c r="U28" s="413" t="s">
        <v>1340</v>
      </c>
      <c r="V28" s="413" t="s">
        <v>1211</v>
      </c>
      <c r="W28" s="413" t="s">
        <v>1338</v>
      </c>
      <c r="X28" s="413" t="s">
        <v>1338</v>
      </c>
      <c r="Y28" s="413" t="s">
        <v>1338</v>
      </c>
    </row>
    <row r="29" spans="1:25" ht="14.25" customHeight="1">
      <c r="A29" s="413" t="s">
        <v>1341</v>
      </c>
      <c r="B29" s="413" t="s">
        <v>1342</v>
      </c>
      <c r="C29" s="413" t="s">
        <v>1343</v>
      </c>
      <c r="D29" s="413" t="s">
        <v>1344</v>
      </c>
      <c r="E29" s="413" t="s">
        <v>1345</v>
      </c>
      <c r="F29" s="413">
        <v>68</v>
      </c>
      <c r="G29" s="413" t="s">
        <v>1346</v>
      </c>
      <c r="I29" s="419" t="s">
        <v>1345</v>
      </c>
      <c r="J29" s="419">
        <v>68</v>
      </c>
      <c r="K29" s="420" t="s">
        <v>1346</v>
      </c>
      <c r="N29" s="416" t="s">
        <v>1347</v>
      </c>
      <c r="O29" s="416" t="s">
        <v>1348</v>
      </c>
      <c r="P29" s="413" t="s">
        <v>1349</v>
      </c>
      <c r="S29" s="413" t="s">
        <v>1350</v>
      </c>
      <c r="T29" s="413" t="s">
        <v>1351</v>
      </c>
      <c r="U29" s="413" t="s">
        <v>1352</v>
      </c>
      <c r="V29" s="413" t="s">
        <v>1211</v>
      </c>
      <c r="W29" s="413" t="s">
        <v>1350</v>
      </c>
      <c r="X29" s="413" t="s">
        <v>1350</v>
      </c>
      <c r="Y29" s="413" t="s">
        <v>1350</v>
      </c>
    </row>
    <row r="30" spans="1:25" ht="14.25" customHeight="1">
      <c r="A30" s="413" t="s">
        <v>1353</v>
      </c>
      <c r="B30" s="413" t="s">
        <v>1354</v>
      </c>
      <c r="C30" s="413" t="s">
        <v>1355</v>
      </c>
      <c r="D30" s="413" t="s">
        <v>1356</v>
      </c>
      <c r="E30" s="413" t="s">
        <v>1253</v>
      </c>
      <c r="F30" s="413">
        <v>977</v>
      </c>
      <c r="G30" s="413" t="s">
        <v>1254</v>
      </c>
      <c r="I30" s="419" t="s">
        <v>1357</v>
      </c>
      <c r="J30" s="419">
        <v>986</v>
      </c>
      <c r="K30" s="420" t="s">
        <v>1358</v>
      </c>
      <c r="N30" s="416" t="s">
        <v>1359</v>
      </c>
      <c r="O30" s="416" t="s">
        <v>1360</v>
      </c>
      <c r="P30" s="413" t="s">
        <v>1361</v>
      </c>
      <c r="S30" s="413" t="s">
        <v>1362</v>
      </c>
      <c r="T30" s="413" t="s">
        <v>1362</v>
      </c>
      <c r="U30" s="413" t="s">
        <v>1362</v>
      </c>
      <c r="V30" s="413" t="s">
        <v>1362</v>
      </c>
      <c r="W30" s="413" t="s">
        <v>1362</v>
      </c>
      <c r="X30" s="413" t="s">
        <v>1362</v>
      </c>
      <c r="Y30" s="413" t="s">
        <v>1362</v>
      </c>
    </row>
    <row r="31" spans="1:25" ht="14.25" customHeight="1">
      <c r="A31" s="413" t="s">
        <v>1363</v>
      </c>
      <c r="B31" s="413" t="s">
        <v>1364</v>
      </c>
      <c r="C31" s="413" t="s">
        <v>1365</v>
      </c>
      <c r="D31" s="413" t="s">
        <v>1366</v>
      </c>
      <c r="E31" s="413" t="s">
        <v>1367</v>
      </c>
      <c r="F31" s="413">
        <v>72</v>
      </c>
      <c r="G31" s="413" t="s">
        <v>1368</v>
      </c>
      <c r="I31" s="419" t="s">
        <v>1230</v>
      </c>
      <c r="J31" s="419">
        <v>44</v>
      </c>
      <c r="K31" s="420" t="s">
        <v>1231</v>
      </c>
      <c r="N31" s="416" t="s">
        <v>1369</v>
      </c>
      <c r="O31" s="416" t="s">
        <v>1370</v>
      </c>
      <c r="P31" s="413" t="s">
        <v>1371</v>
      </c>
    </row>
    <row r="32" spans="1:25" ht="14.25" customHeight="1">
      <c r="A32" s="413" t="s">
        <v>1372</v>
      </c>
      <c r="B32" s="413" t="s">
        <v>1373</v>
      </c>
      <c r="C32" s="413" t="s">
        <v>1374</v>
      </c>
      <c r="D32" s="413" t="s">
        <v>1375</v>
      </c>
      <c r="E32" s="413" t="s">
        <v>1357</v>
      </c>
      <c r="F32" s="413">
        <v>986</v>
      </c>
      <c r="G32" s="413" t="s">
        <v>1358</v>
      </c>
      <c r="I32" s="419" t="s">
        <v>1330</v>
      </c>
      <c r="J32" s="419">
        <v>64</v>
      </c>
      <c r="K32" s="420" t="s">
        <v>1332</v>
      </c>
      <c r="N32" s="416" t="s">
        <v>1376</v>
      </c>
      <c r="O32" s="416" t="s">
        <v>1377</v>
      </c>
      <c r="P32" s="413" t="s">
        <v>251</v>
      </c>
    </row>
    <row r="33" spans="1:16" ht="14.25" customHeight="1">
      <c r="A33" s="413" t="s">
        <v>1378</v>
      </c>
      <c r="B33" s="413" t="s">
        <v>1379</v>
      </c>
      <c r="C33" s="413" t="s">
        <v>1380</v>
      </c>
      <c r="D33" s="413" t="s">
        <v>1381</v>
      </c>
      <c r="E33" s="413" t="s">
        <v>207</v>
      </c>
      <c r="F33" s="413">
        <v>840</v>
      </c>
      <c r="G33" s="413" t="s">
        <v>1044</v>
      </c>
      <c r="I33" s="419" t="s">
        <v>1367</v>
      </c>
      <c r="J33" s="419">
        <v>72</v>
      </c>
      <c r="K33" s="420" t="s">
        <v>1368</v>
      </c>
      <c r="N33" s="416" t="s">
        <v>1382</v>
      </c>
      <c r="O33" s="416" t="s">
        <v>673</v>
      </c>
      <c r="P33" s="413" t="s">
        <v>1383</v>
      </c>
    </row>
    <row r="34" spans="1:16" ht="14.25" customHeight="1">
      <c r="A34" s="413" t="s">
        <v>1384</v>
      </c>
      <c r="B34" s="413" t="s">
        <v>1385</v>
      </c>
      <c r="C34" s="413" t="s">
        <v>1386</v>
      </c>
      <c r="D34" s="413" t="s">
        <v>1387</v>
      </c>
      <c r="E34" s="413" t="s">
        <v>207</v>
      </c>
      <c r="F34" s="413">
        <v>840</v>
      </c>
      <c r="G34" s="413" t="s">
        <v>1044</v>
      </c>
      <c r="I34" s="419" t="s">
        <v>1276</v>
      </c>
      <c r="J34" s="419">
        <v>974</v>
      </c>
      <c r="K34" s="420" t="s">
        <v>1277</v>
      </c>
      <c r="N34" s="416" t="s">
        <v>1388</v>
      </c>
      <c r="O34" s="416" t="s">
        <v>1389</v>
      </c>
      <c r="P34" s="413" t="s">
        <v>1390</v>
      </c>
    </row>
    <row r="35" spans="1:16" ht="14.25" customHeight="1">
      <c r="A35" s="413" t="s">
        <v>1391</v>
      </c>
      <c r="B35" s="413" t="s">
        <v>1392</v>
      </c>
      <c r="C35" s="413" t="s">
        <v>1393</v>
      </c>
      <c r="D35" s="413" t="s">
        <v>1394</v>
      </c>
      <c r="E35" s="413" t="s">
        <v>1333</v>
      </c>
      <c r="F35" s="413">
        <v>96</v>
      </c>
      <c r="G35" s="413" t="s">
        <v>1334</v>
      </c>
      <c r="I35" s="419" t="s">
        <v>1297</v>
      </c>
      <c r="J35" s="419">
        <v>84</v>
      </c>
      <c r="K35" s="420" t="s">
        <v>1298</v>
      </c>
      <c r="N35" s="416" t="s">
        <v>1395</v>
      </c>
      <c r="O35" s="416" t="s">
        <v>620</v>
      </c>
      <c r="P35" s="413" t="s">
        <v>220</v>
      </c>
    </row>
    <row r="36" spans="1:16" ht="14.25" customHeight="1">
      <c r="A36" s="413" t="s">
        <v>1396</v>
      </c>
      <c r="B36" s="413" t="s">
        <v>1397</v>
      </c>
      <c r="C36" s="413" t="s">
        <v>1398</v>
      </c>
      <c r="D36" s="413" t="s">
        <v>1399</v>
      </c>
      <c r="E36" s="413" t="s">
        <v>1286</v>
      </c>
      <c r="F36" s="413">
        <v>975</v>
      </c>
      <c r="G36" s="413" t="s">
        <v>1287</v>
      </c>
      <c r="I36" s="419" t="s">
        <v>1400</v>
      </c>
      <c r="J36" s="419">
        <v>124</v>
      </c>
      <c r="K36" s="420" t="s">
        <v>1401</v>
      </c>
      <c r="N36" s="416" t="s">
        <v>1402</v>
      </c>
      <c r="O36" s="416" t="s">
        <v>600</v>
      </c>
      <c r="P36" s="413" t="s">
        <v>223</v>
      </c>
    </row>
    <row r="37" spans="1:16" ht="14.25" customHeight="1">
      <c r="A37" s="413" t="s">
        <v>1403</v>
      </c>
      <c r="B37" s="413" t="s">
        <v>1404</v>
      </c>
      <c r="C37" s="413" t="s">
        <v>1405</v>
      </c>
      <c r="D37" s="413" t="s">
        <v>1406</v>
      </c>
      <c r="E37" s="413" t="s">
        <v>1307</v>
      </c>
      <c r="F37" s="413">
        <v>952</v>
      </c>
      <c r="G37" s="413" t="s">
        <v>1308</v>
      </c>
      <c r="I37" s="419" t="s">
        <v>1407</v>
      </c>
      <c r="J37" s="419">
        <v>976</v>
      </c>
      <c r="K37" s="420" t="s">
        <v>1408</v>
      </c>
      <c r="N37" s="416" t="s">
        <v>1409</v>
      </c>
      <c r="O37" s="416" t="s">
        <v>1410</v>
      </c>
      <c r="P37" s="413" t="s">
        <v>1411</v>
      </c>
    </row>
    <row r="38" spans="1:16" ht="14.25" customHeight="1">
      <c r="A38" s="413" t="s">
        <v>1412</v>
      </c>
      <c r="B38" s="413" t="s">
        <v>1413</v>
      </c>
      <c r="C38" s="413" t="s">
        <v>1414</v>
      </c>
      <c r="D38" s="413" t="s">
        <v>1415</v>
      </c>
      <c r="E38" s="413" t="s">
        <v>1309</v>
      </c>
      <c r="F38" s="413">
        <v>108</v>
      </c>
      <c r="G38" s="413" t="s">
        <v>1310</v>
      </c>
      <c r="I38" s="419" t="s">
        <v>1416</v>
      </c>
      <c r="J38" s="419">
        <v>756</v>
      </c>
      <c r="K38" s="420" t="s">
        <v>1417</v>
      </c>
      <c r="N38" s="416" t="s">
        <v>1418</v>
      </c>
      <c r="O38" s="416" t="s">
        <v>1419</v>
      </c>
      <c r="P38" s="413" t="s">
        <v>1420</v>
      </c>
    </row>
    <row r="39" spans="1:16" ht="14.25" customHeight="1">
      <c r="A39" s="413" t="s">
        <v>1421</v>
      </c>
      <c r="B39" s="413" t="s">
        <v>1422</v>
      </c>
      <c r="C39" s="413" t="s">
        <v>1423</v>
      </c>
      <c r="D39" s="413" t="s">
        <v>1424</v>
      </c>
      <c r="E39" s="413" t="s">
        <v>1425</v>
      </c>
      <c r="F39" s="413">
        <v>116</v>
      </c>
      <c r="G39" s="413" t="s">
        <v>1426</v>
      </c>
      <c r="I39" s="419" t="s">
        <v>1427</v>
      </c>
      <c r="J39" s="419">
        <v>990</v>
      </c>
      <c r="K39" s="420" t="s">
        <v>1428</v>
      </c>
      <c r="N39" s="416" t="s">
        <v>1429</v>
      </c>
      <c r="O39" s="416" t="s">
        <v>1430</v>
      </c>
      <c r="P39" s="413" t="s">
        <v>1431</v>
      </c>
    </row>
    <row r="40" spans="1:16" ht="14.25" customHeight="1">
      <c r="A40" s="413" t="s">
        <v>1432</v>
      </c>
      <c r="B40" s="413" t="s">
        <v>1433</v>
      </c>
      <c r="C40" s="413" t="s">
        <v>1434</v>
      </c>
      <c r="D40" s="413" t="s">
        <v>1435</v>
      </c>
      <c r="E40" s="413" t="s">
        <v>1436</v>
      </c>
      <c r="F40" s="413">
        <v>950</v>
      </c>
      <c r="G40" s="413" t="s">
        <v>1437</v>
      </c>
      <c r="I40" s="419" t="s">
        <v>1438</v>
      </c>
      <c r="J40" s="419">
        <v>0</v>
      </c>
      <c r="K40" s="420" t="s">
        <v>1439</v>
      </c>
      <c r="N40" s="416" t="s">
        <v>1440</v>
      </c>
      <c r="O40" s="416" t="s">
        <v>1441</v>
      </c>
      <c r="P40" s="413" t="s">
        <v>1442</v>
      </c>
    </row>
    <row r="41" spans="1:16" ht="14.25" customHeight="1">
      <c r="A41" s="413" t="s">
        <v>1443</v>
      </c>
      <c r="B41" s="413" t="s">
        <v>1444</v>
      </c>
      <c r="C41" s="413" t="s">
        <v>1445</v>
      </c>
      <c r="D41" s="413" t="s">
        <v>1446</v>
      </c>
      <c r="E41" s="413" t="s">
        <v>1400</v>
      </c>
      <c r="F41" s="413">
        <v>124</v>
      </c>
      <c r="G41" s="413" t="s">
        <v>1401</v>
      </c>
      <c r="I41" s="419" t="s">
        <v>1447</v>
      </c>
      <c r="J41" s="419">
        <v>170</v>
      </c>
      <c r="K41" s="420" t="s">
        <v>1448</v>
      </c>
      <c r="N41" s="416" t="s">
        <v>1449</v>
      </c>
      <c r="O41" s="416" t="s">
        <v>1450</v>
      </c>
      <c r="P41" s="413" t="s">
        <v>1451</v>
      </c>
    </row>
    <row r="42" spans="1:16" ht="14.25" customHeight="1">
      <c r="A42" s="413" t="s">
        <v>1452</v>
      </c>
      <c r="B42" s="413" t="s">
        <v>1453</v>
      </c>
      <c r="C42" s="413" t="s">
        <v>1454</v>
      </c>
      <c r="D42" s="413" t="s">
        <v>1455</v>
      </c>
      <c r="E42" s="413" t="s">
        <v>1456</v>
      </c>
      <c r="F42" s="413">
        <v>132</v>
      </c>
      <c r="G42" s="413" t="s">
        <v>1457</v>
      </c>
      <c r="I42" s="419" t="s">
        <v>1458</v>
      </c>
      <c r="J42" s="419">
        <v>188</v>
      </c>
      <c r="K42" s="420" t="s">
        <v>1459</v>
      </c>
      <c r="N42" s="416" t="s">
        <v>1460</v>
      </c>
      <c r="O42" s="416" t="s">
        <v>643</v>
      </c>
      <c r="P42" s="413" t="s">
        <v>221</v>
      </c>
    </row>
    <row r="43" spans="1:16" ht="14.25" customHeight="1">
      <c r="A43" s="413" t="s">
        <v>1461</v>
      </c>
      <c r="B43" s="413" t="s">
        <v>1462</v>
      </c>
      <c r="C43" s="413" t="s">
        <v>1463</v>
      </c>
      <c r="D43" s="413" t="s">
        <v>1464</v>
      </c>
      <c r="E43" s="413" t="s">
        <v>1465</v>
      </c>
      <c r="F43" s="413">
        <v>136</v>
      </c>
      <c r="G43" s="413" t="s">
        <v>1466</v>
      </c>
      <c r="I43" s="419" t="s">
        <v>1467</v>
      </c>
      <c r="J43" s="419">
        <v>931</v>
      </c>
      <c r="K43" s="420" t="s">
        <v>1468</v>
      </c>
      <c r="N43" s="416" t="s">
        <v>1469</v>
      </c>
      <c r="O43" s="416" t="s">
        <v>1470</v>
      </c>
      <c r="P43" s="413" t="s">
        <v>237</v>
      </c>
    </row>
    <row r="44" spans="1:16" ht="14.25" customHeight="1">
      <c r="A44" s="413" t="s">
        <v>1471</v>
      </c>
      <c r="B44" s="413" t="s">
        <v>1472</v>
      </c>
      <c r="C44" s="413" t="s">
        <v>1473</v>
      </c>
      <c r="D44" s="413" t="s">
        <v>1474</v>
      </c>
      <c r="E44" s="413" t="s">
        <v>1436</v>
      </c>
      <c r="F44" s="413">
        <v>950</v>
      </c>
      <c r="G44" s="413" t="s">
        <v>1437</v>
      </c>
      <c r="I44" s="419" t="s">
        <v>1456</v>
      </c>
      <c r="J44" s="419">
        <v>132</v>
      </c>
      <c r="K44" s="420" t="s">
        <v>1457</v>
      </c>
      <c r="N44" s="416" t="s">
        <v>1475</v>
      </c>
      <c r="O44" s="416" t="s">
        <v>1476</v>
      </c>
      <c r="P44" s="413" t="s">
        <v>1477</v>
      </c>
    </row>
    <row r="45" spans="1:16" ht="14.25" customHeight="1">
      <c r="A45" s="413" t="s">
        <v>1478</v>
      </c>
      <c r="B45" s="413" t="s">
        <v>1479</v>
      </c>
      <c r="C45" s="413" t="s">
        <v>1480</v>
      </c>
      <c r="D45" s="413" t="s">
        <v>1481</v>
      </c>
      <c r="E45" s="413" t="s">
        <v>1436</v>
      </c>
      <c r="F45" s="413">
        <v>950</v>
      </c>
      <c r="G45" s="413" t="s">
        <v>1437</v>
      </c>
      <c r="I45" s="419" t="s">
        <v>1482</v>
      </c>
      <c r="J45" s="419">
        <v>203</v>
      </c>
      <c r="K45" s="420" t="s">
        <v>1483</v>
      </c>
      <c r="N45" s="416" t="s">
        <v>1484</v>
      </c>
      <c r="O45" s="416" t="s">
        <v>1485</v>
      </c>
      <c r="P45" s="413" t="s">
        <v>1486</v>
      </c>
    </row>
    <row r="46" spans="1:16" ht="14.25" customHeight="1">
      <c r="A46" s="413" t="s">
        <v>1487</v>
      </c>
      <c r="B46" s="413" t="s">
        <v>1488</v>
      </c>
      <c r="C46" s="413" t="s">
        <v>1489</v>
      </c>
      <c r="D46" s="413" t="s">
        <v>1490</v>
      </c>
      <c r="E46" s="413" t="s">
        <v>1427</v>
      </c>
      <c r="F46" s="413">
        <v>990</v>
      </c>
      <c r="G46" s="413" t="s">
        <v>1428</v>
      </c>
      <c r="I46" s="419" t="s">
        <v>1491</v>
      </c>
      <c r="J46" s="419">
        <v>262</v>
      </c>
      <c r="K46" s="420" t="s">
        <v>1492</v>
      </c>
      <c r="N46" s="416" t="s">
        <v>1493</v>
      </c>
      <c r="O46" s="416" t="s">
        <v>1494</v>
      </c>
      <c r="P46" s="413" t="s">
        <v>1495</v>
      </c>
    </row>
    <row r="47" spans="1:16" ht="14.25" customHeight="1">
      <c r="A47" s="413" t="s">
        <v>1496</v>
      </c>
      <c r="B47" s="413" t="s">
        <v>1497</v>
      </c>
      <c r="C47" s="413" t="s">
        <v>1498</v>
      </c>
      <c r="D47" s="413" t="s">
        <v>1499</v>
      </c>
      <c r="E47" s="413" t="s">
        <v>1438</v>
      </c>
      <c r="F47" s="413">
        <v>0</v>
      </c>
      <c r="G47" s="413" t="s">
        <v>1439</v>
      </c>
      <c r="I47" s="419" t="s">
        <v>1500</v>
      </c>
      <c r="J47" s="419">
        <v>208</v>
      </c>
      <c r="K47" s="420" t="s">
        <v>1501</v>
      </c>
      <c r="N47" s="416" t="s">
        <v>1502</v>
      </c>
      <c r="O47" s="416" t="s">
        <v>1503</v>
      </c>
      <c r="P47" s="413" t="s">
        <v>238</v>
      </c>
    </row>
    <row r="48" spans="1:16" ht="14.25" customHeight="1">
      <c r="A48" s="413" t="s">
        <v>1504</v>
      </c>
      <c r="B48" s="413" t="s">
        <v>1505</v>
      </c>
      <c r="C48" s="413" t="s">
        <v>1506</v>
      </c>
      <c r="D48" s="413" t="s">
        <v>1507</v>
      </c>
      <c r="E48" s="413" t="s">
        <v>1194</v>
      </c>
      <c r="F48" s="413">
        <v>36</v>
      </c>
      <c r="G48" s="413" t="s">
        <v>1195</v>
      </c>
      <c r="I48" s="419" t="s">
        <v>1508</v>
      </c>
      <c r="J48" s="419">
        <v>214</v>
      </c>
      <c r="K48" s="420" t="s">
        <v>1509</v>
      </c>
      <c r="N48" s="416" t="s">
        <v>1510</v>
      </c>
      <c r="O48" s="416" t="s">
        <v>1511</v>
      </c>
      <c r="P48" s="413" t="s">
        <v>236</v>
      </c>
    </row>
    <row r="49" spans="1:16" ht="14.25" customHeight="1">
      <c r="A49" s="413" t="s">
        <v>1512</v>
      </c>
      <c r="B49" s="413" t="s">
        <v>1513</v>
      </c>
      <c r="C49" s="413" t="s">
        <v>1514</v>
      </c>
      <c r="D49" s="413" t="s">
        <v>1515</v>
      </c>
      <c r="E49" s="413" t="s">
        <v>1194</v>
      </c>
      <c r="F49" s="413">
        <v>36</v>
      </c>
      <c r="G49" s="413" t="s">
        <v>1195</v>
      </c>
      <c r="I49" s="419" t="s">
        <v>1095</v>
      </c>
      <c r="J49" s="419">
        <v>12</v>
      </c>
      <c r="K49" s="420" t="s">
        <v>1096</v>
      </c>
      <c r="N49" s="416" t="s">
        <v>1516</v>
      </c>
      <c r="O49" s="416" t="s">
        <v>1517</v>
      </c>
      <c r="P49" s="413" t="s">
        <v>225</v>
      </c>
    </row>
    <row r="50" spans="1:16" ht="14.25" customHeight="1">
      <c r="A50" s="413" t="s">
        <v>1518</v>
      </c>
      <c r="B50" s="413" t="s">
        <v>1519</v>
      </c>
      <c r="C50" s="413" t="s">
        <v>1520</v>
      </c>
      <c r="D50" s="413" t="s">
        <v>1521</v>
      </c>
      <c r="E50" s="413" t="s">
        <v>1447</v>
      </c>
      <c r="F50" s="413">
        <v>170</v>
      </c>
      <c r="G50" s="413" t="s">
        <v>1448</v>
      </c>
      <c r="I50" s="419" t="s">
        <v>1522</v>
      </c>
      <c r="J50" s="419">
        <v>818</v>
      </c>
      <c r="K50" s="420" t="s">
        <v>1523</v>
      </c>
      <c r="N50" s="416" t="s">
        <v>1524</v>
      </c>
      <c r="O50" s="416" t="s">
        <v>1525</v>
      </c>
      <c r="P50" s="413" t="s">
        <v>1526</v>
      </c>
    </row>
    <row r="51" spans="1:16" ht="14.25" customHeight="1">
      <c r="A51" s="413" t="s">
        <v>1527</v>
      </c>
      <c r="B51" s="413" t="s">
        <v>1528</v>
      </c>
      <c r="C51" s="413" t="s">
        <v>1529</v>
      </c>
      <c r="D51" s="413" t="s">
        <v>1530</v>
      </c>
      <c r="E51" s="413" t="s">
        <v>1531</v>
      </c>
      <c r="F51" s="413">
        <v>174</v>
      </c>
      <c r="G51" s="413" t="s">
        <v>1532</v>
      </c>
      <c r="I51" s="419" t="s">
        <v>1533</v>
      </c>
      <c r="J51" s="419">
        <v>232</v>
      </c>
      <c r="K51" s="420" t="s">
        <v>1534</v>
      </c>
      <c r="N51" s="416" t="s">
        <v>1535</v>
      </c>
      <c r="O51" s="416" t="s">
        <v>1536</v>
      </c>
      <c r="P51" s="413" t="s">
        <v>1537</v>
      </c>
    </row>
    <row r="52" spans="1:16" ht="14.25" customHeight="1">
      <c r="A52" s="413" t="s">
        <v>1538</v>
      </c>
      <c r="B52" s="413" t="s">
        <v>1539</v>
      </c>
      <c r="C52" s="413" t="s">
        <v>1540</v>
      </c>
      <c r="D52" s="413" t="s">
        <v>1541</v>
      </c>
      <c r="E52" s="413" t="s">
        <v>1458</v>
      </c>
      <c r="F52" s="413">
        <v>188</v>
      </c>
      <c r="G52" s="413" t="s">
        <v>1459</v>
      </c>
      <c r="I52" s="419" t="s">
        <v>1542</v>
      </c>
      <c r="J52" s="419">
        <v>230</v>
      </c>
      <c r="K52" s="420" t="s">
        <v>1543</v>
      </c>
      <c r="N52" s="416" t="s">
        <v>1544</v>
      </c>
      <c r="O52" s="416" t="s">
        <v>698</v>
      </c>
      <c r="P52" s="413" t="s">
        <v>1545</v>
      </c>
    </row>
    <row r="53" spans="1:16" ht="14.25" customHeight="1">
      <c r="A53" s="413" t="s">
        <v>1546</v>
      </c>
      <c r="B53" s="413" t="s">
        <v>1547</v>
      </c>
      <c r="C53" s="413" t="s">
        <v>1548</v>
      </c>
      <c r="D53" s="413" t="s">
        <v>1549</v>
      </c>
      <c r="E53" s="413" t="s">
        <v>1307</v>
      </c>
      <c r="F53" s="413">
        <v>952</v>
      </c>
      <c r="G53" s="413" t="s">
        <v>1308</v>
      </c>
      <c r="I53" s="419" t="s">
        <v>1072</v>
      </c>
      <c r="J53" s="419">
        <v>978</v>
      </c>
      <c r="K53" s="420" t="s">
        <v>1073</v>
      </c>
      <c r="N53" s="416" t="s">
        <v>1550</v>
      </c>
      <c r="O53" s="416" t="s">
        <v>1551</v>
      </c>
      <c r="P53" s="413" t="s">
        <v>1552</v>
      </c>
    </row>
    <row r="54" spans="1:16" ht="14.25" customHeight="1">
      <c r="A54" s="413" t="s">
        <v>1553</v>
      </c>
      <c r="B54" s="413" t="s">
        <v>1554</v>
      </c>
      <c r="C54" s="413" t="s">
        <v>1555</v>
      </c>
      <c r="D54" s="413" t="s">
        <v>1556</v>
      </c>
      <c r="E54" s="413" t="s">
        <v>1557</v>
      </c>
      <c r="F54" s="413">
        <v>191</v>
      </c>
      <c r="G54" s="413" t="s">
        <v>1558</v>
      </c>
      <c r="I54" s="419" t="s">
        <v>1559</v>
      </c>
      <c r="J54" s="419">
        <v>242</v>
      </c>
      <c r="K54" s="420" t="s">
        <v>1560</v>
      </c>
      <c r="N54" s="416" t="s">
        <v>1561</v>
      </c>
      <c r="O54" s="416" t="s">
        <v>1562</v>
      </c>
      <c r="P54" s="413" t="s">
        <v>210</v>
      </c>
    </row>
    <row r="55" spans="1:16" ht="14.25" customHeight="1">
      <c r="A55" s="413" t="s">
        <v>1563</v>
      </c>
      <c r="B55" s="413" t="s">
        <v>1564</v>
      </c>
      <c r="C55" s="413" t="s">
        <v>1565</v>
      </c>
      <c r="D55" s="413" t="s">
        <v>1566</v>
      </c>
      <c r="E55" s="413" t="s">
        <v>1467</v>
      </c>
      <c r="F55" s="413">
        <v>931</v>
      </c>
      <c r="G55" s="413" t="s">
        <v>1468</v>
      </c>
      <c r="I55" s="419" t="s">
        <v>1567</v>
      </c>
      <c r="J55" s="419">
        <v>238</v>
      </c>
      <c r="K55" s="420" t="s">
        <v>1568</v>
      </c>
      <c r="N55" s="416" t="s">
        <v>1569</v>
      </c>
      <c r="O55" s="416" t="s">
        <v>1570</v>
      </c>
      <c r="P55" s="413" t="s">
        <v>1571</v>
      </c>
    </row>
    <row r="56" spans="1:16" ht="14.25" customHeight="1">
      <c r="A56" s="413" t="s">
        <v>1572</v>
      </c>
      <c r="B56" s="413" t="s">
        <v>1573</v>
      </c>
      <c r="C56" s="413" t="s">
        <v>1574</v>
      </c>
      <c r="D56" s="413" t="s">
        <v>1575</v>
      </c>
      <c r="E56" s="413" t="s">
        <v>1072</v>
      </c>
      <c r="F56" s="413">
        <v>978</v>
      </c>
      <c r="G56" s="413" t="s">
        <v>1073</v>
      </c>
      <c r="I56" s="419" t="s">
        <v>1576</v>
      </c>
      <c r="J56" s="419">
        <v>826</v>
      </c>
      <c r="K56" s="420" t="s">
        <v>1577</v>
      </c>
      <c r="N56" s="416" t="s">
        <v>1578</v>
      </c>
      <c r="O56" s="416" t="s">
        <v>1579</v>
      </c>
      <c r="P56" s="413" t="s">
        <v>1580</v>
      </c>
    </row>
    <row r="57" spans="1:16" ht="14.25" customHeight="1">
      <c r="A57" s="413" t="s">
        <v>1581</v>
      </c>
      <c r="B57" s="413" t="s">
        <v>1582</v>
      </c>
      <c r="C57" s="413" t="s">
        <v>1583</v>
      </c>
      <c r="D57" s="413" t="s">
        <v>1584</v>
      </c>
      <c r="E57" s="413" t="s">
        <v>1482</v>
      </c>
      <c r="F57" s="413">
        <v>203</v>
      </c>
      <c r="G57" s="413" t="s">
        <v>1483</v>
      </c>
      <c r="I57" s="419" t="s">
        <v>1585</v>
      </c>
      <c r="J57" s="419">
        <v>981</v>
      </c>
      <c r="K57" s="420" t="s">
        <v>1586</v>
      </c>
      <c r="N57" s="416" t="s">
        <v>1587</v>
      </c>
      <c r="O57" s="416" t="s">
        <v>1588</v>
      </c>
      <c r="P57" s="413" t="s">
        <v>1589</v>
      </c>
    </row>
    <row r="58" spans="1:16" ht="14.25" customHeight="1">
      <c r="A58" s="413" t="s">
        <v>1590</v>
      </c>
      <c r="B58" s="413" t="s">
        <v>1591</v>
      </c>
      <c r="C58" s="413" t="s">
        <v>1592</v>
      </c>
      <c r="D58" s="413" t="s">
        <v>1593</v>
      </c>
      <c r="E58" s="413" t="s">
        <v>1407</v>
      </c>
      <c r="F58" s="413">
        <v>976</v>
      </c>
      <c r="G58" s="413" t="s">
        <v>1408</v>
      </c>
      <c r="I58" s="419" t="s">
        <v>1594</v>
      </c>
      <c r="J58" s="419">
        <v>0</v>
      </c>
      <c r="K58" s="420" t="s">
        <v>1595</v>
      </c>
      <c r="N58" s="416" t="s">
        <v>1596</v>
      </c>
      <c r="O58" s="416" t="s">
        <v>1597</v>
      </c>
      <c r="P58" s="413" t="s">
        <v>1598</v>
      </c>
    </row>
    <row r="59" spans="1:16" ht="14.25" customHeight="1">
      <c r="A59" s="413" t="s">
        <v>1599</v>
      </c>
      <c r="B59" s="413" t="s">
        <v>1600</v>
      </c>
      <c r="C59" s="413" t="s">
        <v>1601</v>
      </c>
      <c r="D59" s="413" t="s">
        <v>1602</v>
      </c>
      <c r="E59" s="413" t="s">
        <v>1500</v>
      </c>
      <c r="F59" s="413">
        <v>208</v>
      </c>
      <c r="G59" s="413" t="s">
        <v>1501</v>
      </c>
      <c r="I59" s="419" t="s">
        <v>1603</v>
      </c>
      <c r="J59" s="419">
        <v>936</v>
      </c>
      <c r="K59" s="420" t="s">
        <v>1604</v>
      </c>
      <c r="N59" s="416" t="s">
        <v>1605</v>
      </c>
      <c r="O59" s="416" t="s">
        <v>1606</v>
      </c>
      <c r="P59" s="413" t="s">
        <v>1607</v>
      </c>
    </row>
    <row r="60" spans="1:16" ht="14.25" customHeight="1">
      <c r="A60" s="413" t="s">
        <v>1608</v>
      </c>
      <c r="B60" s="413" t="s">
        <v>1609</v>
      </c>
      <c r="C60" s="413" t="s">
        <v>1610</v>
      </c>
      <c r="D60" s="413" t="s">
        <v>1611</v>
      </c>
      <c r="E60" s="413" t="s">
        <v>1491</v>
      </c>
      <c r="F60" s="413">
        <v>262</v>
      </c>
      <c r="G60" s="413" t="s">
        <v>1492</v>
      </c>
      <c r="I60" s="419" t="s">
        <v>1612</v>
      </c>
      <c r="J60" s="419">
        <v>292</v>
      </c>
      <c r="K60" s="420" t="s">
        <v>1613</v>
      </c>
      <c r="N60" s="416" t="s">
        <v>1614</v>
      </c>
      <c r="O60" s="416" t="s">
        <v>1615</v>
      </c>
      <c r="P60" s="413" t="s">
        <v>1616</v>
      </c>
    </row>
    <row r="61" spans="1:16" ht="14.25" customHeight="1">
      <c r="A61" s="413" t="s">
        <v>1617</v>
      </c>
      <c r="B61" s="413" t="s">
        <v>1618</v>
      </c>
      <c r="C61" s="413" t="s">
        <v>1619</v>
      </c>
      <c r="D61" s="413" t="s">
        <v>1620</v>
      </c>
      <c r="E61" s="413" t="s">
        <v>1135</v>
      </c>
      <c r="F61" s="413">
        <v>951</v>
      </c>
      <c r="G61" s="413" t="s">
        <v>1136</v>
      </c>
      <c r="I61" s="419" t="s">
        <v>1621</v>
      </c>
      <c r="J61" s="419">
        <v>270</v>
      </c>
      <c r="K61" s="420" t="s">
        <v>1622</v>
      </c>
      <c r="N61" s="416" t="s">
        <v>1623</v>
      </c>
      <c r="O61" s="416" t="s">
        <v>1624</v>
      </c>
      <c r="P61" s="413" t="s">
        <v>1625</v>
      </c>
    </row>
    <row r="62" spans="1:16" ht="14.25" customHeight="1">
      <c r="A62" s="413" t="s">
        <v>1626</v>
      </c>
      <c r="B62" s="413" t="s">
        <v>1627</v>
      </c>
      <c r="C62" s="413" t="s">
        <v>1628</v>
      </c>
      <c r="D62" s="413" t="s">
        <v>1629</v>
      </c>
      <c r="E62" s="413" t="s">
        <v>1508</v>
      </c>
      <c r="F62" s="413">
        <v>214</v>
      </c>
      <c r="G62" s="413" t="s">
        <v>1509</v>
      </c>
      <c r="I62" s="419" t="s">
        <v>1630</v>
      </c>
      <c r="J62" s="419">
        <v>324</v>
      </c>
      <c r="K62" s="420" t="s">
        <v>1631</v>
      </c>
      <c r="N62" s="416" t="s">
        <v>1632</v>
      </c>
      <c r="O62" s="416" t="s">
        <v>724</v>
      </c>
      <c r="P62" s="413" t="s">
        <v>234</v>
      </c>
    </row>
    <row r="63" spans="1:16" ht="14.25" customHeight="1">
      <c r="A63" s="413" t="s">
        <v>1633</v>
      </c>
      <c r="B63" s="413" t="s">
        <v>1634</v>
      </c>
      <c r="C63" s="413" t="s">
        <v>1635</v>
      </c>
      <c r="D63" s="413" t="s">
        <v>1636</v>
      </c>
      <c r="E63" s="413" t="s">
        <v>207</v>
      </c>
      <c r="F63" s="413">
        <v>840</v>
      </c>
      <c r="G63" s="413" t="s">
        <v>1044</v>
      </c>
      <c r="I63" s="419" t="s">
        <v>1637</v>
      </c>
      <c r="J63" s="419">
        <v>320</v>
      </c>
      <c r="K63" s="420" t="s">
        <v>1638</v>
      </c>
      <c r="N63" s="416" t="s">
        <v>1639</v>
      </c>
      <c r="O63" s="416" t="s">
        <v>1640</v>
      </c>
      <c r="P63" s="413" t="s">
        <v>206</v>
      </c>
    </row>
    <row r="64" spans="1:16" ht="14.25" customHeight="1">
      <c r="A64" s="413" t="s">
        <v>1641</v>
      </c>
      <c r="B64" s="413" t="s">
        <v>1642</v>
      </c>
      <c r="C64" s="413" t="s">
        <v>1643</v>
      </c>
      <c r="D64" s="413" t="s">
        <v>1644</v>
      </c>
      <c r="E64" s="413" t="s">
        <v>1522</v>
      </c>
      <c r="F64" s="413">
        <v>818</v>
      </c>
      <c r="G64" s="413" t="s">
        <v>1523</v>
      </c>
      <c r="I64" s="419" t="s">
        <v>1645</v>
      </c>
      <c r="J64" s="419">
        <v>328</v>
      </c>
      <c r="K64" s="420" t="s">
        <v>1646</v>
      </c>
      <c r="N64" s="416" t="s">
        <v>1647</v>
      </c>
      <c r="O64" s="416" t="s">
        <v>720</v>
      </c>
      <c r="P64" s="413" t="s">
        <v>208</v>
      </c>
    </row>
    <row r="65" spans="1:16" ht="14.25" customHeight="1">
      <c r="A65" s="413" t="s">
        <v>1648</v>
      </c>
      <c r="B65" s="413" t="s">
        <v>1649</v>
      </c>
      <c r="C65" s="413" t="s">
        <v>1650</v>
      </c>
      <c r="D65" s="413" t="s">
        <v>1651</v>
      </c>
      <c r="E65" s="413" t="s">
        <v>207</v>
      </c>
      <c r="F65" s="413">
        <v>840</v>
      </c>
      <c r="G65" s="413" t="s">
        <v>1044</v>
      </c>
      <c r="I65" s="419" t="s">
        <v>1652</v>
      </c>
      <c r="J65" s="419">
        <v>344</v>
      </c>
      <c r="K65" s="420" t="s">
        <v>1653</v>
      </c>
      <c r="N65" s="416" t="s">
        <v>1654</v>
      </c>
      <c r="O65" s="416" t="s">
        <v>1655</v>
      </c>
      <c r="P65" s="413" t="s">
        <v>1656</v>
      </c>
    </row>
    <row r="66" spans="1:16" ht="14.25" customHeight="1">
      <c r="A66" s="413" t="s">
        <v>1657</v>
      </c>
      <c r="B66" s="413" t="s">
        <v>1658</v>
      </c>
      <c r="C66" s="413" t="s">
        <v>1659</v>
      </c>
      <c r="D66" s="413" t="s">
        <v>1660</v>
      </c>
      <c r="E66" s="413" t="s">
        <v>1436</v>
      </c>
      <c r="F66" s="413">
        <v>950</v>
      </c>
      <c r="G66" s="413" t="s">
        <v>1437</v>
      </c>
      <c r="I66" s="419" t="s">
        <v>1661</v>
      </c>
      <c r="J66" s="419">
        <v>340</v>
      </c>
      <c r="K66" s="420" t="s">
        <v>1662</v>
      </c>
      <c r="N66" s="416" t="s">
        <v>1663</v>
      </c>
      <c r="O66" s="416" t="s">
        <v>1664</v>
      </c>
      <c r="P66" s="413" t="s">
        <v>1665</v>
      </c>
    </row>
    <row r="67" spans="1:16" ht="14.25" customHeight="1">
      <c r="A67" s="413" t="s">
        <v>1666</v>
      </c>
      <c r="B67" s="413" t="s">
        <v>1667</v>
      </c>
      <c r="C67" s="413" t="s">
        <v>1668</v>
      </c>
      <c r="D67" s="413" t="s">
        <v>1669</v>
      </c>
      <c r="E67" s="413" t="s">
        <v>1533</v>
      </c>
      <c r="F67" s="413">
        <v>232</v>
      </c>
      <c r="G67" s="413" t="s">
        <v>1534</v>
      </c>
      <c r="I67" s="419" t="s">
        <v>1557</v>
      </c>
      <c r="J67" s="419">
        <v>191</v>
      </c>
      <c r="K67" s="420" t="s">
        <v>1558</v>
      </c>
      <c r="N67" s="416" t="s">
        <v>1670</v>
      </c>
      <c r="O67" s="416" t="s">
        <v>1671</v>
      </c>
      <c r="P67" s="413" t="s">
        <v>1672</v>
      </c>
    </row>
    <row r="68" spans="1:16" ht="14.25" customHeight="1">
      <c r="A68" s="413" t="s">
        <v>1673</v>
      </c>
      <c r="B68" s="413" t="s">
        <v>1674</v>
      </c>
      <c r="C68" s="413" t="s">
        <v>1675</v>
      </c>
      <c r="D68" s="413" t="s">
        <v>1676</v>
      </c>
      <c r="E68" s="413" t="s">
        <v>1072</v>
      </c>
      <c r="F68" s="413">
        <v>978</v>
      </c>
      <c r="G68" s="413" t="s">
        <v>1073</v>
      </c>
      <c r="I68" s="419" t="s">
        <v>1677</v>
      </c>
      <c r="J68" s="419">
        <v>332</v>
      </c>
      <c r="K68" s="420" t="s">
        <v>1678</v>
      </c>
      <c r="N68" s="416" t="s">
        <v>1679</v>
      </c>
      <c r="O68" s="416" t="s">
        <v>1680</v>
      </c>
      <c r="P68" s="413" t="s">
        <v>1681</v>
      </c>
    </row>
    <row r="69" spans="1:16" ht="14.25" customHeight="1">
      <c r="A69" s="413" t="s">
        <v>1682</v>
      </c>
      <c r="B69" s="413" t="s">
        <v>1683</v>
      </c>
      <c r="C69" s="413" t="s">
        <v>1684</v>
      </c>
      <c r="D69" s="413" t="s">
        <v>1685</v>
      </c>
      <c r="E69" s="413" t="s">
        <v>1686</v>
      </c>
      <c r="F69" s="413">
        <v>748</v>
      </c>
      <c r="G69" s="413" t="s">
        <v>1687</v>
      </c>
      <c r="I69" s="419" t="s">
        <v>1688</v>
      </c>
      <c r="J69" s="419">
        <v>348</v>
      </c>
      <c r="K69" s="420" t="s">
        <v>1689</v>
      </c>
      <c r="N69" s="416" t="s">
        <v>1690</v>
      </c>
      <c r="O69" s="416" t="s">
        <v>1691</v>
      </c>
      <c r="P69" s="413" t="s">
        <v>1692</v>
      </c>
    </row>
    <row r="70" spans="1:16" ht="14.25" customHeight="1">
      <c r="A70" s="413" t="s">
        <v>1693</v>
      </c>
      <c r="B70" s="413" t="s">
        <v>1694</v>
      </c>
      <c r="C70" s="413" t="s">
        <v>1695</v>
      </c>
      <c r="D70" s="413" t="s">
        <v>1696</v>
      </c>
      <c r="E70" s="413" t="s">
        <v>1542</v>
      </c>
      <c r="F70" s="413">
        <v>230</v>
      </c>
      <c r="G70" s="413" t="s">
        <v>1543</v>
      </c>
      <c r="I70" s="419" t="s">
        <v>1697</v>
      </c>
      <c r="J70" s="419">
        <v>360</v>
      </c>
      <c r="K70" s="420" t="s">
        <v>1698</v>
      </c>
      <c r="N70" s="416" t="s">
        <v>1699</v>
      </c>
      <c r="O70" s="416" t="s">
        <v>1700</v>
      </c>
      <c r="P70" s="413" t="s">
        <v>1701</v>
      </c>
    </row>
    <row r="71" spans="1:16" ht="14.25" customHeight="1">
      <c r="A71" s="413" t="s">
        <v>1702</v>
      </c>
      <c r="B71" s="413" t="s">
        <v>1703</v>
      </c>
      <c r="C71" s="413" t="s">
        <v>1704</v>
      </c>
      <c r="D71" s="413" t="s">
        <v>1705</v>
      </c>
      <c r="E71" s="413" t="s">
        <v>1567</v>
      </c>
      <c r="F71" s="413">
        <v>238</v>
      </c>
      <c r="G71" s="413" t="s">
        <v>1568</v>
      </c>
      <c r="I71" s="419" t="s">
        <v>1706</v>
      </c>
      <c r="J71" s="419">
        <v>376</v>
      </c>
      <c r="K71" s="420" t="s">
        <v>1707</v>
      </c>
      <c r="N71" s="416" t="s">
        <v>1708</v>
      </c>
      <c r="O71" s="416" t="s">
        <v>609</v>
      </c>
      <c r="P71" s="413" t="s">
        <v>216</v>
      </c>
    </row>
    <row r="72" spans="1:16" ht="14.25" customHeight="1">
      <c r="A72" s="413" t="s">
        <v>1709</v>
      </c>
      <c r="B72" s="413" t="s">
        <v>1710</v>
      </c>
      <c r="C72" s="413" t="s">
        <v>1711</v>
      </c>
      <c r="D72" s="413" t="s">
        <v>1712</v>
      </c>
      <c r="E72" s="413" t="s">
        <v>1500</v>
      </c>
      <c r="F72" s="413">
        <v>208</v>
      </c>
      <c r="G72" s="413" t="s">
        <v>1501</v>
      </c>
      <c r="I72" s="419" t="s">
        <v>1713</v>
      </c>
      <c r="J72" s="419">
        <v>0</v>
      </c>
      <c r="K72" s="420" t="s">
        <v>1714</v>
      </c>
      <c r="N72" s="416" t="s">
        <v>1715</v>
      </c>
      <c r="O72" s="416" t="s">
        <v>608</v>
      </c>
      <c r="P72" s="413" t="s">
        <v>213</v>
      </c>
    </row>
    <row r="73" spans="1:16" ht="14.25" customHeight="1">
      <c r="A73" s="413" t="s">
        <v>1716</v>
      </c>
      <c r="B73" s="413" t="s">
        <v>1717</v>
      </c>
      <c r="C73" s="413" t="s">
        <v>1718</v>
      </c>
      <c r="D73" s="413" t="s">
        <v>1719</v>
      </c>
      <c r="E73" s="413" t="s">
        <v>1559</v>
      </c>
      <c r="F73" s="413">
        <v>242</v>
      </c>
      <c r="G73" s="413" t="s">
        <v>1560</v>
      </c>
      <c r="I73" s="419" t="s">
        <v>1720</v>
      </c>
      <c r="J73" s="419">
        <v>356</v>
      </c>
      <c r="K73" s="420" t="s">
        <v>1721</v>
      </c>
      <c r="N73" s="416">
        <v>7103</v>
      </c>
      <c r="O73" s="416" t="s">
        <v>1722</v>
      </c>
      <c r="P73" s="416" t="s">
        <v>1723</v>
      </c>
    </row>
    <row r="74" spans="1:16" ht="14.25" customHeight="1">
      <c r="A74" s="413" t="s">
        <v>1724</v>
      </c>
      <c r="B74" s="413" t="s">
        <v>1725</v>
      </c>
      <c r="C74" s="413" t="s">
        <v>1726</v>
      </c>
      <c r="D74" s="413" t="s">
        <v>1727</v>
      </c>
      <c r="E74" s="413" t="s">
        <v>1072</v>
      </c>
      <c r="F74" s="413">
        <v>978</v>
      </c>
      <c r="G74" s="413" t="s">
        <v>1073</v>
      </c>
      <c r="I74" s="419" t="s">
        <v>1728</v>
      </c>
      <c r="J74" s="419">
        <v>368</v>
      </c>
      <c r="K74" s="420" t="s">
        <v>1729</v>
      </c>
    </row>
    <row r="75" spans="1:16" ht="14.25" customHeight="1">
      <c r="A75" s="413" t="s">
        <v>1730</v>
      </c>
      <c r="B75" s="413" t="s">
        <v>1731</v>
      </c>
      <c r="C75" s="413" t="s">
        <v>1732</v>
      </c>
      <c r="D75" s="413" t="s">
        <v>1733</v>
      </c>
      <c r="E75" s="413" t="s">
        <v>1072</v>
      </c>
      <c r="F75" s="413">
        <v>978</v>
      </c>
      <c r="G75" s="413" t="s">
        <v>1073</v>
      </c>
      <c r="I75" s="419" t="s">
        <v>1734</v>
      </c>
      <c r="J75" s="419">
        <v>364</v>
      </c>
      <c r="K75" s="420" t="s">
        <v>1735</v>
      </c>
    </row>
    <row r="76" spans="1:16" ht="14.25" customHeight="1">
      <c r="A76" s="413" t="s">
        <v>1736</v>
      </c>
      <c r="B76" s="413" t="s">
        <v>1737</v>
      </c>
      <c r="C76" s="413" t="s">
        <v>1738</v>
      </c>
      <c r="D76" s="413" t="s">
        <v>1739</v>
      </c>
      <c r="E76" s="413" t="s">
        <v>1072</v>
      </c>
      <c r="F76" s="413">
        <v>978</v>
      </c>
      <c r="G76" s="413" t="s">
        <v>1073</v>
      </c>
      <c r="I76" s="419" t="s">
        <v>1740</v>
      </c>
      <c r="J76" s="419">
        <v>352</v>
      </c>
      <c r="K76" s="420" t="s">
        <v>1741</v>
      </c>
    </row>
    <row r="77" spans="1:16" ht="14.25" customHeight="1">
      <c r="A77" s="413" t="s">
        <v>1742</v>
      </c>
      <c r="B77" s="413" t="s">
        <v>1743</v>
      </c>
      <c r="C77" s="413" t="s">
        <v>1744</v>
      </c>
      <c r="D77" s="413" t="s">
        <v>1745</v>
      </c>
      <c r="E77" s="413" t="s">
        <v>1072</v>
      </c>
      <c r="F77" s="413">
        <v>978</v>
      </c>
      <c r="G77" s="413" t="s">
        <v>1073</v>
      </c>
      <c r="I77" s="419" t="s">
        <v>1746</v>
      </c>
      <c r="J77" s="419">
        <v>0</v>
      </c>
      <c r="K77" s="420" t="s">
        <v>1747</v>
      </c>
    </row>
    <row r="78" spans="1:16" ht="14.25" customHeight="1">
      <c r="A78" s="413" t="s">
        <v>1748</v>
      </c>
      <c r="B78" s="413" t="s">
        <v>1749</v>
      </c>
      <c r="C78" s="413" t="s">
        <v>1750</v>
      </c>
      <c r="D78" s="413" t="s">
        <v>1751</v>
      </c>
      <c r="E78" s="413" t="s">
        <v>1072</v>
      </c>
      <c r="F78" s="413">
        <v>978</v>
      </c>
      <c r="G78" s="413" t="s">
        <v>1073</v>
      </c>
      <c r="I78" s="419" t="s">
        <v>1752</v>
      </c>
      <c r="J78" s="419">
        <v>388</v>
      </c>
      <c r="K78" s="420" t="s">
        <v>1753</v>
      </c>
    </row>
    <row r="79" spans="1:16" ht="14.25" customHeight="1">
      <c r="A79" s="413" t="s">
        <v>1754</v>
      </c>
      <c r="B79" s="413" t="s">
        <v>1755</v>
      </c>
      <c r="C79" s="413" t="s">
        <v>1756</v>
      </c>
      <c r="D79" s="413" t="s">
        <v>1757</v>
      </c>
      <c r="E79" s="413" t="s">
        <v>1436</v>
      </c>
      <c r="F79" s="413">
        <v>950</v>
      </c>
      <c r="G79" s="413" t="s">
        <v>1437</v>
      </c>
      <c r="I79" s="419" t="s">
        <v>1758</v>
      </c>
      <c r="J79" s="419">
        <v>400</v>
      </c>
      <c r="K79" s="420" t="s">
        <v>1759</v>
      </c>
    </row>
    <row r="80" spans="1:16" ht="14.25" customHeight="1">
      <c r="A80" s="413" t="s">
        <v>1760</v>
      </c>
      <c r="B80" s="413" t="s">
        <v>1761</v>
      </c>
      <c r="C80" s="413" t="s">
        <v>1762</v>
      </c>
      <c r="D80" s="413" t="s">
        <v>1763</v>
      </c>
      <c r="E80" s="413" t="s">
        <v>1621</v>
      </c>
      <c r="F80" s="413">
        <v>270</v>
      </c>
      <c r="G80" s="413" t="s">
        <v>1622</v>
      </c>
      <c r="I80" s="419" t="s">
        <v>1764</v>
      </c>
      <c r="J80" s="419">
        <v>392</v>
      </c>
      <c r="K80" s="420" t="s">
        <v>1765</v>
      </c>
    </row>
    <row r="81" spans="1:11" ht="14.25" customHeight="1">
      <c r="A81" s="413" t="s">
        <v>1766</v>
      </c>
      <c r="B81" s="413" t="s">
        <v>1767</v>
      </c>
      <c r="C81" s="413" t="s">
        <v>1768</v>
      </c>
      <c r="D81" s="413" t="s">
        <v>1769</v>
      </c>
      <c r="E81" s="413" t="s">
        <v>1585</v>
      </c>
      <c r="F81" s="413">
        <v>981</v>
      </c>
      <c r="G81" s="413" t="s">
        <v>1586</v>
      </c>
      <c r="I81" s="419" t="s">
        <v>1770</v>
      </c>
      <c r="J81" s="419">
        <v>404</v>
      </c>
      <c r="K81" s="420" t="s">
        <v>1771</v>
      </c>
    </row>
    <row r="82" spans="1:11" ht="14.25" customHeight="1">
      <c r="A82" s="413" t="s">
        <v>1772</v>
      </c>
      <c r="B82" s="413" t="s">
        <v>1773</v>
      </c>
      <c r="C82" s="413" t="s">
        <v>1774</v>
      </c>
      <c r="D82" s="413" t="s">
        <v>1775</v>
      </c>
      <c r="E82" s="413" t="s">
        <v>1072</v>
      </c>
      <c r="F82" s="413">
        <v>978</v>
      </c>
      <c r="G82" s="413" t="s">
        <v>1073</v>
      </c>
      <c r="I82" s="419" t="s">
        <v>214</v>
      </c>
      <c r="J82" s="419">
        <v>417</v>
      </c>
      <c r="K82" s="420" t="s">
        <v>1776</v>
      </c>
    </row>
    <row r="83" spans="1:11" ht="14.25" customHeight="1">
      <c r="A83" s="413" t="s">
        <v>1777</v>
      </c>
      <c r="B83" s="413" t="s">
        <v>1778</v>
      </c>
      <c r="C83" s="413" t="s">
        <v>1779</v>
      </c>
      <c r="D83" s="413" t="s">
        <v>1780</v>
      </c>
      <c r="E83" s="413" t="s">
        <v>1603</v>
      </c>
      <c r="F83" s="413">
        <v>936</v>
      </c>
      <c r="G83" s="413" t="s">
        <v>1604</v>
      </c>
      <c r="I83" s="419" t="s">
        <v>1425</v>
      </c>
      <c r="J83" s="419">
        <v>116</v>
      </c>
      <c r="K83" s="420" t="s">
        <v>1426</v>
      </c>
    </row>
    <row r="84" spans="1:11" ht="14.25" customHeight="1">
      <c r="A84" s="413" t="s">
        <v>1781</v>
      </c>
      <c r="B84" s="413" t="s">
        <v>1782</v>
      </c>
      <c r="C84" s="413" t="s">
        <v>1783</v>
      </c>
      <c r="D84" s="413" t="s">
        <v>1784</v>
      </c>
      <c r="E84" s="413" t="s">
        <v>1612</v>
      </c>
      <c r="F84" s="413">
        <v>292</v>
      </c>
      <c r="G84" s="413" t="s">
        <v>1613</v>
      </c>
      <c r="I84" s="419" t="s">
        <v>1531</v>
      </c>
      <c r="J84" s="419">
        <v>174</v>
      </c>
      <c r="K84" s="420" t="s">
        <v>1532</v>
      </c>
    </row>
    <row r="85" spans="1:11" ht="14.25" customHeight="1">
      <c r="A85" s="413" t="s">
        <v>1785</v>
      </c>
      <c r="B85" s="413" t="s">
        <v>1786</v>
      </c>
      <c r="C85" s="413" t="s">
        <v>1787</v>
      </c>
      <c r="D85" s="413" t="s">
        <v>1788</v>
      </c>
      <c r="E85" s="413" t="s">
        <v>1072</v>
      </c>
      <c r="F85" s="413">
        <v>978</v>
      </c>
      <c r="G85" s="413" t="s">
        <v>1073</v>
      </c>
      <c r="I85" s="419" t="s">
        <v>1789</v>
      </c>
      <c r="J85" s="419">
        <v>408</v>
      </c>
      <c r="K85" s="420" t="s">
        <v>1790</v>
      </c>
    </row>
    <row r="86" spans="1:11" ht="14.25" customHeight="1">
      <c r="A86" s="413" t="s">
        <v>1791</v>
      </c>
      <c r="B86" s="413" t="s">
        <v>1792</v>
      </c>
      <c r="C86" s="413" t="s">
        <v>1793</v>
      </c>
      <c r="D86" s="413" t="s">
        <v>1794</v>
      </c>
      <c r="E86" s="413" t="s">
        <v>1500</v>
      </c>
      <c r="F86" s="413">
        <v>208</v>
      </c>
      <c r="G86" s="413" t="s">
        <v>1501</v>
      </c>
      <c r="I86" s="419" t="s">
        <v>1795</v>
      </c>
      <c r="J86" s="419">
        <v>410</v>
      </c>
      <c r="K86" s="420" t="s">
        <v>1796</v>
      </c>
    </row>
    <row r="87" spans="1:11" ht="14.25" customHeight="1">
      <c r="A87" s="413" t="s">
        <v>1797</v>
      </c>
      <c r="B87" s="413" t="s">
        <v>1798</v>
      </c>
      <c r="C87" s="413" t="s">
        <v>1799</v>
      </c>
      <c r="D87" s="413" t="s">
        <v>1800</v>
      </c>
      <c r="E87" s="413" t="s">
        <v>1135</v>
      </c>
      <c r="F87" s="413">
        <v>951</v>
      </c>
      <c r="G87" s="413" t="s">
        <v>1136</v>
      </c>
      <c r="I87" s="419" t="s">
        <v>1801</v>
      </c>
      <c r="J87" s="419">
        <v>414</v>
      </c>
      <c r="K87" s="420" t="s">
        <v>1802</v>
      </c>
    </row>
    <row r="88" spans="1:11" ht="14.25" customHeight="1">
      <c r="A88" s="413" t="s">
        <v>1803</v>
      </c>
      <c r="B88" s="413" t="s">
        <v>1804</v>
      </c>
      <c r="C88" s="413" t="s">
        <v>1805</v>
      </c>
      <c r="D88" s="413" t="s">
        <v>1806</v>
      </c>
      <c r="E88" s="413" t="s">
        <v>1072</v>
      </c>
      <c r="F88" s="413">
        <v>978</v>
      </c>
      <c r="G88" s="413" t="s">
        <v>1073</v>
      </c>
      <c r="I88" s="419" t="s">
        <v>1465</v>
      </c>
      <c r="J88" s="419">
        <v>136</v>
      </c>
      <c r="K88" s="420" t="s">
        <v>1466</v>
      </c>
    </row>
    <row r="89" spans="1:11" ht="14.25" customHeight="1">
      <c r="A89" s="413" t="s">
        <v>1807</v>
      </c>
      <c r="B89" s="413" t="s">
        <v>1808</v>
      </c>
      <c r="C89" s="413" t="s">
        <v>1809</v>
      </c>
      <c r="D89" s="413" t="s">
        <v>1810</v>
      </c>
      <c r="E89" s="413" t="s">
        <v>207</v>
      </c>
      <c r="F89" s="413">
        <v>840</v>
      </c>
      <c r="G89" s="413" t="s">
        <v>1044</v>
      </c>
      <c r="I89" s="419" t="s">
        <v>1811</v>
      </c>
      <c r="J89" s="419">
        <v>398</v>
      </c>
      <c r="K89" s="420" t="s">
        <v>1812</v>
      </c>
    </row>
    <row r="90" spans="1:11" ht="14.25" customHeight="1">
      <c r="A90" s="413" t="s">
        <v>1813</v>
      </c>
      <c r="B90" s="413" t="s">
        <v>1814</v>
      </c>
      <c r="C90" s="413" t="s">
        <v>1815</v>
      </c>
      <c r="D90" s="413" t="s">
        <v>1816</v>
      </c>
      <c r="E90" s="413" t="s">
        <v>1637</v>
      </c>
      <c r="F90" s="413">
        <v>320</v>
      </c>
      <c r="G90" s="413" t="s">
        <v>1638</v>
      </c>
      <c r="I90" s="419" t="s">
        <v>1817</v>
      </c>
      <c r="J90" s="419">
        <v>418</v>
      </c>
      <c r="K90" s="420" t="s">
        <v>1818</v>
      </c>
    </row>
    <row r="91" spans="1:11" ht="14.25" customHeight="1">
      <c r="A91" s="413" t="s">
        <v>1819</v>
      </c>
      <c r="B91" s="413" t="s">
        <v>1820</v>
      </c>
      <c r="C91" s="413" t="s">
        <v>1821</v>
      </c>
      <c r="D91" s="413" t="s">
        <v>1822</v>
      </c>
      <c r="E91" s="413" t="s">
        <v>1594</v>
      </c>
      <c r="F91" s="413">
        <v>0</v>
      </c>
      <c r="G91" s="413" t="s">
        <v>1595</v>
      </c>
      <c r="I91" s="419" t="s">
        <v>1823</v>
      </c>
      <c r="J91" s="419">
        <v>422</v>
      </c>
      <c r="K91" s="420" t="s">
        <v>1824</v>
      </c>
    </row>
    <row r="92" spans="1:11" ht="14.25" customHeight="1">
      <c r="A92" s="413" t="s">
        <v>1825</v>
      </c>
      <c r="B92" s="413" t="s">
        <v>1826</v>
      </c>
      <c r="C92" s="413" t="s">
        <v>1827</v>
      </c>
      <c r="D92" s="413" t="s">
        <v>1828</v>
      </c>
      <c r="E92" s="413" t="s">
        <v>1630</v>
      </c>
      <c r="F92" s="413">
        <v>324</v>
      </c>
      <c r="G92" s="413" t="s">
        <v>1631</v>
      </c>
      <c r="I92" s="419" t="s">
        <v>1829</v>
      </c>
      <c r="J92" s="419">
        <v>144</v>
      </c>
      <c r="K92" s="420" t="s">
        <v>1830</v>
      </c>
    </row>
    <row r="93" spans="1:11" ht="14.25" customHeight="1">
      <c r="A93" s="413" t="s">
        <v>1831</v>
      </c>
      <c r="B93" s="413" t="s">
        <v>1832</v>
      </c>
      <c r="C93" s="413" t="s">
        <v>1833</v>
      </c>
      <c r="D93" s="413" t="s">
        <v>1834</v>
      </c>
      <c r="E93" s="413" t="s">
        <v>1307</v>
      </c>
      <c r="F93" s="413">
        <v>952</v>
      </c>
      <c r="G93" s="413" t="s">
        <v>1308</v>
      </c>
      <c r="I93" s="419" t="s">
        <v>1835</v>
      </c>
      <c r="J93" s="419">
        <v>430</v>
      </c>
      <c r="K93" s="420" t="s">
        <v>1836</v>
      </c>
    </row>
    <row r="94" spans="1:11" ht="14.25" customHeight="1">
      <c r="A94" s="413" t="s">
        <v>1837</v>
      </c>
      <c r="B94" s="413" t="s">
        <v>1838</v>
      </c>
      <c r="C94" s="413" t="s">
        <v>1839</v>
      </c>
      <c r="D94" s="413" t="s">
        <v>1840</v>
      </c>
      <c r="E94" s="413" t="s">
        <v>1645</v>
      </c>
      <c r="F94" s="413">
        <v>328</v>
      </c>
      <c r="G94" s="413" t="s">
        <v>1646</v>
      </c>
      <c r="I94" s="419" t="s">
        <v>1841</v>
      </c>
      <c r="J94" s="419">
        <v>426</v>
      </c>
      <c r="K94" s="420" t="s">
        <v>1842</v>
      </c>
    </row>
    <row r="95" spans="1:11" ht="14.25" customHeight="1">
      <c r="A95" s="413" t="s">
        <v>1843</v>
      </c>
      <c r="B95" s="413" t="s">
        <v>1844</v>
      </c>
      <c r="C95" s="413" t="s">
        <v>1845</v>
      </c>
      <c r="D95" s="413" t="s">
        <v>1846</v>
      </c>
      <c r="E95" s="413" t="s">
        <v>1677</v>
      </c>
      <c r="F95" s="413">
        <v>332</v>
      </c>
      <c r="G95" s="413" t="s">
        <v>1678</v>
      </c>
      <c r="I95" s="419" t="s">
        <v>1847</v>
      </c>
      <c r="J95" s="419">
        <v>434</v>
      </c>
      <c r="K95" s="420" t="s">
        <v>1848</v>
      </c>
    </row>
    <row r="96" spans="1:11" ht="14.25" customHeight="1">
      <c r="A96" s="413" t="s">
        <v>1849</v>
      </c>
      <c r="B96" s="413" t="s">
        <v>1850</v>
      </c>
      <c r="C96" s="413" t="s">
        <v>1851</v>
      </c>
      <c r="D96" s="413" t="s">
        <v>1852</v>
      </c>
      <c r="E96" s="413"/>
      <c r="F96" s="413"/>
      <c r="G96" s="413"/>
      <c r="I96" s="419" t="s">
        <v>1853</v>
      </c>
      <c r="J96" s="419">
        <v>504</v>
      </c>
      <c r="K96" s="420" t="s">
        <v>1854</v>
      </c>
    </row>
    <row r="97" spans="1:11" ht="14.25" customHeight="1">
      <c r="A97" s="413" t="s">
        <v>1855</v>
      </c>
      <c r="B97" s="413" t="s">
        <v>1856</v>
      </c>
      <c r="C97" s="413" t="s">
        <v>1857</v>
      </c>
      <c r="D97" s="413" t="s">
        <v>1858</v>
      </c>
      <c r="E97" s="413" t="s">
        <v>1661</v>
      </c>
      <c r="F97" s="413">
        <v>340</v>
      </c>
      <c r="G97" s="413" t="s">
        <v>1662</v>
      </c>
      <c r="I97" s="419" t="s">
        <v>1859</v>
      </c>
      <c r="J97" s="419">
        <v>498</v>
      </c>
      <c r="K97" s="420" t="s">
        <v>1860</v>
      </c>
    </row>
    <row r="98" spans="1:11" ht="14.25" customHeight="1">
      <c r="A98" s="413" t="s">
        <v>1861</v>
      </c>
      <c r="B98" s="413" t="s">
        <v>1862</v>
      </c>
      <c r="C98" s="413" t="s">
        <v>1863</v>
      </c>
      <c r="D98" s="413" t="s">
        <v>1864</v>
      </c>
      <c r="E98" s="413" t="s">
        <v>1652</v>
      </c>
      <c r="F98" s="413">
        <v>344</v>
      </c>
      <c r="G98" s="413" t="s">
        <v>1653</v>
      </c>
      <c r="I98" s="419" t="s">
        <v>1865</v>
      </c>
      <c r="J98" s="419">
        <v>969</v>
      </c>
      <c r="K98" s="420" t="s">
        <v>1866</v>
      </c>
    </row>
    <row r="99" spans="1:11" ht="14.25" customHeight="1">
      <c r="A99" s="413" t="s">
        <v>1867</v>
      </c>
      <c r="B99" s="413" t="s">
        <v>1868</v>
      </c>
      <c r="C99" s="413" t="s">
        <v>1869</v>
      </c>
      <c r="D99" s="413" t="s">
        <v>1870</v>
      </c>
      <c r="E99" s="413" t="s">
        <v>1688</v>
      </c>
      <c r="F99" s="413">
        <v>348</v>
      </c>
      <c r="G99" s="413" t="s">
        <v>1689</v>
      </c>
      <c r="I99" s="419" t="s">
        <v>1871</v>
      </c>
      <c r="J99" s="419">
        <v>807</v>
      </c>
      <c r="K99" s="420" t="s">
        <v>1872</v>
      </c>
    </row>
    <row r="100" spans="1:11" ht="14.25" customHeight="1">
      <c r="A100" s="413" t="s">
        <v>1873</v>
      </c>
      <c r="B100" s="413" t="s">
        <v>1874</v>
      </c>
      <c r="C100" s="413" t="s">
        <v>1875</v>
      </c>
      <c r="D100" s="413" t="s">
        <v>1876</v>
      </c>
      <c r="E100" s="413" t="s">
        <v>1740</v>
      </c>
      <c r="F100" s="413">
        <v>352</v>
      </c>
      <c r="G100" s="413" t="s">
        <v>1741</v>
      </c>
      <c r="I100" s="419" t="s">
        <v>1877</v>
      </c>
      <c r="J100" s="419">
        <v>104</v>
      </c>
      <c r="K100" s="420" t="s">
        <v>1878</v>
      </c>
    </row>
    <row r="101" spans="1:11" ht="14.25" customHeight="1">
      <c r="A101" s="413" t="s">
        <v>1879</v>
      </c>
      <c r="B101" s="413" t="s">
        <v>1880</v>
      </c>
      <c r="C101" s="413" t="s">
        <v>1881</v>
      </c>
      <c r="D101" s="413" t="s">
        <v>1882</v>
      </c>
      <c r="E101" s="413" t="s">
        <v>1720</v>
      </c>
      <c r="F101" s="413">
        <v>356</v>
      </c>
      <c r="G101" s="413" t="s">
        <v>1721</v>
      </c>
      <c r="I101" s="419" t="s">
        <v>1883</v>
      </c>
      <c r="J101" s="419">
        <v>496</v>
      </c>
      <c r="K101" s="420" t="s">
        <v>1884</v>
      </c>
    </row>
    <row r="102" spans="1:11" ht="14.25" customHeight="1">
      <c r="A102" s="413" t="s">
        <v>1885</v>
      </c>
      <c r="B102" s="413" t="s">
        <v>1886</v>
      </c>
      <c r="C102" s="413" t="s">
        <v>1887</v>
      </c>
      <c r="D102" s="413" t="s">
        <v>1888</v>
      </c>
      <c r="E102" s="413" t="s">
        <v>1697</v>
      </c>
      <c r="F102" s="413">
        <v>360</v>
      </c>
      <c r="G102" s="413" t="s">
        <v>1698</v>
      </c>
      <c r="I102" s="419" t="s">
        <v>1889</v>
      </c>
      <c r="J102" s="419">
        <v>446</v>
      </c>
      <c r="K102" s="420" t="s">
        <v>1890</v>
      </c>
    </row>
    <row r="103" spans="1:11" ht="14.25" customHeight="1">
      <c r="A103" s="413" t="s">
        <v>1891</v>
      </c>
      <c r="B103" s="413" t="s">
        <v>1892</v>
      </c>
      <c r="C103" s="413" t="s">
        <v>1893</v>
      </c>
      <c r="D103" s="413" t="s">
        <v>1894</v>
      </c>
      <c r="E103" s="413" t="s">
        <v>1734</v>
      </c>
      <c r="F103" s="413">
        <v>364</v>
      </c>
      <c r="G103" s="413" t="s">
        <v>1735</v>
      </c>
      <c r="I103" s="419" t="s">
        <v>1895</v>
      </c>
      <c r="J103" s="419">
        <v>478</v>
      </c>
      <c r="K103" s="420" t="s">
        <v>1896</v>
      </c>
    </row>
    <row r="104" spans="1:11" ht="14.25" customHeight="1">
      <c r="A104" s="413" t="s">
        <v>1897</v>
      </c>
      <c r="B104" s="413" t="s">
        <v>1898</v>
      </c>
      <c r="C104" s="413" t="s">
        <v>1899</v>
      </c>
      <c r="D104" s="413" t="s">
        <v>1900</v>
      </c>
      <c r="E104" s="413" t="s">
        <v>1728</v>
      </c>
      <c r="F104" s="413">
        <v>368</v>
      </c>
      <c r="G104" s="413" t="s">
        <v>1729</v>
      </c>
      <c r="I104" s="419" t="s">
        <v>1901</v>
      </c>
      <c r="J104" s="419">
        <v>480</v>
      </c>
      <c r="K104" s="420" t="s">
        <v>1902</v>
      </c>
    </row>
    <row r="105" spans="1:11" ht="14.25" customHeight="1">
      <c r="A105" s="413" t="s">
        <v>1903</v>
      </c>
      <c r="B105" s="413" t="s">
        <v>1904</v>
      </c>
      <c r="C105" s="413" t="s">
        <v>1905</v>
      </c>
      <c r="D105" s="413" t="s">
        <v>1906</v>
      </c>
      <c r="E105" s="413" t="s">
        <v>1072</v>
      </c>
      <c r="F105" s="413">
        <v>978</v>
      </c>
      <c r="G105" s="413" t="s">
        <v>1073</v>
      </c>
      <c r="I105" s="419" t="s">
        <v>1907</v>
      </c>
      <c r="J105" s="419">
        <v>462</v>
      </c>
      <c r="K105" s="420" t="s">
        <v>1908</v>
      </c>
    </row>
    <row r="106" spans="1:11" ht="14.25" customHeight="1">
      <c r="A106" s="413" t="s">
        <v>1909</v>
      </c>
      <c r="B106" s="413" t="s">
        <v>1910</v>
      </c>
      <c r="C106" s="413" t="s">
        <v>1911</v>
      </c>
      <c r="D106" s="413" t="s">
        <v>1912</v>
      </c>
      <c r="E106" s="413" t="s">
        <v>1713</v>
      </c>
      <c r="F106" s="413">
        <v>0</v>
      </c>
      <c r="G106" s="413" t="s">
        <v>1714</v>
      </c>
      <c r="I106" s="419" t="s">
        <v>1913</v>
      </c>
      <c r="J106" s="419">
        <v>454</v>
      </c>
      <c r="K106" s="420" t="s">
        <v>1914</v>
      </c>
    </row>
    <row r="107" spans="1:11" ht="14.25" customHeight="1">
      <c r="A107" s="413" t="s">
        <v>1915</v>
      </c>
      <c r="B107" s="413" t="s">
        <v>1916</v>
      </c>
      <c r="C107" s="413" t="s">
        <v>1917</v>
      </c>
      <c r="D107" s="413" t="s">
        <v>1918</v>
      </c>
      <c r="E107" s="413" t="s">
        <v>1706</v>
      </c>
      <c r="F107" s="413">
        <v>376</v>
      </c>
      <c r="G107" s="413" t="s">
        <v>1707</v>
      </c>
      <c r="I107" s="419" t="s">
        <v>1919</v>
      </c>
      <c r="J107" s="419">
        <v>484</v>
      </c>
      <c r="K107" s="420" t="s">
        <v>1920</v>
      </c>
    </row>
    <row r="108" spans="1:11" ht="14.25" customHeight="1">
      <c r="A108" s="413" t="s">
        <v>1921</v>
      </c>
      <c r="B108" s="413" t="s">
        <v>1922</v>
      </c>
      <c r="C108" s="413" t="s">
        <v>1923</v>
      </c>
      <c r="D108" s="413" t="s">
        <v>1924</v>
      </c>
      <c r="E108" s="413" t="s">
        <v>1072</v>
      </c>
      <c r="F108" s="413">
        <v>978</v>
      </c>
      <c r="G108" s="413" t="s">
        <v>1073</v>
      </c>
      <c r="I108" s="419" t="s">
        <v>1925</v>
      </c>
      <c r="J108" s="419">
        <v>458</v>
      </c>
      <c r="K108" s="420" t="s">
        <v>1926</v>
      </c>
    </row>
    <row r="109" spans="1:11" ht="14.25" customHeight="1">
      <c r="A109" s="413" t="s">
        <v>1927</v>
      </c>
      <c r="B109" s="413" t="s">
        <v>1928</v>
      </c>
      <c r="C109" s="413" t="s">
        <v>1929</v>
      </c>
      <c r="D109" s="413" t="s">
        <v>1930</v>
      </c>
      <c r="E109" s="413" t="s">
        <v>1752</v>
      </c>
      <c r="F109" s="413">
        <v>388</v>
      </c>
      <c r="G109" s="413" t="s">
        <v>1753</v>
      </c>
      <c r="I109" s="419" t="s">
        <v>1931</v>
      </c>
      <c r="J109" s="419">
        <v>943</v>
      </c>
      <c r="K109" s="420" t="s">
        <v>1932</v>
      </c>
    </row>
    <row r="110" spans="1:11" ht="14.25" customHeight="1">
      <c r="A110" s="413" t="s">
        <v>1933</v>
      </c>
      <c r="B110" s="413" t="s">
        <v>1934</v>
      </c>
      <c r="C110" s="413" t="s">
        <v>1935</v>
      </c>
      <c r="D110" s="413" t="s">
        <v>1936</v>
      </c>
      <c r="E110" s="413" t="s">
        <v>1764</v>
      </c>
      <c r="F110" s="413">
        <v>392</v>
      </c>
      <c r="G110" s="413" t="s">
        <v>1765</v>
      </c>
      <c r="I110" s="419" t="s">
        <v>1937</v>
      </c>
      <c r="J110" s="419">
        <v>516</v>
      </c>
      <c r="K110" s="420" t="s">
        <v>1938</v>
      </c>
    </row>
    <row r="111" spans="1:11" ht="14.25" customHeight="1">
      <c r="A111" s="413" t="s">
        <v>1939</v>
      </c>
      <c r="B111" s="413" t="s">
        <v>1940</v>
      </c>
      <c r="C111" s="413" t="s">
        <v>1941</v>
      </c>
      <c r="D111" s="413" t="s">
        <v>1942</v>
      </c>
      <c r="E111" s="413" t="s">
        <v>1746</v>
      </c>
      <c r="F111" s="413">
        <v>0</v>
      </c>
      <c r="G111" s="413" t="s">
        <v>1747</v>
      </c>
      <c r="I111" s="419" t="s">
        <v>1943</v>
      </c>
      <c r="J111" s="419">
        <v>566</v>
      </c>
      <c r="K111" s="420" t="s">
        <v>1944</v>
      </c>
    </row>
    <row r="112" spans="1:11" ht="14.25" customHeight="1">
      <c r="A112" s="413" t="s">
        <v>1945</v>
      </c>
      <c r="B112" s="413" t="s">
        <v>1946</v>
      </c>
      <c r="C112" s="413" t="s">
        <v>1947</v>
      </c>
      <c r="D112" s="413" t="s">
        <v>1948</v>
      </c>
      <c r="E112" s="413" t="s">
        <v>1758</v>
      </c>
      <c r="F112" s="413">
        <v>400</v>
      </c>
      <c r="G112" s="413" t="s">
        <v>1759</v>
      </c>
      <c r="I112" s="419" t="s">
        <v>1949</v>
      </c>
      <c r="J112" s="419">
        <v>558</v>
      </c>
      <c r="K112" s="420" t="s">
        <v>1950</v>
      </c>
    </row>
    <row r="113" spans="1:11" ht="14.25" customHeight="1">
      <c r="A113" s="413" t="s">
        <v>1951</v>
      </c>
      <c r="B113" s="413" t="s">
        <v>1952</v>
      </c>
      <c r="C113" s="413" t="s">
        <v>1953</v>
      </c>
      <c r="D113" s="413" t="s">
        <v>1954</v>
      </c>
      <c r="E113" s="413" t="s">
        <v>1811</v>
      </c>
      <c r="F113" s="413">
        <v>398</v>
      </c>
      <c r="G113" s="413" t="s">
        <v>1812</v>
      </c>
      <c r="I113" s="419" t="s">
        <v>1955</v>
      </c>
      <c r="J113" s="419">
        <v>578</v>
      </c>
      <c r="K113" s="420" t="s">
        <v>1956</v>
      </c>
    </row>
    <row r="114" spans="1:11" ht="14.25" customHeight="1">
      <c r="A114" s="413" t="s">
        <v>1957</v>
      </c>
      <c r="B114" s="413" t="s">
        <v>1958</v>
      </c>
      <c r="C114" s="413" t="s">
        <v>1959</v>
      </c>
      <c r="D114" s="413" t="s">
        <v>1960</v>
      </c>
      <c r="E114" s="413" t="s">
        <v>1770</v>
      </c>
      <c r="F114" s="413">
        <v>404</v>
      </c>
      <c r="G114" s="413" t="s">
        <v>1771</v>
      </c>
      <c r="I114" s="419" t="s">
        <v>1961</v>
      </c>
      <c r="J114" s="419">
        <v>524</v>
      </c>
      <c r="K114" s="420" t="s">
        <v>1962</v>
      </c>
    </row>
    <row r="115" spans="1:11" ht="14.25" customHeight="1">
      <c r="A115" s="413" t="s">
        <v>1963</v>
      </c>
      <c r="B115" s="413" t="s">
        <v>1964</v>
      </c>
      <c r="C115" s="413" t="s">
        <v>1965</v>
      </c>
      <c r="D115" s="413" t="s">
        <v>1966</v>
      </c>
      <c r="E115" s="413"/>
      <c r="F115" s="413"/>
      <c r="G115" s="413"/>
      <c r="I115" s="419" t="s">
        <v>1967</v>
      </c>
      <c r="J115" s="419">
        <v>554</v>
      </c>
      <c r="K115" s="420" t="s">
        <v>1968</v>
      </c>
    </row>
    <row r="116" spans="1:11" ht="14.25" customHeight="1">
      <c r="A116" s="413" t="s">
        <v>1969</v>
      </c>
      <c r="B116" s="413" t="s">
        <v>1970</v>
      </c>
      <c r="C116" s="413" t="s">
        <v>1971</v>
      </c>
      <c r="D116" s="413" t="s">
        <v>1972</v>
      </c>
      <c r="E116" s="413" t="s">
        <v>1789</v>
      </c>
      <c r="F116" s="413">
        <v>408</v>
      </c>
      <c r="G116" s="413" t="s">
        <v>1790</v>
      </c>
      <c r="I116" s="419" t="s">
        <v>1973</v>
      </c>
      <c r="J116" s="419">
        <v>512</v>
      </c>
      <c r="K116" s="420" t="s">
        <v>1974</v>
      </c>
    </row>
    <row r="117" spans="1:11" ht="14.25" customHeight="1">
      <c r="A117" s="413" t="s">
        <v>1975</v>
      </c>
      <c r="B117" s="413" t="s">
        <v>1976</v>
      </c>
      <c r="C117" s="413" t="s">
        <v>1977</v>
      </c>
      <c r="D117" s="413" t="s">
        <v>1978</v>
      </c>
      <c r="E117" s="413" t="s">
        <v>1795</v>
      </c>
      <c r="F117" s="413">
        <v>410</v>
      </c>
      <c r="G117" s="413" t="s">
        <v>1796</v>
      </c>
      <c r="I117" s="419" t="s">
        <v>1979</v>
      </c>
      <c r="J117" s="419">
        <v>590</v>
      </c>
      <c r="K117" s="420" t="s">
        <v>1980</v>
      </c>
    </row>
    <row r="118" spans="1:11" ht="14.25" customHeight="1">
      <c r="A118" s="413" t="s">
        <v>1981</v>
      </c>
      <c r="B118" s="413" t="s">
        <v>1982</v>
      </c>
      <c r="C118" s="413" t="s">
        <v>1983</v>
      </c>
      <c r="D118" s="413" t="s">
        <v>226</v>
      </c>
      <c r="E118" s="413" t="s">
        <v>1072</v>
      </c>
      <c r="F118" s="413">
        <v>978</v>
      </c>
      <c r="G118" s="413" t="s">
        <v>1073</v>
      </c>
      <c r="I118" s="419" t="s">
        <v>1984</v>
      </c>
      <c r="J118" s="419">
        <v>604</v>
      </c>
      <c r="K118" s="420" t="s">
        <v>1985</v>
      </c>
    </row>
    <row r="119" spans="1:11" ht="14.25" customHeight="1">
      <c r="A119" s="413" t="s">
        <v>1986</v>
      </c>
      <c r="B119" s="413" t="s">
        <v>1987</v>
      </c>
      <c r="C119" s="413" t="s">
        <v>1988</v>
      </c>
      <c r="D119" s="413" t="s">
        <v>1989</v>
      </c>
      <c r="E119" s="413" t="s">
        <v>1801</v>
      </c>
      <c r="F119" s="413">
        <v>414</v>
      </c>
      <c r="G119" s="413" t="s">
        <v>1802</v>
      </c>
      <c r="I119" s="419" t="s">
        <v>1990</v>
      </c>
      <c r="J119" s="419">
        <v>598</v>
      </c>
      <c r="K119" s="420" t="s">
        <v>1991</v>
      </c>
    </row>
    <row r="120" spans="1:11" ht="14.25" customHeight="1">
      <c r="A120" s="413" t="s">
        <v>1992</v>
      </c>
      <c r="B120" s="413" t="s">
        <v>1993</v>
      </c>
      <c r="C120" s="413" t="s">
        <v>1994</v>
      </c>
      <c r="D120" s="413" t="s">
        <v>1995</v>
      </c>
      <c r="E120" s="413" t="s">
        <v>214</v>
      </c>
      <c r="F120" s="413">
        <v>417</v>
      </c>
      <c r="G120" s="413" t="s">
        <v>1776</v>
      </c>
      <c r="I120" s="419" t="s">
        <v>57</v>
      </c>
      <c r="J120" s="419">
        <v>608</v>
      </c>
      <c r="K120" s="420" t="s">
        <v>55</v>
      </c>
    </row>
    <row r="121" spans="1:11" ht="14.25" customHeight="1">
      <c r="A121" s="413" t="s">
        <v>1996</v>
      </c>
      <c r="B121" s="413" t="s">
        <v>1997</v>
      </c>
      <c r="C121" s="413" t="s">
        <v>1998</v>
      </c>
      <c r="D121" s="413" t="s">
        <v>1999</v>
      </c>
      <c r="E121" s="413" t="s">
        <v>1817</v>
      </c>
      <c r="F121" s="413">
        <v>418</v>
      </c>
      <c r="G121" s="413" t="s">
        <v>1818</v>
      </c>
      <c r="I121" s="419" t="s">
        <v>2000</v>
      </c>
      <c r="J121" s="419">
        <v>586</v>
      </c>
      <c r="K121" s="420" t="s">
        <v>2001</v>
      </c>
    </row>
    <row r="122" spans="1:11" ht="14.25" customHeight="1">
      <c r="A122" s="413" t="s">
        <v>2002</v>
      </c>
      <c r="B122" s="413" t="s">
        <v>2003</v>
      </c>
      <c r="C122" s="413" t="s">
        <v>2004</v>
      </c>
      <c r="D122" s="413" t="s">
        <v>2005</v>
      </c>
      <c r="E122" s="413" t="s">
        <v>1072</v>
      </c>
      <c r="F122" s="413">
        <v>978</v>
      </c>
      <c r="G122" s="413" t="s">
        <v>1073</v>
      </c>
      <c r="I122" s="419" t="s">
        <v>2006</v>
      </c>
      <c r="J122" s="419">
        <v>985</v>
      </c>
      <c r="K122" s="420" t="s">
        <v>2007</v>
      </c>
    </row>
    <row r="123" spans="1:11" ht="14.25" customHeight="1">
      <c r="A123" s="413" t="s">
        <v>2008</v>
      </c>
      <c r="B123" s="413" t="s">
        <v>2009</v>
      </c>
      <c r="C123" s="413" t="s">
        <v>2010</v>
      </c>
      <c r="D123" s="413" t="s">
        <v>2011</v>
      </c>
      <c r="E123" s="413" t="s">
        <v>1823</v>
      </c>
      <c r="F123" s="413">
        <v>422</v>
      </c>
      <c r="G123" s="413" t="s">
        <v>1824</v>
      </c>
      <c r="I123" s="419" t="s">
        <v>2012</v>
      </c>
      <c r="J123" s="419">
        <v>600</v>
      </c>
      <c r="K123" s="420" t="s">
        <v>2013</v>
      </c>
    </row>
    <row r="124" spans="1:11" ht="14.25" customHeight="1">
      <c r="A124" s="413" t="s">
        <v>2014</v>
      </c>
      <c r="B124" s="413" t="s">
        <v>2015</v>
      </c>
      <c r="C124" s="413" t="s">
        <v>2016</v>
      </c>
      <c r="D124" s="413" t="s">
        <v>2017</v>
      </c>
      <c r="E124" s="413" t="s">
        <v>1841</v>
      </c>
      <c r="F124" s="413">
        <v>426</v>
      </c>
      <c r="G124" s="413" t="s">
        <v>1842</v>
      </c>
      <c r="I124" s="419" t="s">
        <v>2018</v>
      </c>
      <c r="J124" s="419">
        <v>634</v>
      </c>
      <c r="K124" s="420" t="s">
        <v>2019</v>
      </c>
    </row>
    <row r="125" spans="1:11" ht="14.25" customHeight="1">
      <c r="A125" s="413" t="s">
        <v>2020</v>
      </c>
      <c r="B125" s="413" t="s">
        <v>2021</v>
      </c>
      <c r="C125" s="413" t="s">
        <v>2022</v>
      </c>
      <c r="D125" s="413" t="s">
        <v>2023</v>
      </c>
      <c r="E125" s="413" t="s">
        <v>1835</v>
      </c>
      <c r="F125" s="413">
        <v>430</v>
      </c>
      <c r="G125" s="413" t="s">
        <v>1836</v>
      </c>
      <c r="I125" s="419" t="s">
        <v>2024</v>
      </c>
      <c r="J125" s="419">
        <v>946</v>
      </c>
      <c r="K125" s="420" t="s">
        <v>2025</v>
      </c>
    </row>
    <row r="126" spans="1:11" ht="14.25" customHeight="1">
      <c r="A126" s="413" t="s">
        <v>2026</v>
      </c>
      <c r="B126" s="413" t="s">
        <v>2027</v>
      </c>
      <c r="C126" s="413" t="s">
        <v>2028</v>
      </c>
      <c r="D126" s="413" t="s">
        <v>2029</v>
      </c>
      <c r="E126" s="413" t="s">
        <v>1847</v>
      </c>
      <c r="F126" s="413">
        <v>434</v>
      </c>
      <c r="G126" s="413" t="s">
        <v>1848</v>
      </c>
      <c r="I126" s="419" t="s">
        <v>2030</v>
      </c>
      <c r="J126" s="419">
        <v>941</v>
      </c>
      <c r="K126" s="420" t="s">
        <v>2031</v>
      </c>
    </row>
    <row r="127" spans="1:11" ht="14.25" customHeight="1">
      <c r="A127" s="413" t="s">
        <v>2032</v>
      </c>
      <c r="B127" s="413" t="s">
        <v>2033</v>
      </c>
      <c r="C127" s="413" t="s">
        <v>2034</v>
      </c>
      <c r="D127" s="413" t="s">
        <v>2035</v>
      </c>
      <c r="E127" s="413" t="s">
        <v>1416</v>
      </c>
      <c r="F127" s="413">
        <v>756</v>
      </c>
      <c r="G127" s="413" t="s">
        <v>1417</v>
      </c>
      <c r="I127" s="419" t="s">
        <v>2036</v>
      </c>
      <c r="J127" s="419">
        <v>643</v>
      </c>
      <c r="K127" s="420" t="s">
        <v>2037</v>
      </c>
    </row>
    <row r="128" spans="1:11" ht="14.25" customHeight="1">
      <c r="A128" s="413" t="s">
        <v>2038</v>
      </c>
      <c r="B128" s="413" t="s">
        <v>2039</v>
      </c>
      <c r="C128" s="413" t="s">
        <v>2040</v>
      </c>
      <c r="D128" s="413" t="s">
        <v>2041</v>
      </c>
      <c r="E128" s="413" t="s">
        <v>1072</v>
      </c>
      <c r="F128" s="413">
        <v>978</v>
      </c>
      <c r="G128" s="413" t="s">
        <v>1073</v>
      </c>
      <c r="I128" s="419" t="s">
        <v>2042</v>
      </c>
      <c r="J128" s="419">
        <v>646</v>
      </c>
      <c r="K128" s="420" t="s">
        <v>2043</v>
      </c>
    </row>
    <row r="129" spans="1:11" ht="14.25" customHeight="1">
      <c r="A129" s="413" t="s">
        <v>2044</v>
      </c>
      <c r="B129" s="413" t="s">
        <v>2045</v>
      </c>
      <c r="C129" s="413" t="s">
        <v>2046</v>
      </c>
      <c r="D129" s="413" t="s">
        <v>2047</v>
      </c>
      <c r="E129" s="413" t="s">
        <v>1072</v>
      </c>
      <c r="F129" s="413">
        <v>978</v>
      </c>
      <c r="G129" s="413" t="s">
        <v>1073</v>
      </c>
      <c r="I129" s="419" t="s">
        <v>2048</v>
      </c>
      <c r="J129" s="419">
        <v>682</v>
      </c>
      <c r="K129" s="420" t="s">
        <v>2049</v>
      </c>
    </row>
    <row r="130" spans="1:11" ht="14.25" customHeight="1">
      <c r="A130" s="413" t="s">
        <v>2050</v>
      </c>
      <c r="B130" s="413" t="s">
        <v>2051</v>
      </c>
      <c r="C130" s="413" t="s">
        <v>2052</v>
      </c>
      <c r="D130" s="413" t="s">
        <v>2053</v>
      </c>
      <c r="E130" s="413" t="s">
        <v>1889</v>
      </c>
      <c r="F130" s="413">
        <v>446</v>
      </c>
      <c r="G130" s="413" t="s">
        <v>1890</v>
      </c>
      <c r="I130" s="419" t="s">
        <v>2054</v>
      </c>
      <c r="J130" s="419">
        <v>90</v>
      </c>
      <c r="K130" s="420" t="s">
        <v>2055</v>
      </c>
    </row>
    <row r="131" spans="1:11" ht="14.25" customHeight="1">
      <c r="A131" s="413" t="s">
        <v>2056</v>
      </c>
      <c r="B131" s="413" t="s">
        <v>2057</v>
      </c>
      <c r="C131" s="413" t="s">
        <v>1871</v>
      </c>
      <c r="D131" s="413" t="s">
        <v>2058</v>
      </c>
      <c r="E131" s="413" t="s">
        <v>1871</v>
      </c>
      <c r="F131" s="413">
        <v>807</v>
      </c>
      <c r="G131" s="413" t="s">
        <v>1872</v>
      </c>
      <c r="I131" s="419" t="s">
        <v>2059</v>
      </c>
      <c r="J131" s="419">
        <v>690</v>
      </c>
      <c r="K131" s="420" t="s">
        <v>2060</v>
      </c>
    </row>
    <row r="132" spans="1:11" ht="14.25" customHeight="1">
      <c r="A132" s="413" t="s">
        <v>2061</v>
      </c>
      <c r="B132" s="413" t="s">
        <v>2062</v>
      </c>
      <c r="C132" s="413" t="s">
        <v>2063</v>
      </c>
      <c r="D132" s="413" t="s">
        <v>2064</v>
      </c>
      <c r="E132" s="413" t="s">
        <v>1865</v>
      </c>
      <c r="F132" s="413">
        <v>969</v>
      </c>
      <c r="G132" s="413" t="s">
        <v>1866</v>
      </c>
      <c r="I132" s="419" t="s">
        <v>2065</v>
      </c>
      <c r="J132" s="419">
        <v>938</v>
      </c>
      <c r="K132" s="420" t="s">
        <v>2066</v>
      </c>
    </row>
    <row r="133" spans="1:11" ht="14.25" customHeight="1">
      <c r="A133" s="413" t="s">
        <v>2067</v>
      </c>
      <c r="B133" s="413" t="s">
        <v>2068</v>
      </c>
      <c r="C133" s="413" t="s">
        <v>2069</v>
      </c>
      <c r="D133" s="413" t="s">
        <v>2070</v>
      </c>
      <c r="E133" s="413" t="s">
        <v>1913</v>
      </c>
      <c r="F133" s="413">
        <v>454</v>
      </c>
      <c r="G133" s="413" t="s">
        <v>1914</v>
      </c>
      <c r="I133" s="419" t="s">
        <v>2071</v>
      </c>
      <c r="J133" s="419">
        <v>752</v>
      </c>
      <c r="K133" s="420" t="s">
        <v>2072</v>
      </c>
    </row>
    <row r="134" spans="1:11" ht="14.25" customHeight="1">
      <c r="A134" s="413" t="s">
        <v>2073</v>
      </c>
      <c r="B134" s="413" t="s">
        <v>2074</v>
      </c>
      <c r="C134" s="413" t="s">
        <v>2075</v>
      </c>
      <c r="D134" s="413" t="s">
        <v>2076</v>
      </c>
      <c r="E134" s="413" t="s">
        <v>1925</v>
      </c>
      <c r="F134" s="413">
        <v>458</v>
      </c>
      <c r="G134" s="413" t="s">
        <v>1926</v>
      </c>
      <c r="I134" s="419" t="s">
        <v>2077</v>
      </c>
      <c r="J134" s="419">
        <v>702</v>
      </c>
      <c r="K134" s="420" t="s">
        <v>2078</v>
      </c>
    </row>
    <row r="135" spans="1:11" ht="14.25" customHeight="1">
      <c r="A135" s="413" t="s">
        <v>2079</v>
      </c>
      <c r="B135" s="413" t="s">
        <v>2080</v>
      </c>
      <c r="C135" s="413" t="s">
        <v>2081</v>
      </c>
      <c r="D135" s="413" t="s">
        <v>2082</v>
      </c>
      <c r="E135" s="413" t="s">
        <v>1907</v>
      </c>
      <c r="F135" s="413">
        <v>462</v>
      </c>
      <c r="G135" s="413" t="s">
        <v>1908</v>
      </c>
      <c r="I135" s="419" t="s">
        <v>2083</v>
      </c>
      <c r="J135" s="419">
        <v>654</v>
      </c>
      <c r="K135" s="420" t="s">
        <v>2084</v>
      </c>
    </row>
    <row r="136" spans="1:11" ht="14.25" customHeight="1">
      <c r="A136" s="413" t="s">
        <v>2085</v>
      </c>
      <c r="B136" s="413" t="s">
        <v>2086</v>
      </c>
      <c r="C136" s="413" t="s">
        <v>2087</v>
      </c>
      <c r="D136" s="413" t="s">
        <v>2088</v>
      </c>
      <c r="E136" s="413" t="s">
        <v>1307</v>
      </c>
      <c r="F136" s="413">
        <v>952</v>
      </c>
      <c r="G136" s="413" t="s">
        <v>1308</v>
      </c>
      <c r="I136" s="419" t="s">
        <v>2089</v>
      </c>
      <c r="J136" s="419">
        <v>694</v>
      </c>
      <c r="K136" s="420" t="s">
        <v>2090</v>
      </c>
    </row>
    <row r="137" spans="1:11" ht="14.25" customHeight="1">
      <c r="A137" s="413" t="s">
        <v>2091</v>
      </c>
      <c r="B137" s="413" t="s">
        <v>2092</v>
      </c>
      <c r="C137" s="413" t="s">
        <v>2093</v>
      </c>
      <c r="D137" s="413" t="s">
        <v>2094</v>
      </c>
      <c r="E137" s="413" t="s">
        <v>1072</v>
      </c>
      <c r="F137" s="413">
        <v>978</v>
      </c>
      <c r="G137" s="413" t="s">
        <v>1073</v>
      </c>
      <c r="I137" s="419" t="s">
        <v>2095</v>
      </c>
      <c r="J137" s="419">
        <v>706</v>
      </c>
      <c r="K137" s="420" t="s">
        <v>2096</v>
      </c>
    </row>
    <row r="138" spans="1:11" ht="14.25" customHeight="1">
      <c r="A138" s="413" t="s">
        <v>2097</v>
      </c>
      <c r="B138" s="413" t="s">
        <v>2098</v>
      </c>
      <c r="C138" s="413" t="s">
        <v>2099</v>
      </c>
      <c r="D138" s="413" t="s">
        <v>2100</v>
      </c>
      <c r="E138" s="413" t="s">
        <v>207</v>
      </c>
      <c r="F138" s="413">
        <v>840</v>
      </c>
      <c r="G138" s="413" t="s">
        <v>1044</v>
      </c>
      <c r="I138" s="419" t="s">
        <v>2101</v>
      </c>
      <c r="J138" s="419">
        <v>968</v>
      </c>
      <c r="K138" s="420" t="s">
        <v>2102</v>
      </c>
    </row>
    <row r="139" spans="1:11" ht="14.25" customHeight="1">
      <c r="A139" s="413" t="s">
        <v>2103</v>
      </c>
      <c r="B139" s="413" t="s">
        <v>2104</v>
      </c>
      <c r="C139" s="413" t="s">
        <v>2105</v>
      </c>
      <c r="D139" s="413" t="s">
        <v>2106</v>
      </c>
      <c r="E139" s="413" t="s">
        <v>1072</v>
      </c>
      <c r="F139" s="413">
        <v>978</v>
      </c>
      <c r="G139" s="413" t="s">
        <v>1073</v>
      </c>
      <c r="I139" s="419" t="s">
        <v>2107</v>
      </c>
      <c r="J139" s="419">
        <v>728</v>
      </c>
      <c r="K139" s="420" t="s">
        <v>2108</v>
      </c>
    </row>
    <row r="140" spans="1:11" ht="14.25" customHeight="1">
      <c r="A140" s="413" t="s">
        <v>2109</v>
      </c>
      <c r="B140" s="413" t="s">
        <v>2110</v>
      </c>
      <c r="C140" s="413" t="s">
        <v>2111</v>
      </c>
      <c r="D140" s="413" t="s">
        <v>2112</v>
      </c>
      <c r="E140" s="413" t="s">
        <v>1895</v>
      </c>
      <c r="F140" s="413">
        <v>478</v>
      </c>
      <c r="G140" s="413" t="s">
        <v>1896</v>
      </c>
      <c r="I140" s="419" t="s">
        <v>2113</v>
      </c>
      <c r="J140" s="419">
        <v>678</v>
      </c>
      <c r="K140" s="420" t="s">
        <v>2114</v>
      </c>
    </row>
    <row r="141" spans="1:11" ht="14.25" customHeight="1">
      <c r="A141" s="413" t="s">
        <v>2115</v>
      </c>
      <c r="B141" s="413" t="s">
        <v>2116</v>
      </c>
      <c r="C141" s="413" t="s">
        <v>2117</v>
      </c>
      <c r="D141" s="413" t="s">
        <v>2118</v>
      </c>
      <c r="E141" s="413" t="s">
        <v>1901</v>
      </c>
      <c r="F141" s="413">
        <v>480</v>
      </c>
      <c r="G141" s="413" t="s">
        <v>1902</v>
      </c>
      <c r="I141" s="419" t="s">
        <v>2119</v>
      </c>
      <c r="J141" s="419">
        <v>760</v>
      </c>
      <c r="K141" s="420" t="s">
        <v>2120</v>
      </c>
    </row>
    <row r="142" spans="1:11" ht="14.25" customHeight="1">
      <c r="A142" s="413" t="s">
        <v>2121</v>
      </c>
      <c r="B142" s="413" t="s">
        <v>2122</v>
      </c>
      <c r="C142" s="413" t="s">
        <v>2123</v>
      </c>
      <c r="D142" s="413" t="s">
        <v>2124</v>
      </c>
      <c r="E142" s="413" t="s">
        <v>1072</v>
      </c>
      <c r="F142" s="413">
        <v>978</v>
      </c>
      <c r="G142" s="413" t="s">
        <v>1073</v>
      </c>
      <c r="I142" s="419" t="s">
        <v>1686</v>
      </c>
      <c r="J142" s="419">
        <v>748</v>
      </c>
      <c r="K142" s="420" t="s">
        <v>1687</v>
      </c>
    </row>
    <row r="143" spans="1:11" ht="14.25" customHeight="1">
      <c r="A143" s="413" t="s">
        <v>2125</v>
      </c>
      <c r="B143" s="413" t="s">
        <v>2126</v>
      </c>
      <c r="C143" s="413" t="s">
        <v>2127</v>
      </c>
      <c r="D143" s="413" t="s">
        <v>2128</v>
      </c>
      <c r="E143" s="413" t="s">
        <v>1919</v>
      </c>
      <c r="F143" s="413">
        <v>484</v>
      </c>
      <c r="G143" s="413" t="s">
        <v>1920</v>
      </c>
      <c r="I143" s="419" t="s">
        <v>2129</v>
      </c>
      <c r="J143" s="419">
        <v>764</v>
      </c>
      <c r="K143" s="420" t="s">
        <v>2130</v>
      </c>
    </row>
    <row r="144" spans="1:11" ht="14.25" customHeight="1">
      <c r="A144" s="413" t="s">
        <v>2131</v>
      </c>
      <c r="B144" s="413" t="s">
        <v>2132</v>
      </c>
      <c r="C144" s="413" t="s">
        <v>2133</v>
      </c>
      <c r="D144" s="413" t="s">
        <v>2134</v>
      </c>
      <c r="E144" s="413" t="s">
        <v>207</v>
      </c>
      <c r="F144" s="413">
        <v>840</v>
      </c>
      <c r="G144" s="413" t="s">
        <v>1044</v>
      </c>
      <c r="I144" s="419" t="s">
        <v>2135</v>
      </c>
      <c r="J144" s="419">
        <v>972</v>
      </c>
      <c r="K144" s="420" t="s">
        <v>2136</v>
      </c>
    </row>
    <row r="145" spans="1:11" ht="14.25" customHeight="1">
      <c r="A145" s="413" t="s">
        <v>2137</v>
      </c>
      <c r="B145" s="413" t="s">
        <v>2138</v>
      </c>
      <c r="C145" s="413" t="s">
        <v>2139</v>
      </c>
      <c r="D145" s="413" t="s">
        <v>2140</v>
      </c>
      <c r="E145" s="413" t="s">
        <v>1859</v>
      </c>
      <c r="F145" s="413">
        <v>498</v>
      </c>
      <c r="G145" s="413" t="s">
        <v>1860</v>
      </c>
      <c r="I145" s="419" t="s">
        <v>2141</v>
      </c>
      <c r="J145" s="419">
        <v>934</v>
      </c>
      <c r="K145" s="420" t="s">
        <v>2142</v>
      </c>
    </row>
    <row r="146" spans="1:11" ht="14.25" customHeight="1">
      <c r="A146" s="413" t="s">
        <v>2143</v>
      </c>
      <c r="B146" s="413" t="s">
        <v>2144</v>
      </c>
      <c r="C146" s="413" t="s">
        <v>2145</v>
      </c>
      <c r="D146" s="413" t="s">
        <v>2146</v>
      </c>
      <c r="E146" s="413" t="s">
        <v>1072</v>
      </c>
      <c r="F146" s="413">
        <v>978</v>
      </c>
      <c r="G146" s="413" t="s">
        <v>1073</v>
      </c>
      <c r="I146" s="419" t="s">
        <v>2147</v>
      </c>
      <c r="J146" s="419">
        <v>788</v>
      </c>
      <c r="K146" s="420" t="s">
        <v>2148</v>
      </c>
    </row>
    <row r="147" spans="1:11" ht="14.25" customHeight="1">
      <c r="A147" s="413" t="s">
        <v>2149</v>
      </c>
      <c r="B147" s="413" t="s">
        <v>2150</v>
      </c>
      <c r="C147" s="413" t="s">
        <v>2151</v>
      </c>
      <c r="D147" s="413" t="s">
        <v>2152</v>
      </c>
      <c r="E147" s="413" t="s">
        <v>1883</v>
      </c>
      <c r="F147" s="413">
        <v>496</v>
      </c>
      <c r="G147" s="413" t="s">
        <v>1884</v>
      </c>
      <c r="I147" s="419" t="s">
        <v>2153</v>
      </c>
      <c r="J147" s="419">
        <v>776</v>
      </c>
      <c r="K147" s="420" t="s">
        <v>2154</v>
      </c>
    </row>
    <row r="148" spans="1:11" ht="14.25" customHeight="1">
      <c r="A148" s="413" t="s">
        <v>2155</v>
      </c>
      <c r="B148" s="413" t="s">
        <v>2156</v>
      </c>
      <c r="C148" s="413" t="s">
        <v>2157</v>
      </c>
      <c r="D148" s="413" t="s">
        <v>2158</v>
      </c>
      <c r="E148" s="413" t="s">
        <v>1072</v>
      </c>
      <c r="F148" s="413">
        <v>978</v>
      </c>
      <c r="G148" s="413" t="s">
        <v>1073</v>
      </c>
      <c r="I148" s="419" t="s">
        <v>2159</v>
      </c>
      <c r="J148" s="419">
        <v>949</v>
      </c>
      <c r="K148" s="420" t="s">
        <v>2160</v>
      </c>
    </row>
    <row r="149" spans="1:11" ht="14.25" customHeight="1">
      <c r="A149" s="413" t="s">
        <v>2161</v>
      </c>
      <c r="B149" s="413" t="s">
        <v>2162</v>
      </c>
      <c r="C149" s="413" t="s">
        <v>2163</v>
      </c>
      <c r="D149" s="413" t="s">
        <v>2164</v>
      </c>
      <c r="E149" s="413" t="s">
        <v>1135</v>
      </c>
      <c r="F149" s="413">
        <v>951</v>
      </c>
      <c r="G149" s="413" t="s">
        <v>1136</v>
      </c>
      <c r="I149" s="419" t="s">
        <v>2165</v>
      </c>
      <c r="J149" s="419">
        <v>780</v>
      </c>
      <c r="K149" s="420" t="s">
        <v>2166</v>
      </c>
    </row>
    <row r="150" spans="1:11" ht="14.25" customHeight="1">
      <c r="A150" s="413" t="s">
        <v>2167</v>
      </c>
      <c r="B150" s="413" t="s">
        <v>2168</v>
      </c>
      <c r="C150" s="413" t="s">
        <v>2169</v>
      </c>
      <c r="D150" s="413" t="s">
        <v>2170</v>
      </c>
      <c r="E150" s="413" t="s">
        <v>1853</v>
      </c>
      <c r="F150" s="413">
        <v>504</v>
      </c>
      <c r="G150" s="413" t="s">
        <v>1854</v>
      </c>
      <c r="I150" s="419" t="s">
        <v>2171</v>
      </c>
      <c r="J150" s="419">
        <v>0</v>
      </c>
      <c r="K150" s="420" t="s">
        <v>2172</v>
      </c>
    </row>
    <row r="151" spans="1:11" ht="14.25" customHeight="1">
      <c r="A151" s="413" t="s">
        <v>2173</v>
      </c>
      <c r="B151" s="413" t="s">
        <v>2174</v>
      </c>
      <c r="C151" s="413" t="s">
        <v>2175</v>
      </c>
      <c r="D151" s="413" t="s">
        <v>2176</v>
      </c>
      <c r="E151" s="413" t="s">
        <v>1931</v>
      </c>
      <c r="F151" s="413">
        <v>943</v>
      </c>
      <c r="G151" s="413" t="s">
        <v>1932</v>
      </c>
      <c r="I151" s="419" t="s">
        <v>2177</v>
      </c>
      <c r="J151" s="419">
        <v>901</v>
      </c>
      <c r="K151" s="420" t="s">
        <v>2178</v>
      </c>
    </row>
    <row r="152" spans="1:11" ht="14.25" customHeight="1">
      <c r="A152" s="413" t="s">
        <v>2179</v>
      </c>
      <c r="B152" s="413" t="s">
        <v>2180</v>
      </c>
      <c r="C152" s="413" t="s">
        <v>2181</v>
      </c>
      <c r="D152" s="413" t="s">
        <v>2182</v>
      </c>
      <c r="E152" s="413" t="s">
        <v>1877</v>
      </c>
      <c r="F152" s="413">
        <v>104</v>
      </c>
      <c r="G152" s="413" t="s">
        <v>1878</v>
      </c>
      <c r="I152" s="419" t="s">
        <v>2183</v>
      </c>
      <c r="J152" s="419">
        <v>834</v>
      </c>
      <c r="K152" s="420" t="s">
        <v>2184</v>
      </c>
    </row>
    <row r="153" spans="1:11" ht="14.25" customHeight="1">
      <c r="A153" s="413" t="s">
        <v>2185</v>
      </c>
      <c r="B153" s="413" t="s">
        <v>2186</v>
      </c>
      <c r="C153" s="413" t="s">
        <v>2187</v>
      </c>
      <c r="D153" s="413" t="s">
        <v>2188</v>
      </c>
      <c r="E153" s="413" t="s">
        <v>1937</v>
      </c>
      <c r="F153" s="413">
        <v>516</v>
      </c>
      <c r="G153" s="413" t="s">
        <v>1938</v>
      </c>
      <c r="I153" s="419" t="s">
        <v>2189</v>
      </c>
      <c r="J153" s="419">
        <v>980</v>
      </c>
      <c r="K153" s="420" t="s">
        <v>2190</v>
      </c>
    </row>
    <row r="154" spans="1:11" ht="14.25" customHeight="1">
      <c r="A154" s="413" t="s">
        <v>2191</v>
      </c>
      <c r="B154" s="413" t="s">
        <v>2192</v>
      </c>
      <c r="C154" s="413" t="s">
        <v>2193</v>
      </c>
      <c r="D154" s="413" t="s">
        <v>2194</v>
      </c>
      <c r="E154" s="413"/>
      <c r="F154" s="413"/>
      <c r="G154" s="413"/>
      <c r="I154" s="419" t="s">
        <v>2195</v>
      </c>
      <c r="J154" s="419">
        <v>800</v>
      </c>
      <c r="K154" s="420" t="s">
        <v>2196</v>
      </c>
    </row>
    <row r="155" spans="1:11" ht="14.25" customHeight="1">
      <c r="A155" s="413" t="s">
        <v>2197</v>
      </c>
      <c r="B155" s="413" t="s">
        <v>2198</v>
      </c>
      <c r="C155" s="413" t="s">
        <v>2199</v>
      </c>
      <c r="D155" s="413" t="s">
        <v>2200</v>
      </c>
      <c r="E155" s="413" t="s">
        <v>1961</v>
      </c>
      <c r="F155" s="413">
        <v>524</v>
      </c>
      <c r="G155" s="413" t="s">
        <v>1962</v>
      </c>
      <c r="I155" s="419" t="s">
        <v>207</v>
      </c>
      <c r="J155" s="419">
        <v>840</v>
      </c>
      <c r="K155" s="420" t="s">
        <v>1044</v>
      </c>
    </row>
    <row r="156" spans="1:11" ht="14.25" customHeight="1">
      <c r="A156" s="413" t="s">
        <v>2201</v>
      </c>
      <c r="B156" s="413" t="s">
        <v>2202</v>
      </c>
      <c r="C156" s="413" t="s">
        <v>2203</v>
      </c>
      <c r="D156" s="413" t="s">
        <v>2204</v>
      </c>
      <c r="E156" s="413" t="s">
        <v>1072</v>
      </c>
      <c r="F156" s="413">
        <v>978</v>
      </c>
      <c r="G156" s="413" t="s">
        <v>1073</v>
      </c>
      <c r="I156" s="419" t="s">
        <v>207</v>
      </c>
      <c r="J156" s="419"/>
      <c r="K156" s="420"/>
    </row>
    <row r="157" spans="1:11" ht="14.25" customHeight="1">
      <c r="A157" s="413" t="s">
        <v>2205</v>
      </c>
      <c r="B157" s="413" t="s">
        <v>2206</v>
      </c>
      <c r="C157" s="413" t="s">
        <v>2207</v>
      </c>
      <c r="D157" s="413" t="s">
        <v>2208</v>
      </c>
      <c r="E157" s="413" t="s">
        <v>1184</v>
      </c>
      <c r="F157" s="413">
        <v>532</v>
      </c>
      <c r="G157" s="413" t="s">
        <v>1185</v>
      </c>
      <c r="I157" s="419" t="s">
        <v>2209</v>
      </c>
      <c r="J157" s="419">
        <v>858</v>
      </c>
      <c r="K157" s="420" t="s">
        <v>2210</v>
      </c>
    </row>
    <row r="158" spans="1:11" ht="14.25" customHeight="1">
      <c r="A158" s="413" t="s">
        <v>2211</v>
      </c>
      <c r="B158" s="413" t="s">
        <v>2212</v>
      </c>
      <c r="C158" s="413" t="s">
        <v>2213</v>
      </c>
      <c r="D158" s="413" t="s">
        <v>2214</v>
      </c>
      <c r="E158" s="413"/>
      <c r="F158" s="413"/>
      <c r="G158" s="413"/>
      <c r="I158" s="419" t="s">
        <v>2215</v>
      </c>
      <c r="J158" s="419">
        <v>860</v>
      </c>
      <c r="K158" s="420" t="s">
        <v>2216</v>
      </c>
    </row>
    <row r="159" spans="1:11" ht="14.25" customHeight="1">
      <c r="A159" s="413" t="s">
        <v>2217</v>
      </c>
      <c r="B159" s="413" t="s">
        <v>2218</v>
      </c>
      <c r="C159" s="413" t="s">
        <v>2219</v>
      </c>
      <c r="D159" s="413" t="s">
        <v>2220</v>
      </c>
      <c r="E159" s="413" t="s">
        <v>1967</v>
      </c>
      <c r="F159" s="413">
        <v>554</v>
      </c>
      <c r="G159" s="413" t="s">
        <v>1968</v>
      </c>
      <c r="I159" s="419" t="s">
        <v>2221</v>
      </c>
      <c r="J159" s="419">
        <v>937</v>
      </c>
      <c r="K159" s="420" t="s">
        <v>2222</v>
      </c>
    </row>
    <row r="160" spans="1:11" ht="14.25" customHeight="1">
      <c r="A160" s="413" t="s">
        <v>2223</v>
      </c>
      <c r="B160" s="413" t="s">
        <v>2224</v>
      </c>
      <c r="C160" s="413" t="s">
        <v>2225</v>
      </c>
      <c r="D160" s="413" t="s">
        <v>2226</v>
      </c>
      <c r="E160" s="413" t="s">
        <v>1949</v>
      </c>
      <c r="F160" s="413">
        <v>558</v>
      </c>
      <c r="G160" s="413" t="s">
        <v>1950</v>
      </c>
      <c r="I160" s="419" t="s">
        <v>2227</v>
      </c>
      <c r="J160" s="419">
        <v>704</v>
      </c>
      <c r="K160" s="420" t="s">
        <v>2228</v>
      </c>
    </row>
    <row r="161" spans="1:11" ht="14.25" customHeight="1">
      <c r="A161" s="413" t="s">
        <v>2229</v>
      </c>
      <c r="B161" s="413" t="s">
        <v>2230</v>
      </c>
      <c r="C161" s="413" t="s">
        <v>2231</v>
      </c>
      <c r="D161" s="413" t="s">
        <v>2232</v>
      </c>
      <c r="E161" s="413" t="s">
        <v>1307</v>
      </c>
      <c r="F161" s="413">
        <v>952</v>
      </c>
      <c r="G161" s="413" t="s">
        <v>1308</v>
      </c>
      <c r="I161" s="419" t="s">
        <v>2233</v>
      </c>
      <c r="J161" s="419">
        <v>548</v>
      </c>
      <c r="K161" s="420" t="s">
        <v>2234</v>
      </c>
    </row>
    <row r="162" spans="1:11" ht="14.25" customHeight="1">
      <c r="A162" s="413" t="s">
        <v>2235</v>
      </c>
      <c r="B162" s="413" t="s">
        <v>2236</v>
      </c>
      <c r="C162" s="413" t="s">
        <v>2237</v>
      </c>
      <c r="D162" s="413" t="s">
        <v>2238</v>
      </c>
      <c r="E162" s="413" t="s">
        <v>1943</v>
      </c>
      <c r="F162" s="413">
        <v>566</v>
      </c>
      <c r="G162" s="413" t="s">
        <v>1944</v>
      </c>
      <c r="I162" s="419" t="s">
        <v>2239</v>
      </c>
      <c r="J162" s="419">
        <v>882</v>
      </c>
      <c r="K162" s="420" t="s">
        <v>2240</v>
      </c>
    </row>
    <row r="163" spans="1:11" ht="14.25" customHeight="1">
      <c r="A163" s="413" t="s">
        <v>2241</v>
      </c>
      <c r="B163" s="413" t="s">
        <v>2242</v>
      </c>
      <c r="C163" s="413" t="s">
        <v>2243</v>
      </c>
      <c r="D163" s="413" t="s">
        <v>2244</v>
      </c>
      <c r="E163" s="413"/>
      <c r="F163" s="413"/>
      <c r="G163" s="413"/>
      <c r="I163" s="419" t="s">
        <v>1436</v>
      </c>
      <c r="J163" s="419">
        <v>950</v>
      </c>
      <c r="K163" s="420" t="s">
        <v>1437</v>
      </c>
    </row>
    <row r="164" spans="1:11" ht="14.25" customHeight="1">
      <c r="A164" s="413" t="s">
        <v>2245</v>
      </c>
      <c r="B164" s="413" t="s">
        <v>2246</v>
      </c>
      <c r="C164" s="413" t="s">
        <v>2247</v>
      </c>
      <c r="D164" s="413" t="s">
        <v>2248</v>
      </c>
      <c r="E164" s="413"/>
      <c r="F164" s="413"/>
      <c r="G164" s="413"/>
      <c r="I164" s="419" t="s">
        <v>1135</v>
      </c>
      <c r="J164" s="419">
        <v>951</v>
      </c>
      <c r="K164" s="420" t="s">
        <v>1136</v>
      </c>
    </row>
    <row r="165" spans="1:11" ht="14.25" customHeight="1">
      <c r="A165" s="413" t="s">
        <v>2249</v>
      </c>
      <c r="B165" s="413" t="s">
        <v>2250</v>
      </c>
      <c r="C165" s="413" t="s">
        <v>2251</v>
      </c>
      <c r="D165" s="413" t="s">
        <v>2252</v>
      </c>
      <c r="E165" s="413" t="s">
        <v>207</v>
      </c>
      <c r="F165" s="413">
        <v>840</v>
      </c>
      <c r="G165" s="413" t="s">
        <v>1044</v>
      </c>
      <c r="I165" s="419" t="s">
        <v>1307</v>
      </c>
      <c r="J165" s="419">
        <v>952</v>
      </c>
      <c r="K165" s="420" t="s">
        <v>1308</v>
      </c>
    </row>
    <row r="166" spans="1:11" ht="14.25" customHeight="1">
      <c r="A166" s="413" t="s">
        <v>2253</v>
      </c>
      <c r="B166" s="413" t="s">
        <v>2254</v>
      </c>
      <c r="C166" s="413" t="s">
        <v>2255</v>
      </c>
      <c r="D166" s="413" t="s">
        <v>2256</v>
      </c>
      <c r="E166" s="413" t="s">
        <v>1955</v>
      </c>
      <c r="F166" s="413">
        <v>578</v>
      </c>
      <c r="G166" s="413" t="s">
        <v>1956</v>
      </c>
      <c r="I166" s="419" t="s">
        <v>2257</v>
      </c>
      <c r="J166" s="419">
        <v>886</v>
      </c>
      <c r="K166" s="420" t="s">
        <v>2258</v>
      </c>
    </row>
    <row r="167" spans="1:11" ht="14.25" customHeight="1">
      <c r="A167" s="413" t="s">
        <v>2259</v>
      </c>
      <c r="B167" s="413" t="s">
        <v>2260</v>
      </c>
      <c r="C167" s="413" t="s">
        <v>2261</v>
      </c>
      <c r="D167" s="413" t="s">
        <v>2262</v>
      </c>
      <c r="E167" s="413" t="s">
        <v>1973</v>
      </c>
      <c r="F167" s="413">
        <v>512</v>
      </c>
      <c r="G167" s="413" t="s">
        <v>1974</v>
      </c>
      <c r="I167" s="419" t="s">
        <v>2263</v>
      </c>
      <c r="J167" s="419">
        <v>710</v>
      </c>
      <c r="K167" s="420" t="s">
        <v>2264</v>
      </c>
    </row>
    <row r="168" spans="1:11" ht="14.25" customHeight="1">
      <c r="A168" s="413" t="s">
        <v>2265</v>
      </c>
      <c r="B168" s="413" t="s">
        <v>2266</v>
      </c>
      <c r="C168" s="413" t="s">
        <v>2267</v>
      </c>
      <c r="D168" s="413" t="s">
        <v>2268</v>
      </c>
      <c r="E168" s="413" t="s">
        <v>2000</v>
      </c>
      <c r="F168" s="413">
        <v>586</v>
      </c>
      <c r="G168" s="413" t="s">
        <v>2001</v>
      </c>
      <c r="I168" s="419" t="s">
        <v>2269</v>
      </c>
      <c r="J168" s="419">
        <v>967</v>
      </c>
      <c r="K168" s="420" t="s">
        <v>2270</v>
      </c>
    </row>
    <row r="169" spans="1:11" ht="14.25" customHeight="1">
      <c r="A169" s="413" t="s">
        <v>2271</v>
      </c>
      <c r="B169" s="413" t="s">
        <v>2272</v>
      </c>
      <c r="C169" s="413" t="s">
        <v>2273</v>
      </c>
      <c r="D169" s="413" t="s">
        <v>2274</v>
      </c>
      <c r="E169" s="413" t="s">
        <v>207</v>
      </c>
      <c r="F169" s="413">
        <v>840</v>
      </c>
      <c r="G169" s="413" t="s">
        <v>1044</v>
      </c>
    </row>
    <row r="170" spans="1:11" ht="14.25" customHeight="1">
      <c r="A170" s="413" t="s">
        <v>2275</v>
      </c>
      <c r="B170" s="413" t="s">
        <v>2276</v>
      </c>
      <c r="C170" s="413" t="s">
        <v>2277</v>
      </c>
      <c r="D170" s="413" t="s">
        <v>2278</v>
      </c>
      <c r="E170" s="413"/>
      <c r="F170" s="413"/>
      <c r="G170" s="413"/>
    </row>
    <row r="171" spans="1:11" ht="14.25" customHeight="1">
      <c r="A171" s="413" t="s">
        <v>2279</v>
      </c>
      <c r="B171" s="413" t="s">
        <v>2280</v>
      </c>
      <c r="C171" s="413" t="s">
        <v>2281</v>
      </c>
      <c r="D171" s="413" t="s">
        <v>2282</v>
      </c>
      <c r="E171" s="413" t="s">
        <v>1979</v>
      </c>
      <c r="F171" s="413">
        <v>590</v>
      </c>
      <c r="G171" s="413" t="s">
        <v>1980</v>
      </c>
    </row>
    <row r="172" spans="1:11" ht="14.25" customHeight="1">
      <c r="A172" s="413" t="s">
        <v>2283</v>
      </c>
      <c r="B172" s="413" t="s">
        <v>2284</v>
      </c>
      <c r="C172" s="413" t="s">
        <v>2285</v>
      </c>
      <c r="D172" s="413" t="s">
        <v>2286</v>
      </c>
      <c r="E172" s="413" t="s">
        <v>1990</v>
      </c>
      <c r="F172" s="413">
        <v>598</v>
      </c>
      <c r="G172" s="413" t="s">
        <v>1991</v>
      </c>
    </row>
    <row r="173" spans="1:11" ht="14.25" customHeight="1">
      <c r="A173" s="413" t="s">
        <v>2287</v>
      </c>
      <c r="B173" s="413" t="s">
        <v>2288</v>
      </c>
      <c r="C173" s="413" t="s">
        <v>2289</v>
      </c>
      <c r="D173" s="413" t="s">
        <v>2290</v>
      </c>
      <c r="E173" s="413" t="s">
        <v>2012</v>
      </c>
      <c r="F173" s="413">
        <v>600</v>
      </c>
      <c r="G173" s="413" t="s">
        <v>2013</v>
      </c>
    </row>
    <row r="174" spans="1:11" ht="14.25" customHeight="1">
      <c r="A174" s="413" t="s">
        <v>2291</v>
      </c>
      <c r="B174" s="413" t="s">
        <v>2292</v>
      </c>
      <c r="C174" s="413" t="s">
        <v>2293</v>
      </c>
      <c r="D174" s="413" t="s">
        <v>2294</v>
      </c>
      <c r="E174" s="413" t="s">
        <v>1984</v>
      </c>
      <c r="F174" s="413">
        <v>604</v>
      </c>
      <c r="G174" s="413" t="s">
        <v>1985</v>
      </c>
    </row>
    <row r="175" spans="1:11" ht="14.25" customHeight="1">
      <c r="A175" s="413" t="s">
        <v>51</v>
      </c>
      <c r="B175" s="413" t="s">
        <v>2295</v>
      </c>
      <c r="C175" s="413" t="s">
        <v>53</v>
      </c>
      <c r="D175" s="413" t="s">
        <v>2296</v>
      </c>
      <c r="E175" s="413" t="s">
        <v>57</v>
      </c>
      <c r="F175" s="413">
        <v>608</v>
      </c>
      <c r="G175" s="413" t="s">
        <v>55</v>
      </c>
    </row>
    <row r="176" spans="1:11" ht="14.25" customHeight="1">
      <c r="A176" s="413" t="s">
        <v>2297</v>
      </c>
      <c r="B176" s="413" t="s">
        <v>2298</v>
      </c>
      <c r="C176" s="413" t="s">
        <v>2299</v>
      </c>
      <c r="D176" s="413" t="s">
        <v>2300</v>
      </c>
      <c r="E176" s="413"/>
      <c r="F176" s="413"/>
      <c r="G176" s="413"/>
    </row>
    <row r="177" spans="1:7" ht="14.25" customHeight="1">
      <c r="A177" s="413" t="s">
        <v>2301</v>
      </c>
      <c r="B177" s="413" t="s">
        <v>2302</v>
      </c>
      <c r="C177" s="413" t="s">
        <v>2303</v>
      </c>
      <c r="D177" s="413" t="s">
        <v>2304</v>
      </c>
      <c r="E177" s="413" t="s">
        <v>2006</v>
      </c>
      <c r="F177" s="413">
        <v>985</v>
      </c>
      <c r="G177" s="413" t="s">
        <v>2007</v>
      </c>
    </row>
    <row r="178" spans="1:7" ht="14.25" customHeight="1">
      <c r="A178" s="413" t="s">
        <v>2305</v>
      </c>
      <c r="B178" s="413" t="s">
        <v>2306</v>
      </c>
      <c r="C178" s="413" t="s">
        <v>2307</v>
      </c>
      <c r="D178" s="413" t="s">
        <v>2308</v>
      </c>
      <c r="E178" s="413" t="s">
        <v>1072</v>
      </c>
      <c r="F178" s="413">
        <v>978</v>
      </c>
      <c r="G178" s="413" t="s">
        <v>1073</v>
      </c>
    </row>
    <row r="179" spans="1:7" ht="14.25" customHeight="1">
      <c r="A179" s="413" t="s">
        <v>2309</v>
      </c>
      <c r="B179" s="413" t="s">
        <v>2310</v>
      </c>
      <c r="C179" s="413" t="s">
        <v>2311</v>
      </c>
      <c r="D179" s="413" t="s">
        <v>2312</v>
      </c>
      <c r="E179" s="413" t="s">
        <v>207</v>
      </c>
      <c r="F179" s="413">
        <v>840</v>
      </c>
      <c r="G179" s="413" t="s">
        <v>1044</v>
      </c>
    </row>
    <row r="180" spans="1:7" ht="14.25" customHeight="1">
      <c r="A180" s="413" t="s">
        <v>2313</v>
      </c>
      <c r="B180" s="413" t="s">
        <v>2314</v>
      </c>
      <c r="C180" s="413" t="s">
        <v>2315</v>
      </c>
      <c r="D180" s="413" t="s">
        <v>2316</v>
      </c>
      <c r="E180" s="413" t="s">
        <v>2018</v>
      </c>
      <c r="F180" s="413">
        <v>634</v>
      </c>
      <c r="G180" s="413" t="s">
        <v>2019</v>
      </c>
    </row>
    <row r="181" spans="1:7" ht="14.25" customHeight="1">
      <c r="A181" s="413" t="s">
        <v>2317</v>
      </c>
      <c r="B181" s="413" t="s">
        <v>2318</v>
      </c>
      <c r="C181" s="413" t="s">
        <v>2319</v>
      </c>
      <c r="D181" s="413" t="s">
        <v>2320</v>
      </c>
      <c r="E181" s="413" t="s">
        <v>1436</v>
      </c>
      <c r="F181" s="413">
        <v>950</v>
      </c>
      <c r="G181" s="413" t="s">
        <v>1437</v>
      </c>
    </row>
    <row r="182" spans="1:7" ht="14.25" customHeight="1">
      <c r="A182" s="413" t="s">
        <v>2321</v>
      </c>
      <c r="B182" s="413" t="s">
        <v>2322</v>
      </c>
      <c r="C182" s="413" t="s">
        <v>2323</v>
      </c>
      <c r="D182" s="413" t="s">
        <v>2324</v>
      </c>
      <c r="E182" s="413" t="s">
        <v>1072</v>
      </c>
      <c r="F182" s="413">
        <v>978</v>
      </c>
      <c r="G182" s="413" t="s">
        <v>1073</v>
      </c>
    </row>
    <row r="183" spans="1:7" ht="14.25" customHeight="1">
      <c r="A183" s="413" t="s">
        <v>2325</v>
      </c>
      <c r="B183" s="413" t="s">
        <v>2326</v>
      </c>
      <c r="C183" s="413" t="s">
        <v>2327</v>
      </c>
      <c r="D183" s="413" t="s">
        <v>2328</v>
      </c>
      <c r="E183" s="413" t="s">
        <v>2024</v>
      </c>
      <c r="F183" s="413">
        <v>946</v>
      </c>
      <c r="G183" s="413" t="s">
        <v>2025</v>
      </c>
    </row>
    <row r="184" spans="1:7" ht="14.25" customHeight="1">
      <c r="A184" s="413" t="s">
        <v>2329</v>
      </c>
      <c r="B184" s="413" t="s">
        <v>2330</v>
      </c>
      <c r="C184" s="413" t="s">
        <v>2331</v>
      </c>
      <c r="D184" s="413" t="s">
        <v>2332</v>
      </c>
      <c r="E184" s="413" t="s">
        <v>2036</v>
      </c>
      <c r="F184" s="413">
        <v>643</v>
      </c>
      <c r="G184" s="413" t="s">
        <v>2037</v>
      </c>
    </row>
    <row r="185" spans="1:7" ht="14.25" customHeight="1">
      <c r="A185" s="413" t="s">
        <v>2333</v>
      </c>
      <c r="B185" s="413" t="s">
        <v>2334</v>
      </c>
      <c r="C185" s="413" t="s">
        <v>2335</v>
      </c>
      <c r="D185" s="413" t="s">
        <v>2336</v>
      </c>
      <c r="E185" s="413" t="s">
        <v>2042</v>
      </c>
      <c r="F185" s="413">
        <v>646</v>
      </c>
      <c r="G185" s="413" t="s">
        <v>2043</v>
      </c>
    </row>
    <row r="186" spans="1:7" ht="14.25" customHeight="1">
      <c r="A186" s="413" t="s">
        <v>2337</v>
      </c>
      <c r="B186" s="413" t="s">
        <v>2338</v>
      </c>
      <c r="C186" s="413" t="s">
        <v>2339</v>
      </c>
      <c r="D186" s="413" t="s">
        <v>2340</v>
      </c>
      <c r="E186" s="413" t="s">
        <v>2083</v>
      </c>
      <c r="F186" s="413">
        <v>654</v>
      </c>
      <c r="G186" s="413" t="s">
        <v>2084</v>
      </c>
    </row>
    <row r="187" spans="1:7" ht="14.25" customHeight="1">
      <c r="A187" s="413" t="s">
        <v>2341</v>
      </c>
      <c r="B187" s="413" t="s">
        <v>2342</v>
      </c>
      <c r="C187" s="413" t="s">
        <v>2343</v>
      </c>
      <c r="D187" s="413" t="s">
        <v>2344</v>
      </c>
      <c r="E187" s="413" t="s">
        <v>1135</v>
      </c>
      <c r="F187" s="413">
        <v>951</v>
      </c>
      <c r="G187" s="413" t="s">
        <v>1136</v>
      </c>
    </row>
    <row r="188" spans="1:7" ht="14.25" customHeight="1">
      <c r="A188" s="413" t="s">
        <v>2345</v>
      </c>
      <c r="B188" s="413" t="s">
        <v>2346</v>
      </c>
      <c r="C188" s="413" t="s">
        <v>2347</v>
      </c>
      <c r="D188" s="413" t="s">
        <v>2348</v>
      </c>
      <c r="E188" s="413" t="s">
        <v>1135</v>
      </c>
      <c r="F188" s="413">
        <v>951</v>
      </c>
      <c r="G188" s="413" t="s">
        <v>1136</v>
      </c>
    </row>
    <row r="189" spans="1:7" ht="14.25" customHeight="1">
      <c r="A189" s="413" t="s">
        <v>2349</v>
      </c>
      <c r="B189" s="413" t="s">
        <v>2350</v>
      </c>
      <c r="C189" s="413" t="s">
        <v>2351</v>
      </c>
      <c r="D189" s="413" t="s">
        <v>2352</v>
      </c>
      <c r="E189" s="413" t="s">
        <v>1072</v>
      </c>
      <c r="F189" s="413">
        <v>978</v>
      </c>
      <c r="G189" s="413" t="s">
        <v>1073</v>
      </c>
    </row>
    <row r="190" spans="1:7" ht="14.25" customHeight="1">
      <c r="A190" s="413" t="s">
        <v>2353</v>
      </c>
      <c r="B190" s="413" t="s">
        <v>2354</v>
      </c>
      <c r="C190" s="413" t="s">
        <v>2355</v>
      </c>
      <c r="D190" s="413" t="s">
        <v>2356</v>
      </c>
      <c r="E190" s="413" t="s">
        <v>1135</v>
      </c>
      <c r="F190" s="413">
        <v>951</v>
      </c>
      <c r="G190" s="413" t="s">
        <v>1136</v>
      </c>
    </row>
    <row r="191" spans="1:7" ht="14.25" customHeight="1">
      <c r="A191" s="413" t="s">
        <v>2357</v>
      </c>
      <c r="B191" s="413" t="s">
        <v>2358</v>
      </c>
      <c r="C191" s="413" t="s">
        <v>2359</v>
      </c>
      <c r="D191" s="413" t="s">
        <v>2360</v>
      </c>
      <c r="E191" s="413" t="s">
        <v>1072</v>
      </c>
      <c r="F191" s="413">
        <v>978</v>
      </c>
      <c r="G191" s="413" t="s">
        <v>1073</v>
      </c>
    </row>
    <row r="192" spans="1:7" ht="14.25" customHeight="1">
      <c r="A192" s="413" t="s">
        <v>2361</v>
      </c>
      <c r="B192" s="413" t="s">
        <v>2362</v>
      </c>
      <c r="C192" s="413" t="s">
        <v>2363</v>
      </c>
      <c r="D192" s="413" t="s">
        <v>2364</v>
      </c>
      <c r="E192" s="413" t="s">
        <v>1072</v>
      </c>
      <c r="F192" s="413">
        <v>978</v>
      </c>
      <c r="G192" s="413" t="s">
        <v>1073</v>
      </c>
    </row>
    <row r="193" spans="1:7" ht="14.25" customHeight="1">
      <c r="A193" s="413" t="s">
        <v>2365</v>
      </c>
      <c r="B193" s="413" t="s">
        <v>2366</v>
      </c>
      <c r="C193" s="413" t="s">
        <v>2367</v>
      </c>
      <c r="D193" s="413" t="s">
        <v>2368</v>
      </c>
      <c r="E193" s="413" t="s">
        <v>2239</v>
      </c>
      <c r="F193" s="413">
        <v>882</v>
      </c>
      <c r="G193" s="413" t="s">
        <v>2240</v>
      </c>
    </row>
    <row r="194" spans="1:7" ht="14.25" customHeight="1">
      <c r="A194" s="413" t="s">
        <v>2369</v>
      </c>
      <c r="B194" s="413" t="s">
        <v>2370</v>
      </c>
      <c r="C194" s="413" t="s">
        <v>2371</v>
      </c>
      <c r="D194" s="413" t="s">
        <v>2372</v>
      </c>
      <c r="E194" s="413" t="s">
        <v>1072</v>
      </c>
      <c r="F194" s="413">
        <v>978</v>
      </c>
      <c r="G194" s="413" t="s">
        <v>1073</v>
      </c>
    </row>
    <row r="195" spans="1:7" ht="14.25" customHeight="1">
      <c r="A195" s="413" t="s">
        <v>2373</v>
      </c>
      <c r="B195" s="413" t="s">
        <v>2374</v>
      </c>
      <c r="C195" s="413" t="s">
        <v>2375</v>
      </c>
      <c r="D195" s="413" t="s">
        <v>2376</v>
      </c>
      <c r="E195" s="413" t="s">
        <v>2113</v>
      </c>
      <c r="F195" s="413">
        <v>678</v>
      </c>
      <c r="G195" s="413" t="s">
        <v>2114</v>
      </c>
    </row>
    <row r="196" spans="1:7" ht="14.25" customHeight="1">
      <c r="A196" s="413" t="s">
        <v>2377</v>
      </c>
      <c r="B196" s="413" t="s">
        <v>2378</v>
      </c>
      <c r="C196" s="413" t="s">
        <v>2379</v>
      </c>
      <c r="D196" s="413" t="s">
        <v>2380</v>
      </c>
      <c r="E196" s="413" t="s">
        <v>2048</v>
      </c>
      <c r="F196" s="413">
        <v>682</v>
      </c>
      <c r="G196" s="413" t="s">
        <v>2049</v>
      </c>
    </row>
    <row r="197" spans="1:7" ht="14.25" customHeight="1">
      <c r="A197" s="413" t="s">
        <v>2381</v>
      </c>
      <c r="B197" s="413" t="s">
        <v>2382</v>
      </c>
      <c r="C197" s="413" t="s">
        <v>2383</v>
      </c>
      <c r="D197" s="413" t="s">
        <v>2384</v>
      </c>
      <c r="E197" s="413" t="s">
        <v>1307</v>
      </c>
      <c r="F197" s="413">
        <v>952</v>
      </c>
      <c r="G197" s="413" t="s">
        <v>1308</v>
      </c>
    </row>
    <row r="198" spans="1:7" ht="14.25" customHeight="1">
      <c r="A198" s="413" t="s">
        <v>2385</v>
      </c>
      <c r="B198" s="413" t="s">
        <v>2386</v>
      </c>
      <c r="C198" s="413" t="s">
        <v>2387</v>
      </c>
      <c r="D198" s="413" t="s">
        <v>2388</v>
      </c>
      <c r="E198" s="413" t="s">
        <v>2030</v>
      </c>
      <c r="F198" s="413">
        <v>941</v>
      </c>
      <c r="G198" s="413" t="s">
        <v>2031</v>
      </c>
    </row>
    <row r="199" spans="1:7" ht="14.25" customHeight="1">
      <c r="A199" s="413" t="s">
        <v>2389</v>
      </c>
      <c r="B199" s="413" t="s">
        <v>2390</v>
      </c>
      <c r="C199" s="413" t="s">
        <v>2391</v>
      </c>
      <c r="D199" s="413" t="s">
        <v>2392</v>
      </c>
      <c r="E199" s="413" t="s">
        <v>2059</v>
      </c>
      <c r="F199" s="413">
        <v>690</v>
      </c>
      <c r="G199" s="413" t="s">
        <v>2060</v>
      </c>
    </row>
    <row r="200" spans="1:7" ht="14.25" customHeight="1">
      <c r="A200" s="413" t="s">
        <v>2393</v>
      </c>
      <c r="B200" s="413" t="s">
        <v>2394</v>
      </c>
      <c r="C200" s="413" t="s">
        <v>2395</v>
      </c>
      <c r="D200" s="413" t="s">
        <v>2396</v>
      </c>
      <c r="E200" s="413" t="s">
        <v>2089</v>
      </c>
      <c r="F200" s="413">
        <v>694</v>
      </c>
      <c r="G200" s="413" t="s">
        <v>2090</v>
      </c>
    </row>
    <row r="201" spans="1:7" ht="14.25" customHeight="1">
      <c r="A201" s="413" t="s">
        <v>2397</v>
      </c>
      <c r="B201" s="413" t="s">
        <v>2398</v>
      </c>
      <c r="C201" s="413" t="s">
        <v>2399</v>
      </c>
      <c r="D201" s="413" t="s">
        <v>2400</v>
      </c>
      <c r="E201" s="413" t="s">
        <v>2077</v>
      </c>
      <c r="F201" s="413">
        <v>702</v>
      </c>
      <c r="G201" s="413" t="s">
        <v>2078</v>
      </c>
    </row>
    <row r="202" spans="1:7" ht="14.25" customHeight="1">
      <c r="A202" s="413" t="s">
        <v>2401</v>
      </c>
      <c r="B202" s="413" t="s">
        <v>2402</v>
      </c>
      <c r="C202" s="413" t="s">
        <v>2403</v>
      </c>
      <c r="D202" s="413" t="s">
        <v>2404</v>
      </c>
      <c r="E202" s="413" t="s">
        <v>1072</v>
      </c>
      <c r="F202" s="413">
        <v>978</v>
      </c>
      <c r="G202" s="413" t="s">
        <v>1073</v>
      </c>
    </row>
    <row r="203" spans="1:7" ht="14.25" customHeight="1">
      <c r="A203" s="413" t="s">
        <v>2405</v>
      </c>
      <c r="B203" s="413" t="s">
        <v>2406</v>
      </c>
      <c r="C203" s="413" t="s">
        <v>2407</v>
      </c>
      <c r="D203" s="413" t="s">
        <v>2408</v>
      </c>
      <c r="E203" s="413" t="s">
        <v>1072</v>
      </c>
      <c r="F203" s="413">
        <v>978</v>
      </c>
      <c r="G203" s="413" t="s">
        <v>1073</v>
      </c>
    </row>
    <row r="204" spans="1:7" ht="14.25" customHeight="1">
      <c r="A204" s="413" t="s">
        <v>2409</v>
      </c>
      <c r="B204" s="413" t="s">
        <v>2410</v>
      </c>
      <c r="C204" s="413" t="s">
        <v>2411</v>
      </c>
      <c r="D204" s="413" t="s">
        <v>2412</v>
      </c>
      <c r="E204" s="413" t="s">
        <v>2054</v>
      </c>
      <c r="F204" s="413">
        <v>90</v>
      </c>
      <c r="G204" s="413" t="s">
        <v>2055</v>
      </c>
    </row>
    <row r="205" spans="1:7" ht="14.25" customHeight="1">
      <c r="A205" s="413" t="s">
        <v>2413</v>
      </c>
      <c r="B205" s="413" t="s">
        <v>2414</v>
      </c>
      <c r="C205" s="413" t="s">
        <v>2415</v>
      </c>
      <c r="D205" s="413" t="s">
        <v>2416</v>
      </c>
      <c r="E205" s="413" t="s">
        <v>2095</v>
      </c>
      <c r="F205" s="413">
        <v>706</v>
      </c>
      <c r="G205" s="413" t="s">
        <v>2096</v>
      </c>
    </row>
    <row r="206" spans="1:7" ht="14.25" customHeight="1">
      <c r="A206" s="413" t="s">
        <v>2417</v>
      </c>
      <c r="B206" s="413" t="s">
        <v>2418</v>
      </c>
      <c r="C206" s="413" t="s">
        <v>2419</v>
      </c>
      <c r="D206" s="413" t="s">
        <v>2420</v>
      </c>
      <c r="E206" s="413" t="s">
        <v>2263</v>
      </c>
      <c r="F206" s="413">
        <v>710</v>
      </c>
      <c r="G206" s="413" t="s">
        <v>2264</v>
      </c>
    </row>
    <row r="207" spans="1:7" ht="14.25" customHeight="1">
      <c r="A207" s="413" t="s">
        <v>2421</v>
      </c>
      <c r="B207" s="413" t="s">
        <v>2422</v>
      </c>
      <c r="C207" s="413" t="s">
        <v>2423</v>
      </c>
      <c r="D207" s="413" t="s">
        <v>2424</v>
      </c>
      <c r="E207" s="413"/>
      <c r="F207" s="413"/>
      <c r="G207" s="413"/>
    </row>
    <row r="208" spans="1:7" ht="14.25" customHeight="1">
      <c r="A208" s="413" t="s">
        <v>2425</v>
      </c>
      <c r="B208" s="413" t="s">
        <v>2426</v>
      </c>
      <c r="C208" s="413" t="s">
        <v>2427</v>
      </c>
      <c r="D208" s="413" t="s">
        <v>2428</v>
      </c>
      <c r="E208" s="413" t="s">
        <v>2107</v>
      </c>
      <c r="F208" s="413">
        <v>728</v>
      </c>
      <c r="G208" s="413" t="s">
        <v>2108</v>
      </c>
    </row>
    <row r="209" spans="1:7" ht="14.25" customHeight="1">
      <c r="A209" s="413" t="s">
        <v>2429</v>
      </c>
      <c r="B209" s="413" t="s">
        <v>2430</v>
      </c>
      <c r="C209" s="413" t="s">
        <v>2431</v>
      </c>
      <c r="D209" s="413" t="s">
        <v>2432</v>
      </c>
      <c r="E209" s="413" t="s">
        <v>1072</v>
      </c>
      <c r="F209" s="413">
        <v>978</v>
      </c>
      <c r="G209" s="413" t="s">
        <v>1073</v>
      </c>
    </row>
    <row r="210" spans="1:7" ht="14.25" customHeight="1">
      <c r="A210" s="413" t="s">
        <v>2433</v>
      </c>
      <c r="B210" s="413" t="s">
        <v>2434</v>
      </c>
      <c r="C210" s="413" t="s">
        <v>2435</v>
      </c>
      <c r="D210" s="413" t="s">
        <v>2436</v>
      </c>
      <c r="E210" s="413" t="s">
        <v>1829</v>
      </c>
      <c r="F210" s="413">
        <v>144</v>
      </c>
      <c r="G210" s="413" t="s">
        <v>1830</v>
      </c>
    </row>
    <row r="211" spans="1:7" ht="14.25" customHeight="1">
      <c r="A211" s="413" t="s">
        <v>2437</v>
      </c>
      <c r="B211" s="413" t="s">
        <v>2438</v>
      </c>
      <c r="C211" s="413" t="s">
        <v>2439</v>
      </c>
      <c r="D211" s="413" t="s">
        <v>2440</v>
      </c>
      <c r="E211" s="413" t="s">
        <v>2065</v>
      </c>
      <c r="F211" s="413">
        <v>938</v>
      </c>
      <c r="G211" s="413" t="s">
        <v>2066</v>
      </c>
    </row>
    <row r="212" spans="1:7" ht="14.25" customHeight="1">
      <c r="A212" s="413" t="s">
        <v>2441</v>
      </c>
      <c r="B212" s="413" t="s">
        <v>2442</v>
      </c>
      <c r="C212" s="413" t="s">
        <v>2443</v>
      </c>
      <c r="D212" s="413" t="s">
        <v>2444</v>
      </c>
      <c r="E212" s="413" t="s">
        <v>2101</v>
      </c>
      <c r="F212" s="413">
        <v>968</v>
      </c>
      <c r="G212" s="413" t="s">
        <v>2102</v>
      </c>
    </row>
    <row r="213" spans="1:7" ht="14.25" customHeight="1">
      <c r="A213" s="413" t="s">
        <v>2445</v>
      </c>
      <c r="B213" s="413" t="s">
        <v>2446</v>
      </c>
      <c r="C213" s="413" t="s">
        <v>2447</v>
      </c>
      <c r="D213" s="413" t="s">
        <v>2448</v>
      </c>
      <c r="E213" s="413"/>
      <c r="F213" s="413"/>
      <c r="G213" s="413"/>
    </row>
    <row r="214" spans="1:7" ht="14.25" customHeight="1">
      <c r="A214" s="413" t="s">
        <v>2449</v>
      </c>
      <c r="B214" s="413" t="s">
        <v>2450</v>
      </c>
      <c r="C214" s="413" t="s">
        <v>2451</v>
      </c>
      <c r="D214" s="413" t="s">
        <v>2452</v>
      </c>
      <c r="E214" s="413" t="s">
        <v>2071</v>
      </c>
      <c r="F214" s="413">
        <v>752</v>
      </c>
      <c r="G214" s="413" t="s">
        <v>2072</v>
      </c>
    </row>
    <row r="215" spans="1:7" ht="14.25" customHeight="1">
      <c r="A215" s="413" t="s">
        <v>2453</v>
      </c>
      <c r="B215" s="413" t="s">
        <v>2454</v>
      </c>
      <c r="C215" s="413" t="s">
        <v>2455</v>
      </c>
      <c r="D215" s="413" t="s">
        <v>2456</v>
      </c>
      <c r="E215" s="413" t="s">
        <v>1416</v>
      </c>
      <c r="F215" s="413">
        <v>756</v>
      </c>
      <c r="G215" s="413" t="s">
        <v>1417</v>
      </c>
    </row>
    <row r="216" spans="1:7" ht="14.25" customHeight="1">
      <c r="A216" s="413" t="s">
        <v>2457</v>
      </c>
      <c r="B216" s="413" t="s">
        <v>2458</v>
      </c>
      <c r="C216" s="413" t="s">
        <v>2459</v>
      </c>
      <c r="D216" s="413" t="s">
        <v>2460</v>
      </c>
      <c r="E216" s="413" t="s">
        <v>2119</v>
      </c>
      <c r="F216" s="413">
        <v>760</v>
      </c>
      <c r="G216" s="413" t="s">
        <v>2120</v>
      </c>
    </row>
    <row r="217" spans="1:7" ht="14.25" customHeight="1">
      <c r="A217" s="413" t="s">
        <v>2461</v>
      </c>
      <c r="B217" s="413" t="s">
        <v>2462</v>
      </c>
      <c r="C217" s="413" t="s">
        <v>2463</v>
      </c>
      <c r="D217" s="413" t="s">
        <v>2464</v>
      </c>
      <c r="E217" s="413" t="s">
        <v>2177</v>
      </c>
      <c r="F217" s="413">
        <v>901</v>
      </c>
      <c r="G217" s="413" t="s">
        <v>2178</v>
      </c>
    </row>
    <row r="218" spans="1:7" ht="14.25" customHeight="1">
      <c r="A218" s="413" t="s">
        <v>2465</v>
      </c>
      <c r="B218" s="413" t="s">
        <v>2466</v>
      </c>
      <c r="C218" s="413" t="s">
        <v>2467</v>
      </c>
      <c r="D218" s="413" t="s">
        <v>2468</v>
      </c>
      <c r="E218" s="413" t="s">
        <v>2135</v>
      </c>
      <c r="F218" s="413">
        <v>972</v>
      </c>
      <c r="G218" s="413" t="s">
        <v>2136</v>
      </c>
    </row>
    <row r="219" spans="1:7" ht="14.25" customHeight="1">
      <c r="A219" s="413" t="s">
        <v>2469</v>
      </c>
      <c r="B219" s="413" t="s">
        <v>2470</v>
      </c>
      <c r="C219" s="413" t="s">
        <v>2471</v>
      </c>
      <c r="D219" s="413" t="s">
        <v>2472</v>
      </c>
      <c r="E219" s="413" t="s">
        <v>2183</v>
      </c>
      <c r="F219" s="413">
        <v>834</v>
      </c>
      <c r="G219" s="413" t="s">
        <v>2184</v>
      </c>
    </row>
    <row r="220" spans="1:7" ht="14.25" customHeight="1">
      <c r="A220" s="413" t="s">
        <v>2473</v>
      </c>
      <c r="B220" s="413" t="s">
        <v>2474</v>
      </c>
      <c r="C220" s="413" t="s">
        <v>2475</v>
      </c>
      <c r="D220" s="413" t="s">
        <v>2476</v>
      </c>
      <c r="E220" s="413" t="s">
        <v>2129</v>
      </c>
      <c r="F220" s="413">
        <v>764</v>
      </c>
      <c r="G220" s="413" t="s">
        <v>2130</v>
      </c>
    </row>
    <row r="221" spans="1:7" ht="14.25" customHeight="1">
      <c r="A221" s="413" t="s">
        <v>2477</v>
      </c>
      <c r="B221" s="413" t="s">
        <v>2478</v>
      </c>
      <c r="C221" s="413" t="s">
        <v>2479</v>
      </c>
      <c r="D221" s="413" t="s">
        <v>2480</v>
      </c>
      <c r="E221" s="413" t="s">
        <v>207</v>
      </c>
      <c r="F221" s="413">
        <v>840</v>
      </c>
      <c r="G221" s="413" t="s">
        <v>1044</v>
      </c>
    </row>
    <row r="222" spans="1:7" ht="14.25" customHeight="1">
      <c r="A222" s="413" t="s">
        <v>2481</v>
      </c>
      <c r="B222" s="413" t="s">
        <v>2482</v>
      </c>
      <c r="C222" s="413" t="s">
        <v>2483</v>
      </c>
      <c r="D222" s="413" t="s">
        <v>2484</v>
      </c>
      <c r="E222" s="413" t="s">
        <v>1307</v>
      </c>
      <c r="F222" s="413">
        <v>952</v>
      </c>
      <c r="G222" s="413" t="s">
        <v>1308</v>
      </c>
    </row>
    <row r="223" spans="1:7" ht="14.25" customHeight="1">
      <c r="A223" s="413" t="s">
        <v>2485</v>
      </c>
      <c r="B223" s="413" t="s">
        <v>2486</v>
      </c>
      <c r="C223" s="413" t="s">
        <v>2487</v>
      </c>
      <c r="D223" s="413" t="s">
        <v>2488</v>
      </c>
      <c r="E223" s="413"/>
      <c r="F223" s="413"/>
      <c r="G223" s="413"/>
    </row>
    <row r="224" spans="1:7" ht="14.25" customHeight="1">
      <c r="A224" s="413" t="s">
        <v>2489</v>
      </c>
      <c r="B224" s="413" t="s">
        <v>2490</v>
      </c>
      <c r="C224" s="413" t="s">
        <v>2491</v>
      </c>
      <c r="D224" s="413" t="s">
        <v>2492</v>
      </c>
      <c r="E224" s="413" t="s">
        <v>2153</v>
      </c>
      <c r="F224" s="413">
        <v>776</v>
      </c>
      <c r="G224" s="413" t="s">
        <v>2154</v>
      </c>
    </row>
    <row r="225" spans="1:7" ht="14.25" customHeight="1">
      <c r="A225" s="413" t="s">
        <v>2493</v>
      </c>
      <c r="B225" s="413" t="s">
        <v>2494</v>
      </c>
      <c r="C225" s="413" t="s">
        <v>2495</v>
      </c>
      <c r="D225" s="413" t="s">
        <v>2496</v>
      </c>
      <c r="E225" s="413" t="s">
        <v>2165</v>
      </c>
      <c r="F225" s="413">
        <v>780</v>
      </c>
      <c r="G225" s="413" t="s">
        <v>2166</v>
      </c>
    </row>
    <row r="226" spans="1:7" ht="14.25" customHeight="1">
      <c r="A226" s="413" t="s">
        <v>2497</v>
      </c>
      <c r="B226" s="413" t="s">
        <v>2498</v>
      </c>
      <c r="C226" s="413" t="s">
        <v>2499</v>
      </c>
      <c r="D226" s="413" t="s">
        <v>2500</v>
      </c>
      <c r="E226" s="413" t="s">
        <v>2147</v>
      </c>
      <c r="F226" s="413">
        <v>788</v>
      </c>
      <c r="G226" s="413" t="s">
        <v>2148</v>
      </c>
    </row>
    <row r="227" spans="1:7" ht="14.25" customHeight="1">
      <c r="A227" s="413" t="s">
        <v>2501</v>
      </c>
      <c r="B227" s="413" t="s">
        <v>2502</v>
      </c>
      <c r="C227" s="413" t="s">
        <v>2503</v>
      </c>
      <c r="D227" s="413" t="s">
        <v>2504</v>
      </c>
      <c r="E227" s="413" t="s">
        <v>2159</v>
      </c>
      <c r="F227" s="413">
        <v>949</v>
      </c>
      <c r="G227" s="413" t="s">
        <v>2160</v>
      </c>
    </row>
    <row r="228" spans="1:7" ht="14.25" customHeight="1">
      <c r="A228" s="413" t="s">
        <v>2505</v>
      </c>
      <c r="B228" s="413" t="s">
        <v>2506</v>
      </c>
      <c r="C228" s="413" t="s">
        <v>2507</v>
      </c>
      <c r="D228" s="413" t="s">
        <v>2508</v>
      </c>
      <c r="E228" s="413" t="s">
        <v>2141</v>
      </c>
      <c r="F228" s="413">
        <v>934</v>
      </c>
      <c r="G228" s="413" t="s">
        <v>2142</v>
      </c>
    </row>
    <row r="229" spans="1:7" ht="14.25" customHeight="1">
      <c r="A229" s="413" t="s">
        <v>2509</v>
      </c>
      <c r="B229" s="413" t="s">
        <v>2510</v>
      </c>
      <c r="C229" s="413" t="s">
        <v>2511</v>
      </c>
      <c r="D229" s="413" t="s">
        <v>2512</v>
      </c>
      <c r="E229" s="413" t="s">
        <v>207</v>
      </c>
      <c r="F229" s="413">
        <v>840</v>
      </c>
      <c r="G229" s="413" t="s">
        <v>1044</v>
      </c>
    </row>
    <row r="230" spans="1:7" ht="14.25" customHeight="1">
      <c r="A230" s="413" t="s">
        <v>2513</v>
      </c>
      <c r="B230" s="413" t="s">
        <v>2514</v>
      </c>
      <c r="C230" s="413" t="s">
        <v>2515</v>
      </c>
      <c r="D230" s="413" t="s">
        <v>2516</v>
      </c>
      <c r="E230" s="413" t="s">
        <v>2171</v>
      </c>
      <c r="F230" s="413">
        <v>0</v>
      </c>
      <c r="G230" s="413" t="s">
        <v>2172</v>
      </c>
    </row>
    <row r="231" spans="1:7" ht="14.25" customHeight="1">
      <c r="A231" s="413" t="s">
        <v>2517</v>
      </c>
      <c r="B231" s="413" t="s">
        <v>2518</v>
      </c>
      <c r="C231" s="413" t="s">
        <v>2519</v>
      </c>
      <c r="D231" s="413" t="s">
        <v>2520</v>
      </c>
      <c r="E231" s="413" t="s">
        <v>2195</v>
      </c>
      <c r="F231" s="413">
        <v>800</v>
      </c>
      <c r="G231" s="413" t="s">
        <v>2196</v>
      </c>
    </row>
    <row r="232" spans="1:7" ht="14.25" customHeight="1">
      <c r="A232" s="413" t="s">
        <v>2521</v>
      </c>
      <c r="B232" s="413" t="s">
        <v>2522</v>
      </c>
      <c r="C232" s="413" t="s">
        <v>2523</v>
      </c>
      <c r="D232" s="413" t="s">
        <v>2524</v>
      </c>
      <c r="E232" s="413" t="s">
        <v>2189</v>
      </c>
      <c r="F232" s="413">
        <v>980</v>
      </c>
      <c r="G232" s="413" t="s">
        <v>2190</v>
      </c>
    </row>
    <row r="233" spans="1:7" ht="14.25" customHeight="1">
      <c r="A233" s="413" t="s">
        <v>2525</v>
      </c>
      <c r="B233" s="413" t="s">
        <v>2526</v>
      </c>
      <c r="C233" s="413" t="s">
        <v>2527</v>
      </c>
      <c r="D233" s="413" t="s">
        <v>2528</v>
      </c>
      <c r="E233" s="413" t="s">
        <v>1137</v>
      </c>
      <c r="F233" s="413">
        <v>784</v>
      </c>
      <c r="G233" s="413" t="s">
        <v>1138</v>
      </c>
    </row>
    <row r="234" spans="1:7" ht="14.25" customHeight="1">
      <c r="A234" s="413" t="s">
        <v>2529</v>
      </c>
      <c r="B234" s="413" t="s">
        <v>2530</v>
      </c>
      <c r="C234" s="413" t="s">
        <v>2531</v>
      </c>
      <c r="D234" s="413" t="s">
        <v>2532</v>
      </c>
      <c r="E234" s="413" t="s">
        <v>1576</v>
      </c>
      <c r="F234" s="413">
        <v>826</v>
      </c>
      <c r="G234" s="413" t="s">
        <v>1577</v>
      </c>
    </row>
    <row r="235" spans="1:7" ht="14.25" customHeight="1">
      <c r="A235" s="413" t="s">
        <v>2533</v>
      </c>
      <c r="B235" s="413" t="s">
        <v>2534</v>
      </c>
      <c r="C235" s="413" t="s">
        <v>2535</v>
      </c>
      <c r="D235" s="413" t="s">
        <v>2536</v>
      </c>
      <c r="E235" s="413" t="s">
        <v>2209</v>
      </c>
      <c r="F235" s="413">
        <v>858</v>
      </c>
      <c r="G235" s="413" t="s">
        <v>2210</v>
      </c>
    </row>
    <row r="236" spans="1:7" ht="14.25" customHeight="1">
      <c r="A236" s="413" t="s">
        <v>2537</v>
      </c>
      <c r="B236" s="413" t="s">
        <v>2538</v>
      </c>
      <c r="C236" s="413" t="s">
        <v>2539</v>
      </c>
      <c r="D236" s="413" t="s">
        <v>2540</v>
      </c>
      <c r="E236" s="413" t="s">
        <v>2215</v>
      </c>
      <c r="F236" s="413">
        <v>860</v>
      </c>
      <c r="G236" s="413" t="s">
        <v>2216</v>
      </c>
    </row>
    <row r="237" spans="1:7" ht="14.25" customHeight="1">
      <c r="A237" s="413" t="s">
        <v>2541</v>
      </c>
      <c r="B237" s="413" t="s">
        <v>2542</v>
      </c>
      <c r="C237" s="413" t="s">
        <v>2543</v>
      </c>
      <c r="D237" s="413" t="s">
        <v>2544</v>
      </c>
      <c r="E237" s="413" t="s">
        <v>2233</v>
      </c>
      <c r="F237" s="413">
        <v>548</v>
      </c>
      <c r="G237" s="413" t="s">
        <v>2234</v>
      </c>
    </row>
    <row r="238" spans="1:7" ht="14.25" customHeight="1">
      <c r="A238" s="413" t="s">
        <v>2545</v>
      </c>
      <c r="B238" s="413" t="s">
        <v>2546</v>
      </c>
      <c r="C238" s="413" t="s">
        <v>2547</v>
      </c>
      <c r="D238" s="413" t="s">
        <v>2548</v>
      </c>
      <c r="E238" s="413" t="s">
        <v>1072</v>
      </c>
      <c r="F238" s="413">
        <v>978</v>
      </c>
      <c r="G238" s="413" t="s">
        <v>1073</v>
      </c>
    </row>
    <row r="239" spans="1:7" ht="14.25" customHeight="1">
      <c r="A239" s="413" t="s">
        <v>2549</v>
      </c>
      <c r="B239" s="413" t="s">
        <v>2550</v>
      </c>
      <c r="C239" s="413" t="s">
        <v>2551</v>
      </c>
      <c r="D239" s="413" t="s">
        <v>2552</v>
      </c>
      <c r="E239" s="413" t="s">
        <v>2221</v>
      </c>
      <c r="F239" s="413">
        <v>937</v>
      </c>
      <c r="G239" s="413" t="s">
        <v>2222</v>
      </c>
    </row>
    <row r="240" spans="1:7" ht="14.25" customHeight="1">
      <c r="A240" s="413" t="s">
        <v>2553</v>
      </c>
      <c r="B240" s="413" t="s">
        <v>2554</v>
      </c>
      <c r="C240" s="413" t="s">
        <v>2555</v>
      </c>
      <c r="D240" s="413" t="s">
        <v>2556</v>
      </c>
      <c r="E240" s="413" t="s">
        <v>2227</v>
      </c>
      <c r="F240" s="413">
        <v>704</v>
      </c>
      <c r="G240" s="413" t="s">
        <v>2228</v>
      </c>
    </row>
    <row r="241" spans="1:7" ht="14.25" customHeight="1">
      <c r="A241" s="413" t="s">
        <v>2557</v>
      </c>
      <c r="B241" s="413" t="s">
        <v>2558</v>
      </c>
      <c r="C241" s="413" t="s">
        <v>2559</v>
      </c>
      <c r="D241" s="413" t="s">
        <v>2560</v>
      </c>
      <c r="E241" s="413" t="s">
        <v>207</v>
      </c>
      <c r="F241" s="413">
        <v>840</v>
      </c>
      <c r="G241" s="413" t="s">
        <v>1044</v>
      </c>
    </row>
    <row r="242" spans="1:7" ht="14.25" customHeight="1">
      <c r="A242" s="413" t="s">
        <v>2561</v>
      </c>
      <c r="B242" s="413" t="s">
        <v>2562</v>
      </c>
      <c r="C242" s="413" t="s">
        <v>2563</v>
      </c>
      <c r="D242" s="413" t="s">
        <v>2564</v>
      </c>
      <c r="E242" s="413"/>
      <c r="F242" s="413"/>
      <c r="G242" s="413"/>
    </row>
    <row r="243" spans="1:7" ht="14.25" customHeight="1">
      <c r="A243" s="413" t="s">
        <v>2565</v>
      </c>
      <c r="B243" s="413" t="s">
        <v>2566</v>
      </c>
      <c r="C243" s="413" t="s">
        <v>2567</v>
      </c>
      <c r="D243" s="413" t="s">
        <v>2568</v>
      </c>
      <c r="E243" s="413"/>
      <c r="F243" s="413"/>
      <c r="G243" s="413"/>
    </row>
    <row r="244" spans="1:7" ht="14.25" customHeight="1">
      <c r="A244" s="413" t="s">
        <v>2569</v>
      </c>
      <c r="B244" s="413" t="s">
        <v>2570</v>
      </c>
      <c r="C244" s="413" t="s">
        <v>2571</v>
      </c>
      <c r="D244" s="413" t="s">
        <v>2572</v>
      </c>
      <c r="E244" s="413" t="s">
        <v>2257</v>
      </c>
      <c r="F244" s="413">
        <v>886</v>
      </c>
      <c r="G244" s="413" t="s">
        <v>2258</v>
      </c>
    </row>
    <row r="245" spans="1:7" ht="14.25" customHeight="1">
      <c r="A245" s="413" t="s">
        <v>2573</v>
      </c>
      <c r="B245" s="413" t="s">
        <v>2574</v>
      </c>
      <c r="C245" s="413" t="s">
        <v>2575</v>
      </c>
      <c r="D245" s="413" t="s">
        <v>2576</v>
      </c>
      <c r="E245" s="413" t="s">
        <v>2269</v>
      </c>
      <c r="F245" s="413">
        <v>967</v>
      </c>
      <c r="G245" s="413" t="s">
        <v>2270</v>
      </c>
    </row>
    <row r="246" spans="1:7" ht="14.25" customHeight="1">
      <c r="A246" s="413" t="s">
        <v>2577</v>
      </c>
      <c r="B246" s="413" t="s">
        <v>2578</v>
      </c>
      <c r="C246" s="413" t="s">
        <v>2579</v>
      </c>
      <c r="D246" s="413" t="s">
        <v>2580</v>
      </c>
      <c r="E246" s="413" t="s">
        <v>207</v>
      </c>
      <c r="F246" s="413">
        <v>840</v>
      </c>
      <c r="G246" s="413" t="s">
        <v>1044</v>
      </c>
    </row>
    <row r="247" spans="1:7" ht="14.25" customHeight="1"/>
    <row r="248" spans="1:7" ht="14.25" customHeight="1"/>
    <row r="249" spans="1:7" ht="14.25" customHeight="1"/>
    <row r="250" spans="1:7" ht="14.25" customHeight="1"/>
    <row r="251" spans="1:7" ht="14.25" customHeight="1"/>
    <row r="252" spans="1:7" ht="14.25" customHeight="1"/>
    <row r="253" spans="1:7" ht="14.25" customHeight="1"/>
    <row r="254" spans="1:7" ht="14.25" customHeight="1"/>
    <row r="255" spans="1:7" ht="14.25" customHeight="1"/>
    <row r="256" spans="1:7"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0"/>
  <sheetViews>
    <sheetView showGridLines="0" topLeftCell="A8" zoomScale="80" zoomScaleNormal="80" workbookViewId="0">
      <selection activeCell="O52" sqref="O52"/>
    </sheetView>
  </sheetViews>
  <sheetFormatPr defaultColWidth="14.44140625" defaultRowHeight="15" customHeight="1"/>
  <cols>
    <col min="1" max="1" width="4" customWidth="1"/>
    <col min="2" max="2" width="4" hidden="1" customWidth="1"/>
    <col min="3" max="3" width="75" customWidth="1"/>
    <col min="4" max="4" width="2.6640625" customWidth="1"/>
    <col min="5" max="5" width="60" customWidth="1"/>
    <col min="6" max="6" width="2.6640625" customWidth="1"/>
    <col min="7" max="7" width="57.44140625" customWidth="1"/>
    <col min="8" max="26" width="4" customWidth="1"/>
  </cols>
  <sheetData>
    <row r="1" spans="1:26" ht="24" customHeight="1">
      <c r="A1" s="50"/>
      <c r="B1" s="50"/>
      <c r="C1" s="50"/>
      <c r="D1" s="50"/>
      <c r="E1" s="50"/>
      <c r="F1" s="50"/>
      <c r="G1" s="50"/>
      <c r="H1" s="50"/>
      <c r="I1" s="50"/>
      <c r="J1" s="50"/>
      <c r="K1" s="50"/>
      <c r="L1" s="50"/>
      <c r="M1" s="50"/>
      <c r="N1" s="50"/>
      <c r="O1" s="50"/>
      <c r="P1" s="50"/>
      <c r="Q1" s="50"/>
      <c r="R1" s="50"/>
      <c r="S1" s="50"/>
      <c r="T1" s="50"/>
      <c r="U1" s="50"/>
      <c r="V1" s="50"/>
      <c r="W1" s="50"/>
      <c r="X1" s="50"/>
      <c r="Y1" s="50"/>
      <c r="Z1" s="50"/>
    </row>
    <row r="2" spans="1:26" ht="24" customHeight="1">
      <c r="A2" s="50"/>
      <c r="B2" s="50"/>
      <c r="C2" s="510" t="s">
        <v>38</v>
      </c>
      <c r="D2" s="505"/>
      <c r="E2" s="505"/>
      <c r="F2" s="505"/>
      <c r="G2" s="506"/>
      <c r="H2" s="50"/>
      <c r="I2" s="50"/>
      <c r="J2" s="50"/>
      <c r="K2" s="50"/>
      <c r="L2" s="50"/>
      <c r="M2" s="50"/>
      <c r="N2" s="50"/>
      <c r="O2" s="50"/>
      <c r="P2" s="50"/>
      <c r="Q2" s="50"/>
      <c r="R2" s="50"/>
      <c r="S2" s="50"/>
      <c r="T2" s="50"/>
      <c r="U2" s="50"/>
      <c r="V2" s="50"/>
      <c r="W2" s="50"/>
      <c r="X2" s="50"/>
      <c r="Y2" s="50"/>
      <c r="Z2" s="50"/>
    </row>
    <row r="3" spans="1:26" ht="24" customHeight="1">
      <c r="A3" s="51"/>
      <c r="B3" s="51"/>
      <c r="C3" s="511" t="s">
        <v>39</v>
      </c>
      <c r="D3" s="505"/>
      <c r="E3" s="505"/>
      <c r="F3" s="505"/>
      <c r="G3" s="506"/>
      <c r="H3" s="51"/>
      <c r="I3" s="51"/>
      <c r="J3" s="51"/>
      <c r="K3" s="51"/>
      <c r="L3" s="51"/>
      <c r="M3" s="51"/>
      <c r="N3" s="51"/>
      <c r="O3" s="51"/>
      <c r="P3" s="51"/>
      <c r="Q3" s="51"/>
      <c r="R3" s="51"/>
      <c r="S3" s="51"/>
      <c r="T3" s="51"/>
      <c r="U3" s="51"/>
      <c r="V3" s="51"/>
      <c r="W3" s="51"/>
      <c r="X3" s="51"/>
      <c r="Y3" s="51"/>
      <c r="Z3" s="51"/>
    </row>
    <row r="4" spans="1:26" ht="12.75" customHeight="1">
      <c r="A4" s="50"/>
      <c r="B4" s="50"/>
      <c r="C4" s="512" t="s">
        <v>40</v>
      </c>
      <c r="D4" s="505"/>
      <c r="E4" s="505"/>
      <c r="F4" s="505"/>
      <c r="G4" s="506"/>
      <c r="H4" s="50"/>
      <c r="I4" s="50"/>
      <c r="J4" s="50"/>
      <c r="K4" s="50"/>
      <c r="L4" s="50"/>
      <c r="M4" s="50"/>
      <c r="N4" s="50"/>
      <c r="O4" s="50"/>
      <c r="P4" s="50"/>
      <c r="Q4" s="50"/>
      <c r="R4" s="50"/>
      <c r="S4" s="50"/>
      <c r="T4" s="50"/>
      <c r="U4" s="50"/>
      <c r="V4" s="50"/>
      <c r="W4" s="50"/>
      <c r="X4" s="50"/>
      <c r="Y4" s="50"/>
      <c r="Z4" s="50"/>
    </row>
    <row r="5" spans="1:26" ht="12.75" customHeight="1">
      <c r="A5" s="50"/>
      <c r="B5" s="50"/>
      <c r="C5" s="512" t="s">
        <v>41</v>
      </c>
      <c r="D5" s="505"/>
      <c r="E5" s="505"/>
      <c r="F5" s="505"/>
      <c r="G5" s="506"/>
      <c r="H5" s="50"/>
      <c r="I5" s="50"/>
      <c r="J5" s="50"/>
      <c r="K5" s="50"/>
      <c r="L5" s="50"/>
      <c r="M5" s="50"/>
      <c r="N5" s="50"/>
      <c r="O5" s="50"/>
      <c r="P5" s="50"/>
      <c r="Q5" s="50"/>
      <c r="R5" s="50"/>
      <c r="S5" s="50"/>
      <c r="T5" s="50"/>
      <c r="U5" s="50"/>
      <c r="V5" s="50"/>
      <c r="W5" s="50"/>
      <c r="X5" s="50"/>
      <c r="Y5" s="50"/>
      <c r="Z5" s="50"/>
    </row>
    <row r="6" spans="1:26" ht="12.75" customHeight="1">
      <c r="A6" s="50"/>
      <c r="B6" s="50"/>
      <c r="C6" s="512" t="s">
        <v>42</v>
      </c>
      <c r="D6" s="505"/>
      <c r="E6" s="505"/>
      <c r="F6" s="505"/>
      <c r="G6" s="506"/>
      <c r="H6" s="50"/>
      <c r="I6" s="50"/>
      <c r="J6" s="50"/>
      <c r="K6" s="50"/>
      <c r="L6" s="50"/>
      <c r="M6" s="50"/>
      <c r="N6" s="50"/>
      <c r="O6" s="50"/>
      <c r="P6" s="50"/>
      <c r="Q6" s="50"/>
      <c r="R6" s="50"/>
      <c r="S6" s="50"/>
      <c r="T6" s="50"/>
      <c r="U6" s="50"/>
      <c r="V6" s="50"/>
      <c r="W6" s="50"/>
      <c r="X6" s="50"/>
      <c r="Y6" s="50"/>
      <c r="Z6" s="50"/>
    </row>
    <row r="7" spans="1:26" ht="12.75" customHeight="1">
      <c r="A7" s="50"/>
      <c r="B7" s="50"/>
      <c r="C7" s="513" t="s">
        <v>43</v>
      </c>
      <c r="D7" s="505"/>
      <c r="E7" s="505"/>
      <c r="F7" s="505"/>
      <c r="G7" s="506"/>
      <c r="H7" s="50"/>
      <c r="I7" s="50"/>
      <c r="J7" s="50"/>
      <c r="K7" s="50"/>
      <c r="L7" s="50"/>
      <c r="M7" s="50"/>
      <c r="N7" s="50"/>
      <c r="O7" s="50"/>
      <c r="P7" s="50"/>
      <c r="Q7" s="50"/>
      <c r="R7" s="50"/>
      <c r="S7" s="50"/>
      <c r="T7" s="50"/>
      <c r="U7" s="50"/>
      <c r="V7" s="50"/>
      <c r="W7" s="50"/>
      <c r="X7" s="50"/>
      <c r="Y7" s="50"/>
      <c r="Z7" s="50"/>
    </row>
    <row r="8" spans="1:26" ht="24" customHeight="1">
      <c r="A8" s="50"/>
      <c r="B8" s="50"/>
      <c r="C8" s="1"/>
      <c r="D8" s="52"/>
      <c r="E8" s="52"/>
      <c r="F8" s="1"/>
      <c r="G8" s="1"/>
      <c r="H8" s="50"/>
      <c r="I8" s="50"/>
      <c r="J8" s="50"/>
      <c r="K8" s="50"/>
      <c r="L8" s="50"/>
      <c r="M8" s="50"/>
      <c r="N8" s="50"/>
      <c r="O8" s="50"/>
      <c r="P8" s="50"/>
      <c r="Q8" s="50"/>
      <c r="R8" s="50"/>
      <c r="S8" s="50"/>
      <c r="T8" s="50"/>
      <c r="U8" s="50"/>
      <c r="V8" s="50"/>
      <c r="W8" s="50"/>
      <c r="X8" s="50"/>
      <c r="Y8" s="50"/>
      <c r="Z8" s="50"/>
    </row>
    <row r="9" spans="1:26" ht="24" customHeight="1">
      <c r="A9" s="50"/>
      <c r="B9" s="50"/>
      <c r="C9" s="21" t="s">
        <v>44</v>
      </c>
      <c r="D9" s="18"/>
      <c r="E9" s="53" t="s">
        <v>45</v>
      </c>
      <c r="F9" s="18"/>
      <c r="G9" s="23" t="s">
        <v>20</v>
      </c>
      <c r="H9" s="50"/>
      <c r="I9" s="50"/>
      <c r="J9" s="50"/>
      <c r="K9" s="50"/>
      <c r="L9" s="50"/>
      <c r="M9" s="50"/>
      <c r="N9" s="50"/>
      <c r="O9" s="50"/>
      <c r="P9" s="50"/>
      <c r="Q9" s="50"/>
      <c r="R9" s="50"/>
      <c r="S9" s="50"/>
      <c r="T9" s="50"/>
      <c r="U9" s="50"/>
      <c r="V9" s="50"/>
      <c r="W9" s="50"/>
      <c r="X9" s="50"/>
      <c r="Y9" s="50"/>
      <c r="Z9" s="50"/>
    </row>
    <row r="10" spans="1:26" ht="24" customHeight="1">
      <c r="A10" s="50"/>
      <c r="B10" s="50"/>
      <c r="C10" s="1"/>
      <c r="D10" s="52"/>
      <c r="E10" s="52"/>
      <c r="F10" s="1"/>
      <c r="G10" s="1"/>
      <c r="H10" s="50"/>
      <c r="I10" s="50"/>
      <c r="J10" s="50"/>
      <c r="K10" s="50"/>
      <c r="L10" s="50"/>
      <c r="M10" s="50"/>
      <c r="N10" s="50"/>
      <c r="O10" s="50"/>
      <c r="P10" s="50"/>
      <c r="Q10" s="50"/>
      <c r="R10" s="50"/>
      <c r="S10" s="50"/>
      <c r="T10" s="50"/>
      <c r="U10" s="50"/>
      <c r="V10" s="50"/>
      <c r="W10" s="50"/>
      <c r="X10" s="50"/>
      <c r="Y10" s="50"/>
      <c r="Z10" s="50"/>
    </row>
    <row r="11" spans="1:26" ht="24" customHeight="1">
      <c r="A11" s="51"/>
      <c r="B11" s="51"/>
      <c r="C11" s="54" t="s">
        <v>46</v>
      </c>
      <c r="D11" s="51"/>
      <c r="E11" s="55"/>
      <c r="F11" s="51"/>
      <c r="G11" s="51"/>
      <c r="H11" s="51"/>
      <c r="I11" s="51"/>
      <c r="J11" s="51"/>
      <c r="K11" s="51"/>
      <c r="L11" s="51"/>
      <c r="M11" s="51"/>
      <c r="N11" s="51"/>
      <c r="O11" s="51"/>
      <c r="P11" s="51"/>
      <c r="Q11" s="51"/>
      <c r="R11" s="51"/>
      <c r="S11" s="51"/>
      <c r="T11" s="51"/>
      <c r="U11" s="51"/>
      <c r="V11" s="51"/>
      <c r="W11" s="51"/>
      <c r="X11" s="51"/>
      <c r="Y11" s="51"/>
      <c r="Z11" s="51"/>
    </row>
    <row r="12" spans="1:26" ht="24" customHeight="1">
      <c r="A12" s="56"/>
      <c r="B12" s="56"/>
      <c r="C12" s="57" t="s">
        <v>47</v>
      </c>
      <c r="D12" s="58"/>
      <c r="E12" s="57" t="s">
        <v>48</v>
      </c>
      <c r="F12" s="58"/>
      <c r="G12" s="59" t="s">
        <v>49</v>
      </c>
      <c r="H12" s="50"/>
      <c r="I12" s="50"/>
      <c r="J12" s="50"/>
      <c r="K12" s="50"/>
      <c r="L12" s="50"/>
      <c r="M12" s="50"/>
      <c r="N12" s="50"/>
      <c r="O12" s="50"/>
      <c r="P12" s="50"/>
      <c r="Q12" s="50"/>
      <c r="R12" s="50"/>
      <c r="S12" s="50"/>
      <c r="T12" s="50"/>
      <c r="U12" s="50"/>
      <c r="V12" s="50"/>
      <c r="W12" s="50"/>
      <c r="X12" s="50"/>
      <c r="Y12" s="50"/>
      <c r="Z12" s="50"/>
    </row>
    <row r="13" spans="1:26" ht="24" customHeight="1">
      <c r="A13" s="50"/>
      <c r="B13" s="60"/>
      <c r="C13" s="61" t="s">
        <v>36</v>
      </c>
      <c r="D13" s="62"/>
      <c r="E13" s="63"/>
      <c r="F13" s="62"/>
      <c r="G13" s="63"/>
      <c r="H13" s="50"/>
      <c r="I13" s="50"/>
      <c r="J13" s="50"/>
      <c r="K13" s="50"/>
      <c r="L13" s="50"/>
      <c r="M13" s="50"/>
      <c r="N13" s="50"/>
      <c r="O13" s="50"/>
      <c r="P13" s="50"/>
      <c r="Q13" s="50"/>
      <c r="R13" s="50"/>
      <c r="S13" s="50"/>
      <c r="T13" s="50"/>
      <c r="U13" s="50"/>
      <c r="V13" s="50"/>
      <c r="W13" s="50"/>
      <c r="X13" s="50"/>
      <c r="Y13" s="50"/>
      <c r="Z13" s="50"/>
    </row>
    <row r="14" spans="1:26" ht="24" customHeight="1">
      <c r="A14" s="64"/>
      <c r="B14" s="64" t="s">
        <v>36</v>
      </c>
      <c r="C14" s="65" t="s">
        <v>50</v>
      </c>
      <c r="D14" s="46"/>
      <c r="E14" s="66" t="s">
        <v>51</v>
      </c>
      <c r="F14" s="46"/>
      <c r="G14" s="67"/>
      <c r="H14" s="50"/>
      <c r="I14" s="50"/>
      <c r="J14" s="50"/>
      <c r="K14" s="50"/>
      <c r="L14" s="50"/>
      <c r="M14" s="50"/>
      <c r="N14" s="50"/>
      <c r="O14" s="50"/>
      <c r="P14" s="50"/>
      <c r="Q14" s="50"/>
      <c r="R14" s="50"/>
      <c r="S14" s="50"/>
      <c r="T14" s="50"/>
      <c r="U14" s="50"/>
      <c r="V14" s="50"/>
      <c r="W14" s="50"/>
      <c r="X14" s="50"/>
      <c r="Y14" s="50"/>
      <c r="Z14" s="50"/>
    </row>
    <row r="15" spans="1:26" ht="24" customHeight="1">
      <c r="A15" s="64"/>
      <c r="B15" s="64" t="s">
        <v>36</v>
      </c>
      <c r="C15" s="65" t="s">
        <v>52</v>
      </c>
      <c r="D15" s="46"/>
      <c r="E15" s="68" t="s">
        <v>53</v>
      </c>
      <c r="F15" s="46"/>
      <c r="G15" s="67"/>
      <c r="H15" s="50"/>
      <c r="I15" s="69"/>
      <c r="J15" s="50"/>
      <c r="K15" s="50"/>
      <c r="L15" s="50"/>
      <c r="M15" s="50"/>
      <c r="N15" s="50"/>
      <c r="O15" s="50"/>
      <c r="P15" s="50"/>
      <c r="Q15" s="50"/>
      <c r="R15" s="50"/>
      <c r="S15" s="50"/>
      <c r="T15" s="50"/>
      <c r="U15" s="50"/>
      <c r="V15" s="50"/>
      <c r="W15" s="50"/>
      <c r="X15" s="50"/>
      <c r="Y15" s="50"/>
      <c r="Z15" s="50"/>
    </row>
    <row r="16" spans="1:26" ht="24" customHeight="1">
      <c r="A16" s="50"/>
      <c r="B16" s="64" t="s">
        <v>36</v>
      </c>
      <c r="C16" s="65" t="s">
        <v>54</v>
      </c>
      <c r="D16" s="46"/>
      <c r="E16" s="68" t="s">
        <v>55</v>
      </c>
      <c r="F16" s="46"/>
      <c r="G16" s="67"/>
      <c r="H16" s="50"/>
      <c r="I16" s="50"/>
      <c r="J16" s="50"/>
      <c r="K16" s="50"/>
      <c r="L16" s="50"/>
      <c r="M16" s="50"/>
      <c r="N16" s="50"/>
      <c r="O16" s="50"/>
      <c r="P16" s="50"/>
      <c r="Q16" s="50"/>
      <c r="R16" s="50"/>
      <c r="S16" s="50"/>
      <c r="T16" s="50"/>
      <c r="U16" s="50"/>
      <c r="V16" s="50"/>
      <c r="W16" s="50"/>
      <c r="X16" s="50"/>
      <c r="Y16" s="50"/>
      <c r="Z16" s="50"/>
    </row>
    <row r="17" spans="1:26" ht="24" customHeight="1">
      <c r="A17" s="50"/>
      <c r="B17" s="64" t="s">
        <v>36</v>
      </c>
      <c r="C17" s="70" t="s">
        <v>56</v>
      </c>
      <c r="D17" s="71"/>
      <c r="E17" s="68" t="s">
        <v>57</v>
      </c>
      <c r="F17" s="71"/>
      <c r="G17" s="72"/>
      <c r="H17" s="50"/>
      <c r="I17" s="50"/>
      <c r="J17" s="50"/>
      <c r="K17" s="50"/>
      <c r="L17" s="50"/>
      <c r="M17" s="50"/>
      <c r="N17" s="50"/>
      <c r="O17" s="50"/>
      <c r="P17" s="50"/>
      <c r="Q17" s="50"/>
      <c r="R17" s="50"/>
      <c r="S17" s="50"/>
      <c r="T17" s="50"/>
      <c r="U17" s="50"/>
      <c r="V17" s="50"/>
      <c r="W17" s="50"/>
      <c r="X17" s="50"/>
      <c r="Y17" s="50"/>
      <c r="Z17" s="50"/>
    </row>
    <row r="18" spans="1:26" ht="24" customHeight="1">
      <c r="A18" s="50"/>
      <c r="B18" s="60"/>
      <c r="C18" s="61" t="s">
        <v>58</v>
      </c>
      <c r="D18" s="62"/>
      <c r="E18" s="63"/>
      <c r="F18" s="62"/>
      <c r="G18" s="63"/>
      <c r="H18" s="50"/>
      <c r="I18" s="50"/>
      <c r="J18" s="50"/>
      <c r="K18" s="50"/>
      <c r="L18" s="50"/>
      <c r="M18" s="50"/>
      <c r="N18" s="50"/>
      <c r="O18" s="50"/>
      <c r="P18" s="50"/>
      <c r="Q18" s="50"/>
      <c r="R18" s="50"/>
      <c r="S18" s="50"/>
      <c r="T18" s="50"/>
      <c r="U18" s="50"/>
      <c r="V18" s="50"/>
      <c r="W18" s="50"/>
      <c r="X18" s="50"/>
      <c r="Y18" s="50"/>
      <c r="Z18" s="50"/>
    </row>
    <row r="19" spans="1:26" ht="24" customHeight="1">
      <c r="A19" s="64"/>
      <c r="B19" s="64" t="s">
        <v>58</v>
      </c>
      <c r="C19" s="65" t="s">
        <v>59</v>
      </c>
      <c r="D19" s="46"/>
      <c r="E19" s="73">
        <v>44197</v>
      </c>
      <c r="F19" s="46"/>
      <c r="G19" s="67"/>
      <c r="H19" s="50"/>
      <c r="I19" s="50"/>
      <c r="J19" s="50"/>
      <c r="K19" s="50"/>
      <c r="L19" s="50"/>
      <c r="M19" s="50"/>
      <c r="N19" s="50"/>
      <c r="O19" s="50"/>
      <c r="P19" s="50"/>
      <c r="Q19" s="50"/>
      <c r="R19" s="50"/>
      <c r="S19" s="50"/>
      <c r="T19" s="50"/>
      <c r="U19" s="50"/>
      <c r="V19" s="50"/>
      <c r="W19" s="50"/>
      <c r="X19" s="50"/>
      <c r="Y19" s="50"/>
      <c r="Z19" s="50"/>
    </row>
    <row r="20" spans="1:26" ht="24" customHeight="1">
      <c r="A20" s="64"/>
      <c r="B20" s="64" t="s">
        <v>58</v>
      </c>
      <c r="C20" s="70" t="s">
        <v>60</v>
      </c>
      <c r="D20" s="71"/>
      <c r="E20" s="73">
        <v>44561</v>
      </c>
      <c r="F20" s="71"/>
      <c r="G20" s="72"/>
      <c r="H20" s="50"/>
      <c r="I20" s="50"/>
      <c r="J20" s="50"/>
      <c r="K20" s="50"/>
      <c r="L20" s="50"/>
      <c r="M20" s="50"/>
      <c r="N20" s="50"/>
      <c r="O20" s="50"/>
      <c r="P20" s="50"/>
      <c r="Q20" s="50"/>
      <c r="R20" s="50"/>
      <c r="S20" s="50"/>
      <c r="T20" s="50"/>
      <c r="U20" s="50"/>
      <c r="V20" s="50"/>
      <c r="W20" s="50"/>
      <c r="X20" s="50"/>
      <c r="Y20" s="50"/>
      <c r="Z20" s="50"/>
    </row>
    <row r="21" spans="1:26" ht="24" customHeight="1">
      <c r="A21" s="50"/>
      <c r="B21" s="60"/>
      <c r="C21" s="61" t="s">
        <v>61</v>
      </c>
      <c r="D21" s="62"/>
      <c r="E21" s="74"/>
      <c r="F21" s="62"/>
      <c r="G21" s="63"/>
      <c r="H21" s="50"/>
      <c r="I21" s="50"/>
      <c r="J21" s="50"/>
      <c r="K21" s="50"/>
      <c r="L21" s="50"/>
      <c r="M21" s="50"/>
      <c r="N21" s="50"/>
      <c r="O21" s="50"/>
      <c r="P21" s="50"/>
      <c r="Q21" s="50"/>
      <c r="R21" s="50"/>
      <c r="S21" s="50"/>
      <c r="T21" s="50"/>
      <c r="U21" s="50"/>
      <c r="V21" s="50"/>
      <c r="W21" s="50"/>
      <c r="X21" s="50"/>
      <c r="Y21" s="50"/>
      <c r="Z21" s="50"/>
    </row>
    <row r="22" spans="1:26" ht="24" customHeight="1">
      <c r="A22" s="50"/>
      <c r="B22" s="64" t="s">
        <v>61</v>
      </c>
      <c r="C22" s="75" t="s">
        <v>62</v>
      </c>
      <c r="D22" s="46"/>
      <c r="E22" s="66" t="s">
        <v>63</v>
      </c>
      <c r="F22" s="46"/>
      <c r="G22" s="514"/>
      <c r="H22" s="50"/>
      <c r="I22" s="50"/>
      <c r="J22" s="50"/>
      <c r="K22" s="50"/>
      <c r="L22" s="50"/>
      <c r="M22" s="50"/>
      <c r="N22" s="50"/>
      <c r="O22" s="50"/>
      <c r="P22" s="50"/>
      <c r="Q22" s="50"/>
      <c r="R22" s="50"/>
      <c r="S22" s="50"/>
      <c r="T22" s="50"/>
      <c r="U22" s="50"/>
      <c r="V22" s="50"/>
      <c r="W22" s="50"/>
      <c r="X22" s="50"/>
      <c r="Y22" s="50"/>
      <c r="Z22" s="50"/>
    </row>
    <row r="23" spans="1:26" ht="109.8" customHeight="1">
      <c r="A23" s="64"/>
      <c r="B23" s="64" t="s">
        <v>61</v>
      </c>
      <c r="C23" s="65" t="s">
        <v>64</v>
      </c>
      <c r="D23" s="46"/>
      <c r="E23" s="76" t="s">
        <v>65</v>
      </c>
      <c r="F23" s="46"/>
      <c r="G23" s="515"/>
      <c r="H23" s="50"/>
      <c r="I23" s="50"/>
      <c r="J23" s="50"/>
      <c r="K23" s="50"/>
      <c r="L23" s="50"/>
      <c r="M23" s="50"/>
      <c r="N23" s="50"/>
      <c r="O23" s="50"/>
      <c r="P23" s="50"/>
      <c r="Q23" s="50"/>
      <c r="R23" s="50"/>
      <c r="S23" s="50"/>
      <c r="T23" s="50"/>
      <c r="U23" s="50"/>
      <c r="V23" s="50"/>
      <c r="W23" s="50"/>
      <c r="X23" s="50"/>
      <c r="Y23" s="50"/>
      <c r="Z23" s="50"/>
    </row>
    <row r="24" spans="1:26" ht="27" customHeight="1">
      <c r="A24" s="50"/>
      <c r="B24" s="64" t="s">
        <v>61</v>
      </c>
      <c r="C24" s="65" t="s">
        <v>66</v>
      </c>
      <c r="D24" s="46"/>
      <c r="E24" s="77">
        <v>45290</v>
      </c>
      <c r="F24" s="46"/>
      <c r="G24" s="516"/>
      <c r="H24" s="50"/>
      <c r="I24" s="50"/>
      <c r="J24" s="50"/>
      <c r="K24" s="50"/>
      <c r="L24" s="50"/>
      <c r="M24" s="50"/>
      <c r="N24" s="50"/>
      <c r="O24" s="50"/>
      <c r="P24" s="50"/>
      <c r="Q24" s="50"/>
      <c r="R24" s="50"/>
      <c r="S24" s="50"/>
      <c r="T24" s="50"/>
      <c r="U24" s="50"/>
      <c r="V24" s="50"/>
      <c r="W24" s="50"/>
      <c r="X24" s="50"/>
      <c r="Y24" s="50"/>
      <c r="Z24" s="50"/>
    </row>
    <row r="25" spans="1:26" ht="24" customHeight="1">
      <c r="A25" s="64"/>
      <c r="B25" s="64" t="s">
        <v>61</v>
      </c>
      <c r="C25" s="65" t="s">
        <v>67</v>
      </c>
      <c r="D25" s="46"/>
      <c r="E25" s="78" t="s">
        <v>68</v>
      </c>
      <c r="F25" s="46"/>
      <c r="G25" s="432" t="s">
        <v>69</v>
      </c>
      <c r="H25" s="50"/>
      <c r="I25" s="50"/>
      <c r="J25" s="50"/>
      <c r="K25" s="50"/>
      <c r="L25" s="50"/>
      <c r="M25" s="50"/>
      <c r="N25" s="50"/>
      <c r="O25" s="50"/>
      <c r="P25" s="50"/>
      <c r="Q25" s="50"/>
      <c r="R25" s="50"/>
      <c r="S25" s="50"/>
      <c r="T25" s="50"/>
      <c r="U25" s="50"/>
      <c r="V25" s="50"/>
      <c r="W25" s="50"/>
      <c r="X25" s="50"/>
      <c r="Y25" s="50"/>
      <c r="Z25" s="50"/>
    </row>
    <row r="26" spans="1:26" ht="108.6" customHeight="1">
      <c r="A26" s="50"/>
      <c r="B26" s="64" t="s">
        <v>61</v>
      </c>
      <c r="C26" s="79" t="s">
        <v>70</v>
      </c>
      <c r="D26" s="80"/>
      <c r="E26" s="81" t="s">
        <v>71</v>
      </c>
      <c r="F26" s="80"/>
      <c r="G26" s="82" t="s">
        <v>72</v>
      </c>
      <c r="H26" s="50"/>
      <c r="I26" s="50"/>
      <c r="J26" s="50"/>
      <c r="K26" s="50"/>
      <c r="L26" s="50"/>
      <c r="M26" s="50"/>
      <c r="N26" s="50"/>
      <c r="O26" s="50"/>
      <c r="P26" s="50"/>
      <c r="Q26" s="50"/>
      <c r="R26" s="50"/>
      <c r="S26" s="50"/>
      <c r="T26" s="50"/>
      <c r="U26" s="50"/>
      <c r="V26" s="50"/>
      <c r="W26" s="50"/>
      <c r="X26" s="50"/>
      <c r="Y26" s="50"/>
      <c r="Z26" s="50"/>
    </row>
    <row r="27" spans="1:26" ht="68.400000000000006" customHeight="1">
      <c r="A27" s="50"/>
      <c r="B27" s="64" t="s">
        <v>61</v>
      </c>
      <c r="C27" s="65" t="s">
        <v>73</v>
      </c>
      <c r="D27" s="46"/>
      <c r="E27" s="77">
        <v>45290</v>
      </c>
      <c r="F27" s="46"/>
      <c r="G27" s="83" t="s">
        <v>74</v>
      </c>
      <c r="H27" s="50"/>
      <c r="I27" s="50"/>
      <c r="J27" s="50"/>
      <c r="K27" s="50"/>
      <c r="L27" s="50"/>
      <c r="M27" s="50"/>
      <c r="N27" s="50"/>
      <c r="O27" s="50"/>
      <c r="P27" s="50"/>
      <c r="Q27" s="50"/>
      <c r="R27" s="50"/>
      <c r="S27" s="50"/>
      <c r="T27" s="50"/>
      <c r="U27" s="50"/>
      <c r="V27" s="50"/>
      <c r="W27" s="50"/>
      <c r="X27" s="50"/>
      <c r="Y27" s="50"/>
      <c r="Z27" s="50"/>
    </row>
    <row r="28" spans="1:26" ht="94.8" customHeight="1">
      <c r="A28" s="64"/>
      <c r="B28" s="64" t="s">
        <v>61</v>
      </c>
      <c r="C28" s="65" t="s">
        <v>75</v>
      </c>
      <c r="D28" s="46"/>
      <c r="E28" s="84" t="s">
        <v>76</v>
      </c>
      <c r="F28" s="46"/>
      <c r="G28" s="85" t="s">
        <v>77</v>
      </c>
      <c r="H28" s="50"/>
      <c r="I28" s="50"/>
      <c r="J28" s="50"/>
      <c r="K28" s="50"/>
      <c r="L28" s="50"/>
      <c r="M28" s="50"/>
      <c r="N28" s="50"/>
      <c r="O28" s="50"/>
      <c r="P28" s="50"/>
      <c r="Q28" s="50"/>
      <c r="R28" s="50"/>
      <c r="S28" s="50"/>
      <c r="T28" s="50"/>
      <c r="U28" s="50"/>
      <c r="V28" s="50"/>
      <c r="W28" s="50"/>
      <c r="X28" s="50"/>
      <c r="Y28" s="50"/>
      <c r="Z28" s="50"/>
    </row>
    <row r="29" spans="1:26" ht="24" customHeight="1">
      <c r="A29" s="50"/>
      <c r="B29" s="64" t="s">
        <v>61</v>
      </c>
      <c r="C29" s="79" t="s">
        <v>78</v>
      </c>
      <c r="D29" s="80"/>
      <c r="E29" s="81" t="s">
        <v>63</v>
      </c>
      <c r="F29" s="86"/>
      <c r="G29" s="87" t="s">
        <v>79</v>
      </c>
      <c r="H29" s="50"/>
      <c r="I29" s="50"/>
      <c r="J29" s="50"/>
      <c r="K29" s="50"/>
      <c r="L29" s="50"/>
      <c r="M29" s="50"/>
      <c r="N29" s="50"/>
      <c r="O29" s="50"/>
      <c r="P29" s="50"/>
      <c r="Q29" s="50"/>
      <c r="R29" s="50"/>
      <c r="S29" s="50"/>
      <c r="T29" s="50"/>
      <c r="U29" s="50"/>
      <c r="V29" s="50"/>
      <c r="W29" s="50"/>
      <c r="X29" s="50"/>
      <c r="Y29" s="50"/>
      <c r="Z29" s="50"/>
    </row>
    <row r="30" spans="1:26" ht="24" customHeight="1">
      <c r="A30" s="64"/>
      <c r="B30" s="64" t="s">
        <v>61</v>
      </c>
      <c r="C30" s="65" t="s">
        <v>80</v>
      </c>
      <c r="D30" s="46"/>
      <c r="E30" s="77"/>
      <c r="F30" s="46"/>
      <c r="G30" s="67"/>
      <c r="H30" s="50"/>
      <c r="I30" s="50"/>
      <c r="J30" s="50"/>
      <c r="K30" s="50"/>
      <c r="L30" s="50"/>
      <c r="M30" s="50"/>
      <c r="N30" s="50"/>
      <c r="O30" s="50"/>
      <c r="P30" s="50"/>
      <c r="Q30" s="50"/>
      <c r="R30" s="50"/>
      <c r="S30" s="50"/>
      <c r="T30" s="50"/>
      <c r="U30" s="50"/>
      <c r="V30" s="50"/>
      <c r="W30" s="50"/>
      <c r="X30" s="50"/>
      <c r="Y30" s="50"/>
      <c r="Z30" s="50"/>
    </row>
    <row r="31" spans="1:26" ht="24" customHeight="1">
      <c r="A31" s="64"/>
      <c r="B31" s="64" t="s">
        <v>61</v>
      </c>
      <c r="C31" s="65" t="s">
        <v>81</v>
      </c>
      <c r="D31" s="88"/>
      <c r="E31" s="89" t="s">
        <v>2581</v>
      </c>
      <c r="F31" s="71"/>
      <c r="G31" s="85" t="s">
        <v>77</v>
      </c>
      <c r="H31" s="50"/>
      <c r="I31" s="50"/>
      <c r="J31" s="50"/>
      <c r="K31" s="50"/>
      <c r="L31" s="50"/>
      <c r="M31" s="50"/>
      <c r="N31" s="50"/>
      <c r="O31" s="50"/>
      <c r="P31" s="50"/>
      <c r="Q31" s="50"/>
      <c r="R31" s="50"/>
      <c r="S31" s="50"/>
      <c r="T31" s="50"/>
      <c r="U31" s="50"/>
      <c r="V31" s="50"/>
      <c r="W31" s="50"/>
      <c r="X31" s="50"/>
      <c r="Y31" s="50"/>
      <c r="Z31" s="50"/>
    </row>
    <row r="32" spans="1:26" ht="15.75" customHeight="1">
      <c r="A32" s="50"/>
      <c r="B32" s="50"/>
      <c r="C32" s="90" t="s">
        <v>82</v>
      </c>
      <c r="D32" s="91"/>
      <c r="E32" s="48"/>
      <c r="F32" s="92"/>
      <c r="G32" s="49"/>
      <c r="H32" s="50"/>
      <c r="I32" s="50"/>
      <c r="J32" s="50"/>
      <c r="K32" s="50"/>
      <c r="L32" s="50"/>
      <c r="M32" s="50"/>
      <c r="N32" s="50"/>
      <c r="O32" s="50"/>
      <c r="P32" s="50"/>
      <c r="Q32" s="50"/>
      <c r="R32" s="50"/>
      <c r="S32" s="50"/>
      <c r="T32" s="50"/>
      <c r="U32" s="50"/>
      <c r="V32" s="50"/>
      <c r="W32" s="50"/>
      <c r="X32" s="50"/>
      <c r="Y32" s="50"/>
      <c r="Z32" s="50"/>
    </row>
    <row r="33" spans="1:26" ht="321" customHeight="1">
      <c r="A33" s="64"/>
      <c r="B33" s="93"/>
      <c r="C33" s="94" t="s">
        <v>83</v>
      </c>
      <c r="D33" s="46"/>
      <c r="E33" s="95" t="s">
        <v>84</v>
      </c>
      <c r="F33" s="1"/>
      <c r="G33" s="519" t="s">
        <v>85</v>
      </c>
      <c r="H33" s="50"/>
      <c r="I33" s="50"/>
      <c r="J33" s="50"/>
      <c r="K33" s="50"/>
      <c r="L33" s="50"/>
      <c r="M33" s="50"/>
      <c r="N33" s="50"/>
      <c r="O33" s="50"/>
      <c r="P33" s="50"/>
      <c r="Q33" s="50"/>
      <c r="R33" s="50"/>
      <c r="S33" s="50"/>
      <c r="T33" s="50"/>
      <c r="U33" s="50"/>
      <c r="V33" s="50"/>
      <c r="W33" s="50"/>
      <c r="X33" s="50"/>
      <c r="Y33" s="50"/>
      <c r="Z33" s="50"/>
    </row>
    <row r="34" spans="1:26" ht="78.75" customHeight="1">
      <c r="A34" s="50"/>
      <c r="B34" s="64" t="s">
        <v>86</v>
      </c>
      <c r="C34" s="63" t="s">
        <v>87</v>
      </c>
      <c r="D34" s="71"/>
      <c r="E34" s="96" t="s">
        <v>88</v>
      </c>
      <c r="F34" s="62"/>
      <c r="G34" s="520"/>
      <c r="H34" s="50"/>
      <c r="I34" s="50"/>
      <c r="J34" s="50"/>
      <c r="K34" s="50"/>
      <c r="L34" s="50"/>
      <c r="M34" s="50"/>
      <c r="N34" s="50"/>
      <c r="O34" s="50"/>
      <c r="P34" s="50"/>
      <c r="Q34" s="50"/>
      <c r="R34" s="50"/>
      <c r="S34" s="50"/>
      <c r="T34" s="50"/>
      <c r="U34" s="50"/>
      <c r="V34" s="50"/>
      <c r="W34" s="50"/>
      <c r="X34" s="50"/>
      <c r="Y34" s="50"/>
      <c r="Z34" s="50"/>
    </row>
    <row r="35" spans="1:26" ht="18" customHeight="1">
      <c r="A35" s="64"/>
      <c r="B35" s="64" t="s">
        <v>86</v>
      </c>
      <c r="C35" s="61" t="s">
        <v>86</v>
      </c>
      <c r="D35" s="62"/>
      <c r="E35" s="92"/>
      <c r="F35" s="62"/>
      <c r="G35" s="92"/>
      <c r="H35" s="50"/>
      <c r="I35" s="50"/>
      <c r="J35" s="50"/>
      <c r="K35" s="50"/>
      <c r="L35" s="50"/>
      <c r="M35" s="50"/>
      <c r="N35" s="50"/>
      <c r="O35" s="50"/>
      <c r="P35" s="50"/>
      <c r="Q35" s="50"/>
      <c r="R35" s="50"/>
      <c r="S35" s="50"/>
      <c r="T35" s="50"/>
      <c r="U35" s="50"/>
      <c r="V35" s="50"/>
      <c r="W35" s="50"/>
      <c r="X35" s="50"/>
      <c r="Y35" s="50"/>
      <c r="Z35" s="50"/>
    </row>
    <row r="36" spans="1:26" ht="15.75" customHeight="1">
      <c r="A36" s="50"/>
      <c r="B36" s="64" t="s">
        <v>86</v>
      </c>
      <c r="C36" s="97" t="s">
        <v>89</v>
      </c>
      <c r="D36" s="46"/>
      <c r="E36" s="98"/>
      <c r="F36" s="46"/>
      <c r="G36" s="46"/>
      <c r="H36" s="50"/>
      <c r="I36" s="50"/>
      <c r="J36" s="50"/>
      <c r="K36" s="50"/>
      <c r="L36" s="50"/>
      <c r="M36" s="50"/>
      <c r="N36" s="50"/>
      <c r="O36" s="50"/>
      <c r="P36" s="50"/>
      <c r="Q36" s="50"/>
      <c r="R36" s="50"/>
      <c r="S36" s="50"/>
      <c r="T36" s="50"/>
      <c r="U36" s="50"/>
      <c r="V36" s="50"/>
      <c r="W36" s="50"/>
      <c r="X36" s="50"/>
      <c r="Y36" s="50"/>
      <c r="Z36" s="50"/>
    </row>
    <row r="37" spans="1:26" ht="16.5" customHeight="1">
      <c r="A37" s="64"/>
      <c r="B37" s="64" t="s">
        <v>86</v>
      </c>
      <c r="C37" s="65" t="s">
        <v>90</v>
      </c>
      <c r="D37" s="46"/>
      <c r="E37" s="81" t="s">
        <v>63</v>
      </c>
      <c r="F37" s="46"/>
      <c r="G37" s="85"/>
      <c r="H37" s="50"/>
      <c r="I37" s="50"/>
      <c r="J37" s="50"/>
      <c r="K37" s="50"/>
      <c r="L37" s="50"/>
      <c r="M37" s="50"/>
      <c r="N37" s="50"/>
      <c r="O37" s="50"/>
      <c r="P37" s="50"/>
      <c r="Q37" s="50"/>
      <c r="R37" s="50"/>
      <c r="S37" s="50"/>
      <c r="T37" s="50"/>
      <c r="U37" s="50"/>
      <c r="V37" s="50"/>
      <c r="W37" s="50"/>
      <c r="X37" s="50"/>
      <c r="Y37" s="50"/>
      <c r="Z37" s="50"/>
    </row>
    <row r="38" spans="1:26" ht="16.5" customHeight="1">
      <c r="A38" s="64"/>
      <c r="B38" s="64" t="s">
        <v>86</v>
      </c>
      <c r="C38" s="65" t="s">
        <v>91</v>
      </c>
      <c r="D38" s="46"/>
      <c r="E38" s="81" t="s">
        <v>63</v>
      </c>
      <c r="F38" s="46"/>
      <c r="G38" s="85"/>
      <c r="H38" s="50"/>
      <c r="I38" s="50"/>
      <c r="J38" s="50"/>
      <c r="K38" s="50"/>
      <c r="L38" s="50"/>
      <c r="M38" s="50"/>
      <c r="N38" s="50"/>
      <c r="O38" s="50"/>
      <c r="P38" s="50"/>
      <c r="Q38" s="50"/>
      <c r="R38" s="50"/>
      <c r="S38" s="50"/>
      <c r="T38" s="50"/>
      <c r="U38" s="50"/>
      <c r="V38" s="50"/>
      <c r="W38" s="50"/>
      <c r="X38" s="50"/>
      <c r="Y38" s="50"/>
      <c r="Z38" s="50"/>
    </row>
    <row r="39" spans="1:26" ht="15.75" customHeight="1">
      <c r="A39" s="50"/>
      <c r="B39" s="64" t="s">
        <v>86</v>
      </c>
      <c r="C39" s="65" t="s">
        <v>92</v>
      </c>
      <c r="D39" s="46"/>
      <c r="E39" s="81" t="s">
        <v>63</v>
      </c>
      <c r="F39" s="46"/>
      <c r="G39" s="85"/>
      <c r="H39" s="50"/>
      <c r="I39" s="50"/>
      <c r="J39" s="50"/>
      <c r="K39" s="50"/>
      <c r="L39" s="50"/>
      <c r="M39" s="50"/>
      <c r="N39" s="50"/>
      <c r="O39" s="50"/>
      <c r="P39" s="50"/>
      <c r="Q39" s="50"/>
      <c r="R39" s="50"/>
      <c r="S39" s="50"/>
      <c r="T39" s="50"/>
      <c r="U39" s="50"/>
      <c r="V39" s="50"/>
      <c r="W39" s="50"/>
      <c r="X39" s="50"/>
      <c r="Y39" s="50"/>
      <c r="Z39" s="50"/>
    </row>
    <row r="40" spans="1:26" ht="18" customHeight="1">
      <c r="A40" s="50"/>
      <c r="B40" s="64" t="s">
        <v>86</v>
      </c>
      <c r="C40" s="65" t="s">
        <v>93</v>
      </c>
      <c r="D40" s="46"/>
      <c r="E40" s="81" t="s">
        <v>63</v>
      </c>
      <c r="F40" s="46"/>
      <c r="G40" s="85"/>
      <c r="H40" s="50"/>
      <c r="I40" s="50"/>
      <c r="J40" s="50"/>
      <c r="K40" s="50"/>
      <c r="L40" s="50"/>
      <c r="M40" s="50"/>
      <c r="N40" s="50"/>
      <c r="O40" s="50"/>
      <c r="P40" s="50"/>
      <c r="Q40" s="50"/>
      <c r="R40" s="50"/>
      <c r="S40" s="50"/>
      <c r="T40" s="50"/>
      <c r="U40" s="50"/>
      <c r="V40" s="50"/>
      <c r="W40" s="50"/>
      <c r="X40" s="50"/>
      <c r="Y40" s="50"/>
      <c r="Z40" s="50"/>
    </row>
    <row r="41" spans="1:26" ht="24" customHeight="1">
      <c r="A41" s="50"/>
      <c r="B41" s="64" t="s">
        <v>86</v>
      </c>
      <c r="C41" s="65" t="s">
        <v>94</v>
      </c>
      <c r="D41" s="46"/>
      <c r="E41" s="99" t="s">
        <v>95</v>
      </c>
      <c r="F41" s="46"/>
      <c r="G41" s="85"/>
      <c r="H41" s="50"/>
      <c r="I41" s="50"/>
      <c r="J41" s="50"/>
      <c r="K41" s="50"/>
      <c r="L41" s="50"/>
      <c r="M41" s="50"/>
      <c r="N41" s="50"/>
      <c r="O41" s="50"/>
      <c r="P41" s="50"/>
      <c r="Q41" s="50"/>
      <c r="R41" s="50"/>
      <c r="S41" s="50"/>
      <c r="T41" s="50"/>
      <c r="U41" s="50"/>
      <c r="V41" s="50"/>
      <c r="W41" s="50"/>
      <c r="X41" s="50"/>
      <c r="Y41" s="50"/>
      <c r="Z41" s="50"/>
    </row>
    <row r="42" spans="1:26" ht="85.5" customHeight="1">
      <c r="A42" s="50"/>
      <c r="B42" s="64" t="s">
        <v>86</v>
      </c>
      <c r="C42" s="65" t="s">
        <v>96</v>
      </c>
      <c r="D42" s="46"/>
      <c r="E42" s="99">
        <v>8</v>
      </c>
      <c r="F42" s="46"/>
      <c r="G42" s="434" t="s">
        <v>2583</v>
      </c>
      <c r="H42" s="50"/>
      <c r="I42" s="50"/>
      <c r="J42" s="50"/>
      <c r="K42" s="50"/>
      <c r="L42" s="50"/>
      <c r="M42" s="50"/>
      <c r="N42" s="50"/>
      <c r="O42" s="50"/>
      <c r="P42" s="50"/>
      <c r="Q42" s="50"/>
      <c r="R42" s="50"/>
      <c r="S42" s="50"/>
      <c r="T42" s="50"/>
      <c r="U42" s="50"/>
      <c r="V42" s="50"/>
      <c r="W42" s="50"/>
      <c r="X42" s="50"/>
      <c r="Y42" s="50"/>
      <c r="Z42" s="50"/>
    </row>
    <row r="43" spans="1:26" ht="85.5" customHeight="1">
      <c r="A43" s="50"/>
      <c r="B43" s="64" t="s">
        <v>86</v>
      </c>
      <c r="C43" s="65" t="s">
        <v>97</v>
      </c>
      <c r="D43" s="100"/>
      <c r="E43" s="99">
        <v>67</v>
      </c>
      <c r="F43" s="46"/>
      <c r="G43" s="433" t="s">
        <v>2582</v>
      </c>
      <c r="H43" s="50"/>
      <c r="I43" s="50"/>
      <c r="J43" s="50"/>
      <c r="K43" s="50"/>
      <c r="L43" s="50"/>
      <c r="M43" s="50"/>
      <c r="N43" s="50"/>
      <c r="O43" s="50"/>
      <c r="P43" s="50"/>
      <c r="Q43" s="50"/>
      <c r="R43" s="50"/>
      <c r="S43" s="50"/>
      <c r="T43" s="50"/>
      <c r="U43" s="50"/>
      <c r="V43" s="50"/>
      <c r="W43" s="50"/>
      <c r="X43" s="50"/>
      <c r="Y43" s="50"/>
      <c r="Z43" s="50"/>
    </row>
    <row r="44" spans="1:26" ht="24" customHeight="1">
      <c r="A44" s="50"/>
      <c r="B44" s="64" t="s">
        <v>86</v>
      </c>
      <c r="C44" s="101" t="s">
        <v>98</v>
      </c>
      <c r="D44" s="46"/>
      <c r="E44" s="102" t="s">
        <v>57</v>
      </c>
      <c r="F44" s="80"/>
      <c r="G44" s="85"/>
      <c r="H44" s="50"/>
      <c r="I44" s="50"/>
      <c r="J44" s="50"/>
      <c r="K44" s="50"/>
      <c r="L44" s="50"/>
      <c r="M44" s="50"/>
      <c r="N44" s="50"/>
      <c r="O44" s="50"/>
      <c r="P44" s="50"/>
      <c r="Q44" s="50"/>
      <c r="R44" s="50"/>
      <c r="S44" s="50"/>
      <c r="T44" s="50"/>
      <c r="U44" s="50"/>
      <c r="V44" s="50"/>
      <c r="W44" s="50"/>
      <c r="X44" s="50"/>
      <c r="Y44" s="50"/>
      <c r="Z44" s="50"/>
    </row>
    <row r="45" spans="1:26" ht="24" customHeight="1">
      <c r="A45" s="50"/>
      <c r="B45" s="64" t="s">
        <v>86</v>
      </c>
      <c r="C45" s="94" t="s">
        <v>99</v>
      </c>
      <c r="D45" s="46"/>
      <c r="E45" s="103">
        <v>49.254600000000003</v>
      </c>
      <c r="F45" s="46"/>
      <c r="G45" s="85" t="s">
        <v>100</v>
      </c>
      <c r="H45" s="50"/>
      <c r="I45" s="50"/>
      <c r="J45" s="50"/>
      <c r="K45" s="50"/>
      <c r="L45" s="50"/>
      <c r="M45" s="50"/>
      <c r="N45" s="50"/>
      <c r="O45" s="50"/>
      <c r="P45" s="50"/>
      <c r="Q45" s="50"/>
      <c r="R45" s="50"/>
      <c r="S45" s="50"/>
      <c r="T45" s="50"/>
      <c r="U45" s="50"/>
      <c r="V45" s="50"/>
      <c r="W45" s="50"/>
      <c r="X45" s="50"/>
      <c r="Y45" s="50"/>
      <c r="Z45" s="50"/>
    </row>
    <row r="46" spans="1:26" ht="24" customHeight="1">
      <c r="A46" s="50"/>
      <c r="B46" s="64" t="s">
        <v>86</v>
      </c>
      <c r="C46" s="63" t="s">
        <v>101</v>
      </c>
      <c r="D46" s="71"/>
      <c r="E46" s="104" t="s">
        <v>102</v>
      </c>
      <c r="F46" s="71"/>
      <c r="G46" s="105"/>
      <c r="H46" s="50"/>
      <c r="I46" s="50"/>
      <c r="J46" s="50"/>
      <c r="K46" s="50"/>
      <c r="L46" s="50"/>
      <c r="M46" s="50"/>
      <c r="N46" s="50"/>
      <c r="O46" s="50"/>
      <c r="P46" s="50"/>
      <c r="Q46" s="50"/>
      <c r="R46" s="50"/>
      <c r="S46" s="50"/>
      <c r="T46" s="50"/>
      <c r="U46" s="50"/>
      <c r="V46" s="50"/>
      <c r="W46" s="50"/>
      <c r="X46" s="50"/>
      <c r="Y46" s="50"/>
      <c r="Z46" s="50"/>
    </row>
    <row r="47" spans="1:26" ht="24" customHeight="1">
      <c r="A47" s="50"/>
      <c r="B47" s="64" t="s">
        <v>86</v>
      </c>
      <c r="C47" s="106" t="s">
        <v>103</v>
      </c>
      <c r="D47" s="71"/>
      <c r="E47" s="107"/>
      <c r="F47" s="71"/>
      <c r="G47" s="105"/>
      <c r="H47" s="56"/>
      <c r="I47" s="56"/>
      <c r="J47" s="56"/>
      <c r="K47" s="56"/>
      <c r="L47" s="56"/>
      <c r="M47" s="56"/>
      <c r="N47" s="56"/>
      <c r="O47" s="56"/>
      <c r="P47" s="56"/>
      <c r="Q47" s="56"/>
      <c r="R47" s="56"/>
      <c r="S47" s="56"/>
      <c r="T47" s="56"/>
      <c r="U47" s="56"/>
      <c r="V47" s="56"/>
      <c r="W47" s="56"/>
      <c r="X47" s="56"/>
      <c r="Y47" s="56"/>
      <c r="Z47" s="56"/>
    </row>
    <row r="48" spans="1:26" ht="15.75" customHeight="1">
      <c r="A48" s="50"/>
      <c r="B48" s="64" t="s">
        <v>86</v>
      </c>
      <c r="C48" s="65" t="s">
        <v>104</v>
      </c>
      <c r="D48" s="46"/>
      <c r="E48" s="81" t="s">
        <v>63</v>
      </c>
      <c r="F48" s="46"/>
      <c r="G48" s="85"/>
      <c r="H48" s="50"/>
      <c r="I48" s="50"/>
      <c r="J48" s="50"/>
      <c r="K48" s="50"/>
      <c r="L48" s="50"/>
      <c r="M48" s="50"/>
      <c r="N48" s="50"/>
      <c r="O48" s="50"/>
      <c r="P48" s="50"/>
      <c r="Q48" s="50"/>
      <c r="R48" s="50"/>
      <c r="S48" s="50"/>
      <c r="T48" s="50"/>
      <c r="U48" s="50"/>
      <c r="V48" s="50"/>
      <c r="W48" s="50"/>
      <c r="X48" s="50"/>
      <c r="Y48" s="50"/>
      <c r="Z48" s="50"/>
    </row>
    <row r="49" spans="1:26" ht="24" customHeight="1">
      <c r="A49" s="50"/>
      <c r="B49" s="64"/>
      <c r="C49" s="65" t="s">
        <v>105</v>
      </c>
      <c r="D49" s="46"/>
      <c r="E49" s="81" t="s">
        <v>63</v>
      </c>
      <c r="F49" s="46"/>
      <c r="G49" s="85"/>
      <c r="H49" s="64"/>
      <c r="I49" s="64"/>
      <c r="J49" s="64"/>
      <c r="K49" s="64"/>
      <c r="L49" s="64"/>
      <c r="M49" s="64"/>
      <c r="N49" s="64"/>
      <c r="O49" s="64"/>
      <c r="P49" s="64"/>
      <c r="Q49" s="64"/>
      <c r="R49" s="64"/>
      <c r="S49" s="64"/>
      <c r="T49" s="64"/>
      <c r="U49" s="64"/>
      <c r="V49" s="64"/>
      <c r="W49" s="64"/>
      <c r="X49" s="64"/>
      <c r="Y49" s="64"/>
      <c r="Z49" s="64"/>
    </row>
    <row r="50" spans="1:26" ht="15.75" customHeight="1">
      <c r="A50" s="50"/>
      <c r="B50" s="64"/>
      <c r="C50" s="65" t="s">
        <v>106</v>
      </c>
      <c r="D50" s="46"/>
      <c r="E50" s="81" t="s">
        <v>63</v>
      </c>
      <c r="F50" s="46"/>
      <c r="G50" s="85"/>
      <c r="H50" s="64"/>
      <c r="I50" s="64"/>
      <c r="J50" s="64"/>
      <c r="K50" s="64"/>
      <c r="L50" s="64"/>
      <c r="M50" s="64"/>
      <c r="N50" s="64"/>
      <c r="O50" s="64"/>
      <c r="P50" s="64"/>
      <c r="Q50" s="64"/>
      <c r="R50" s="64"/>
      <c r="S50" s="64"/>
      <c r="T50" s="64"/>
      <c r="U50" s="64"/>
      <c r="V50" s="64"/>
      <c r="W50" s="64"/>
      <c r="X50" s="64"/>
      <c r="Y50" s="64"/>
      <c r="Z50" s="64"/>
    </row>
    <row r="51" spans="1:26" ht="24" customHeight="1">
      <c r="A51" s="50"/>
      <c r="B51" s="64"/>
      <c r="C51" s="70" t="s">
        <v>107</v>
      </c>
      <c r="D51" s="71"/>
      <c r="E51" s="81" t="s">
        <v>63</v>
      </c>
      <c r="F51" s="71"/>
      <c r="G51" s="105"/>
      <c r="H51" s="50"/>
      <c r="I51" s="50"/>
      <c r="J51" s="50"/>
      <c r="K51" s="50"/>
      <c r="L51" s="50"/>
      <c r="M51" s="50"/>
      <c r="N51" s="50"/>
      <c r="O51" s="50"/>
      <c r="P51" s="50"/>
      <c r="Q51" s="50"/>
      <c r="R51" s="50"/>
      <c r="S51" s="50"/>
      <c r="T51" s="50"/>
      <c r="U51" s="50"/>
      <c r="V51" s="50"/>
      <c r="W51" s="50"/>
      <c r="X51" s="50"/>
      <c r="Y51" s="50"/>
      <c r="Z51" s="50"/>
    </row>
    <row r="52" spans="1:26" ht="24" customHeight="1">
      <c r="A52" s="50"/>
      <c r="B52" s="64"/>
      <c r="C52" s="108" t="s">
        <v>108</v>
      </c>
      <c r="D52" s="109"/>
      <c r="E52" s="110">
        <f>SUM(E53:E56)</f>
        <v>1</v>
      </c>
      <c r="F52" s="109"/>
      <c r="G52" s="109"/>
      <c r="H52" s="50"/>
      <c r="I52" s="50"/>
      <c r="J52" s="50"/>
      <c r="K52" s="50"/>
      <c r="L52" s="50"/>
      <c r="M52" s="50"/>
      <c r="N52" s="50"/>
      <c r="O52" s="50"/>
      <c r="P52" s="50"/>
      <c r="Q52" s="50"/>
      <c r="R52" s="50"/>
      <c r="S52" s="50"/>
      <c r="T52" s="50"/>
      <c r="U52" s="50"/>
      <c r="V52" s="50"/>
      <c r="W52" s="50"/>
      <c r="X52" s="50"/>
      <c r="Y52" s="50"/>
      <c r="Z52" s="50"/>
    </row>
    <row r="53" spans="1:26" ht="24" customHeight="1">
      <c r="A53" s="50"/>
      <c r="B53" s="64"/>
      <c r="C53" s="65" t="s">
        <v>109</v>
      </c>
      <c r="D53" s="46"/>
      <c r="E53" s="111">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0.68181818181818177</v>
      </c>
      <c r="F53" s="46"/>
      <c r="G53" s="112" t="s">
        <v>110</v>
      </c>
      <c r="H53" s="50"/>
      <c r="I53" s="50"/>
      <c r="J53" s="50"/>
      <c r="K53" s="50"/>
      <c r="L53" s="50"/>
      <c r="M53" s="50"/>
      <c r="N53" s="50"/>
      <c r="O53" s="50"/>
      <c r="P53" s="50"/>
      <c r="Q53" s="50"/>
      <c r="R53" s="50"/>
      <c r="S53" s="50"/>
      <c r="T53" s="50"/>
      <c r="U53" s="50"/>
      <c r="V53" s="50"/>
      <c r="W53" s="50"/>
      <c r="X53" s="50"/>
      <c r="Y53" s="50"/>
      <c r="Z53" s="50"/>
    </row>
    <row r="54" spans="1:26" ht="24" customHeight="1">
      <c r="A54" s="64"/>
      <c r="B54" s="60"/>
      <c r="C54" s="65" t="s">
        <v>111</v>
      </c>
      <c r="D54" s="46"/>
      <c r="E54" s="111">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6.0606060606060608E-2</v>
      </c>
      <c r="F54" s="46"/>
      <c r="G54" s="112" t="s">
        <v>110</v>
      </c>
      <c r="H54" s="64"/>
      <c r="I54" s="64"/>
      <c r="J54" s="64"/>
      <c r="K54" s="64"/>
      <c r="L54" s="64"/>
      <c r="M54" s="64"/>
      <c r="N54" s="64"/>
      <c r="O54" s="64"/>
      <c r="P54" s="64"/>
      <c r="Q54" s="64"/>
      <c r="R54" s="64"/>
      <c r="S54" s="64"/>
      <c r="T54" s="64"/>
      <c r="U54" s="64"/>
      <c r="V54" s="64"/>
      <c r="W54" s="64"/>
      <c r="X54" s="64"/>
      <c r="Y54" s="64"/>
      <c r="Z54" s="64"/>
    </row>
    <row r="55" spans="1:26" ht="24" customHeight="1">
      <c r="A55" s="50"/>
      <c r="B55" s="64" t="s">
        <v>112</v>
      </c>
      <c r="C55" s="65" t="s">
        <v>113</v>
      </c>
      <c r="D55" s="46"/>
      <c r="E55" s="111">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0.25757575757575757</v>
      </c>
      <c r="F55" s="46"/>
      <c r="G55" s="112" t="s">
        <v>110</v>
      </c>
      <c r="H55" s="64"/>
      <c r="I55" s="64"/>
      <c r="J55" s="64"/>
      <c r="K55" s="64"/>
      <c r="L55" s="64"/>
      <c r="M55" s="64"/>
      <c r="N55" s="64"/>
      <c r="O55" s="64"/>
      <c r="P55" s="64"/>
      <c r="Q55" s="64"/>
      <c r="R55" s="64"/>
      <c r="S55" s="64"/>
      <c r="T55" s="64"/>
      <c r="U55" s="64"/>
      <c r="V55" s="64"/>
      <c r="W55" s="64"/>
      <c r="X55" s="64"/>
      <c r="Y55" s="64"/>
      <c r="Z55" s="64"/>
    </row>
    <row r="56" spans="1:26" ht="15" customHeight="1">
      <c r="A56" s="50"/>
      <c r="B56" s="64" t="s">
        <v>112</v>
      </c>
      <c r="C56" s="65" t="s">
        <v>114</v>
      </c>
      <c r="D56" s="46"/>
      <c r="E56" s="111">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v>
      </c>
      <c r="F56" s="46"/>
      <c r="G56" s="112" t="s">
        <v>110</v>
      </c>
      <c r="H56" s="50"/>
      <c r="I56" s="50"/>
      <c r="J56" s="50"/>
      <c r="K56" s="50"/>
      <c r="L56" s="50"/>
      <c r="M56" s="50"/>
      <c r="N56" s="50"/>
      <c r="O56" s="50"/>
      <c r="P56" s="50"/>
      <c r="Q56" s="50"/>
      <c r="R56" s="50"/>
      <c r="S56" s="50"/>
      <c r="T56" s="50"/>
      <c r="U56" s="50"/>
      <c r="V56" s="50"/>
      <c r="W56" s="50"/>
      <c r="X56" s="50"/>
      <c r="Y56" s="50"/>
      <c r="Z56" s="50"/>
    </row>
    <row r="57" spans="1:26" ht="24" customHeight="1">
      <c r="A57" s="50"/>
      <c r="B57" s="64" t="s">
        <v>112</v>
      </c>
      <c r="C57" s="113" t="s">
        <v>115</v>
      </c>
      <c r="D57" s="114"/>
      <c r="E57" s="115"/>
      <c r="F57" s="114"/>
      <c r="G57" s="114"/>
      <c r="H57" s="50"/>
      <c r="I57" s="50"/>
      <c r="J57" s="50"/>
      <c r="K57" s="50"/>
      <c r="L57" s="50"/>
      <c r="M57" s="50"/>
      <c r="N57" s="50"/>
      <c r="O57" s="50"/>
      <c r="P57" s="50"/>
      <c r="Q57" s="50"/>
      <c r="R57" s="50"/>
      <c r="S57" s="50"/>
      <c r="T57" s="50"/>
      <c r="U57" s="50"/>
      <c r="V57" s="50"/>
      <c r="W57" s="50"/>
      <c r="X57" s="50"/>
      <c r="Y57" s="50"/>
      <c r="Z57" s="50"/>
    </row>
    <row r="58" spans="1:26" ht="24" customHeight="1">
      <c r="A58" s="50"/>
      <c r="B58" s="64" t="s">
        <v>112</v>
      </c>
      <c r="C58" s="65" t="s">
        <v>116</v>
      </c>
      <c r="D58" s="46"/>
      <c r="E58" s="116" t="s">
        <v>117</v>
      </c>
      <c r="F58" s="46"/>
      <c r="G58" s="67"/>
      <c r="H58" s="64"/>
      <c r="I58" s="64"/>
      <c r="J58" s="64"/>
      <c r="K58" s="64"/>
      <c r="L58" s="64"/>
      <c r="M58" s="64"/>
      <c r="N58" s="64"/>
      <c r="O58" s="64"/>
      <c r="P58" s="64"/>
      <c r="Q58" s="64"/>
      <c r="R58" s="64"/>
      <c r="S58" s="64"/>
      <c r="T58" s="64"/>
      <c r="U58" s="64"/>
      <c r="V58" s="64"/>
      <c r="W58" s="64"/>
      <c r="X58" s="64"/>
      <c r="Y58" s="64"/>
      <c r="Z58" s="64"/>
    </row>
    <row r="59" spans="1:26" ht="24" customHeight="1">
      <c r="A59" s="50"/>
      <c r="B59" s="50"/>
      <c r="C59" s="65" t="s">
        <v>118</v>
      </c>
      <c r="D59" s="46"/>
      <c r="E59" s="116" t="s">
        <v>119</v>
      </c>
      <c r="F59" s="46"/>
      <c r="G59" s="67"/>
      <c r="H59" s="50"/>
      <c r="I59" s="50"/>
      <c r="J59" s="50"/>
      <c r="K59" s="50"/>
      <c r="L59" s="50"/>
      <c r="M59" s="50"/>
      <c r="N59" s="50"/>
      <c r="O59" s="50"/>
      <c r="P59" s="50"/>
      <c r="Q59" s="50"/>
      <c r="R59" s="50"/>
      <c r="S59" s="50"/>
      <c r="T59" s="50"/>
      <c r="U59" s="50"/>
      <c r="V59" s="50"/>
      <c r="W59" s="50"/>
      <c r="X59" s="50"/>
      <c r="Y59" s="50"/>
      <c r="Z59" s="50"/>
    </row>
    <row r="60" spans="1:26" ht="24" customHeight="1">
      <c r="A60" s="50"/>
      <c r="B60" s="50"/>
      <c r="C60" s="65" t="s">
        <v>120</v>
      </c>
      <c r="D60" s="46"/>
      <c r="E60" s="117" t="s">
        <v>121</v>
      </c>
      <c r="F60" s="46"/>
      <c r="G60" s="67"/>
      <c r="H60" s="50"/>
      <c r="I60" s="50"/>
      <c r="J60" s="50"/>
      <c r="K60" s="50"/>
      <c r="L60" s="50"/>
      <c r="M60" s="50"/>
      <c r="N60" s="50"/>
      <c r="O60" s="50"/>
      <c r="P60" s="50"/>
      <c r="Q60" s="50"/>
      <c r="R60" s="50"/>
      <c r="S60" s="50"/>
      <c r="T60" s="50"/>
      <c r="U60" s="50"/>
      <c r="V60" s="50"/>
      <c r="W60" s="50"/>
      <c r="X60" s="50"/>
      <c r="Y60" s="50"/>
      <c r="Z60" s="50"/>
    </row>
    <row r="61" spans="1:26" ht="24" customHeight="1">
      <c r="A61" s="50"/>
      <c r="B61" s="50"/>
      <c r="C61" s="118"/>
      <c r="D61" s="71"/>
      <c r="E61" s="119"/>
      <c r="F61" s="71"/>
      <c r="G61" s="88"/>
      <c r="H61" s="50"/>
      <c r="I61" s="50"/>
      <c r="J61" s="50"/>
      <c r="K61" s="50"/>
      <c r="L61" s="50"/>
      <c r="M61" s="50"/>
      <c r="N61" s="50"/>
      <c r="O61" s="50"/>
      <c r="P61" s="50"/>
      <c r="Q61" s="50"/>
      <c r="R61" s="50"/>
      <c r="S61" s="50"/>
      <c r="T61" s="50"/>
      <c r="U61" s="50"/>
      <c r="V61" s="50"/>
      <c r="W61" s="50"/>
      <c r="X61" s="50"/>
      <c r="Y61" s="50"/>
      <c r="Z61" s="50"/>
    </row>
    <row r="62" spans="1:26" ht="24" customHeight="1">
      <c r="A62" s="50"/>
      <c r="B62" s="50"/>
      <c r="C62" s="521"/>
      <c r="D62" s="522"/>
      <c r="E62" s="522"/>
      <c r="F62" s="522"/>
      <c r="G62" s="522"/>
      <c r="H62" s="64"/>
      <c r="I62" s="64"/>
      <c r="J62" s="64"/>
      <c r="K62" s="64"/>
      <c r="L62" s="64"/>
      <c r="M62" s="64"/>
      <c r="N62" s="64"/>
      <c r="O62" s="64"/>
      <c r="P62" s="64"/>
      <c r="Q62" s="64"/>
      <c r="R62" s="64"/>
      <c r="S62" s="64"/>
      <c r="T62" s="64"/>
      <c r="U62" s="64"/>
      <c r="V62" s="64"/>
      <c r="W62" s="64"/>
      <c r="X62" s="64"/>
      <c r="Y62" s="64"/>
      <c r="Z62" s="64"/>
    </row>
    <row r="63" spans="1:26" ht="24" customHeight="1">
      <c r="A63" s="1"/>
      <c r="B63" s="1"/>
      <c r="C63" s="499" t="s">
        <v>122</v>
      </c>
      <c r="D63" s="500"/>
      <c r="E63" s="500"/>
      <c r="F63" s="500"/>
      <c r="G63" s="501"/>
      <c r="H63" s="1"/>
      <c r="I63" s="1"/>
      <c r="J63" s="1"/>
      <c r="K63" s="1"/>
      <c r="L63" s="1"/>
      <c r="M63" s="1"/>
      <c r="N63" s="1"/>
      <c r="O63" s="1"/>
      <c r="P63" s="1"/>
      <c r="Q63" s="1"/>
      <c r="R63" s="1"/>
      <c r="S63" s="1"/>
      <c r="T63" s="1"/>
      <c r="U63" s="1"/>
      <c r="V63" s="1"/>
      <c r="W63" s="1"/>
      <c r="X63" s="1"/>
      <c r="Y63" s="1"/>
      <c r="Z63" s="1"/>
    </row>
    <row r="64" spans="1:26" ht="24" customHeight="1">
      <c r="A64" s="1"/>
      <c r="B64" s="1"/>
      <c r="C64" s="499" t="s">
        <v>123</v>
      </c>
      <c r="D64" s="500"/>
      <c r="E64" s="500"/>
      <c r="F64" s="500"/>
      <c r="G64" s="501"/>
      <c r="H64" s="1"/>
      <c r="I64" s="1"/>
      <c r="J64" s="1"/>
      <c r="K64" s="1"/>
      <c r="L64" s="1"/>
      <c r="M64" s="1"/>
      <c r="N64" s="1"/>
      <c r="O64" s="1"/>
      <c r="P64" s="1"/>
      <c r="Q64" s="1"/>
      <c r="R64" s="1"/>
      <c r="S64" s="1"/>
      <c r="T64" s="1"/>
      <c r="U64" s="1"/>
      <c r="V64" s="1"/>
      <c r="W64" s="1"/>
      <c r="X64" s="1"/>
      <c r="Y64" s="1"/>
      <c r="Z64" s="1"/>
    </row>
    <row r="65" spans="1:26" ht="24" customHeight="1">
      <c r="A65" s="1"/>
      <c r="B65" s="1"/>
      <c r="C65" s="523"/>
      <c r="D65" s="524"/>
      <c r="E65" s="524"/>
      <c r="F65" s="524"/>
      <c r="G65" s="524"/>
      <c r="H65" s="1"/>
      <c r="I65" s="1"/>
      <c r="J65" s="1"/>
      <c r="K65" s="1"/>
      <c r="L65" s="1"/>
      <c r="M65" s="1"/>
      <c r="N65" s="1"/>
      <c r="O65" s="1"/>
      <c r="P65" s="1"/>
      <c r="Q65" s="1"/>
      <c r="R65" s="1"/>
      <c r="S65" s="1"/>
      <c r="T65" s="1"/>
      <c r="U65" s="1"/>
      <c r="V65" s="1"/>
      <c r="W65" s="1"/>
      <c r="X65" s="1"/>
      <c r="Y65" s="1"/>
      <c r="Z65" s="1"/>
    </row>
    <row r="66" spans="1:26" ht="18.75" customHeight="1">
      <c r="A66" s="1"/>
      <c r="B66" s="1"/>
      <c r="C66" s="525" t="s">
        <v>34</v>
      </c>
      <c r="D66" s="526"/>
      <c r="E66" s="526"/>
      <c r="F66" s="526"/>
      <c r="G66" s="526"/>
      <c r="H66" s="1"/>
      <c r="I66" s="1"/>
      <c r="J66" s="1"/>
      <c r="K66" s="1"/>
      <c r="L66" s="1"/>
      <c r="M66" s="1"/>
      <c r="N66" s="1"/>
      <c r="O66" s="1"/>
      <c r="P66" s="1"/>
      <c r="Q66" s="1"/>
      <c r="R66" s="1"/>
      <c r="S66" s="1"/>
      <c r="T66" s="1"/>
      <c r="U66" s="1"/>
      <c r="V66" s="1"/>
      <c r="W66" s="1"/>
      <c r="X66" s="1"/>
      <c r="Y66" s="1"/>
      <c r="Z66" s="1"/>
    </row>
    <row r="67" spans="1:26" ht="24" customHeight="1">
      <c r="A67" s="1"/>
      <c r="B67" s="1"/>
      <c r="C67" s="502" t="s">
        <v>124</v>
      </c>
      <c r="D67" s="503"/>
      <c r="E67" s="503"/>
      <c r="F67" s="503"/>
      <c r="G67" s="503"/>
      <c r="H67" s="1"/>
      <c r="I67" s="1"/>
      <c r="J67" s="1"/>
      <c r="K67" s="1"/>
      <c r="L67" s="1"/>
      <c r="M67" s="1"/>
      <c r="N67" s="1"/>
      <c r="O67" s="1"/>
      <c r="P67" s="1"/>
      <c r="Q67" s="1"/>
      <c r="R67" s="1"/>
      <c r="S67" s="1"/>
      <c r="T67" s="1"/>
      <c r="U67" s="1"/>
      <c r="V67" s="1"/>
      <c r="W67" s="1"/>
      <c r="X67" s="1"/>
      <c r="Y67" s="1"/>
      <c r="Z67" s="1"/>
    </row>
    <row r="68" spans="1:26" ht="24" customHeight="1">
      <c r="A68" s="1"/>
      <c r="B68" s="46" t="s">
        <v>36</v>
      </c>
      <c r="C68" s="517" t="s">
        <v>125</v>
      </c>
      <c r="D68" s="503"/>
      <c r="E68" s="503"/>
      <c r="F68" s="503"/>
      <c r="G68" s="503"/>
      <c r="H68" s="1"/>
      <c r="I68" s="1"/>
      <c r="J68" s="1"/>
      <c r="K68" s="1"/>
      <c r="L68" s="1"/>
      <c r="M68" s="1"/>
      <c r="N68" s="1"/>
      <c r="O68" s="1"/>
      <c r="P68" s="1"/>
      <c r="Q68" s="1"/>
      <c r="R68" s="1"/>
      <c r="S68" s="1"/>
      <c r="T68" s="1"/>
      <c r="U68" s="1"/>
      <c r="V68" s="1"/>
      <c r="W68" s="1"/>
      <c r="X68" s="1"/>
      <c r="Y68" s="1"/>
      <c r="Z68" s="1"/>
    </row>
    <row r="69" spans="1:26" ht="24" customHeight="1">
      <c r="A69" s="50"/>
      <c r="B69" s="50"/>
      <c r="C69" s="120"/>
      <c r="D69" s="64"/>
      <c r="E69" s="120"/>
      <c r="F69" s="64"/>
      <c r="G69" s="64"/>
      <c r="H69" s="50"/>
      <c r="I69" s="50"/>
      <c r="J69" s="50"/>
      <c r="K69" s="50"/>
      <c r="L69" s="50"/>
      <c r="M69" s="50"/>
      <c r="N69" s="50"/>
      <c r="O69" s="50"/>
      <c r="P69" s="50"/>
      <c r="Q69" s="50"/>
      <c r="R69" s="50"/>
      <c r="S69" s="50"/>
      <c r="T69" s="50"/>
      <c r="U69" s="50"/>
      <c r="V69" s="50"/>
      <c r="W69" s="50"/>
      <c r="X69" s="50"/>
      <c r="Y69" s="50"/>
      <c r="Z69" s="50"/>
    </row>
    <row r="70" spans="1:26" ht="15" customHeight="1">
      <c r="A70" s="50"/>
      <c r="B70" s="50"/>
      <c r="C70" s="121"/>
      <c r="D70" s="121"/>
      <c r="E70" s="121"/>
      <c r="F70" s="121"/>
      <c r="G70" s="50"/>
      <c r="H70" s="50"/>
      <c r="I70" s="50"/>
      <c r="J70" s="50"/>
      <c r="K70" s="50"/>
      <c r="L70" s="50"/>
      <c r="M70" s="50"/>
      <c r="N70" s="50"/>
      <c r="O70" s="50"/>
      <c r="P70" s="50"/>
      <c r="Q70" s="50"/>
      <c r="R70" s="50"/>
      <c r="S70" s="50"/>
      <c r="T70" s="50"/>
      <c r="U70" s="50"/>
      <c r="V70" s="50"/>
      <c r="W70" s="50"/>
      <c r="X70" s="50"/>
      <c r="Y70" s="50"/>
      <c r="Z70" s="50"/>
    </row>
    <row r="71" spans="1:26" ht="15" customHeight="1">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row>
    <row r="72" spans="1:26" ht="24" customHeight="1">
      <c r="A72" s="50"/>
      <c r="B72" s="50"/>
      <c r="C72" s="518"/>
      <c r="D72" s="503"/>
      <c r="E72" s="503"/>
      <c r="F72" s="503"/>
      <c r="G72" s="503"/>
      <c r="H72" s="50"/>
      <c r="I72" s="50"/>
      <c r="J72" s="50"/>
      <c r="K72" s="50"/>
      <c r="L72" s="50"/>
      <c r="M72" s="50"/>
      <c r="N72" s="50"/>
      <c r="O72" s="50"/>
      <c r="P72" s="50"/>
      <c r="Q72" s="50"/>
      <c r="R72" s="50"/>
      <c r="S72" s="50"/>
      <c r="T72" s="50"/>
      <c r="U72" s="50"/>
      <c r="V72" s="50"/>
      <c r="W72" s="50"/>
      <c r="X72" s="50"/>
      <c r="Y72" s="50"/>
      <c r="Z72" s="50"/>
    </row>
    <row r="73" spans="1:26" ht="24" customHeight="1">
      <c r="A73" s="50"/>
      <c r="B73" s="50"/>
      <c r="C73" s="518"/>
      <c r="D73" s="503"/>
      <c r="E73" s="503"/>
      <c r="F73" s="503"/>
      <c r="G73" s="503"/>
      <c r="H73" s="50"/>
      <c r="I73" s="50"/>
      <c r="J73" s="50"/>
      <c r="K73" s="50"/>
      <c r="L73" s="50"/>
      <c r="M73" s="50"/>
      <c r="N73" s="50"/>
      <c r="O73" s="50"/>
      <c r="P73" s="50"/>
      <c r="Q73" s="50"/>
      <c r="R73" s="50"/>
      <c r="S73" s="50"/>
      <c r="T73" s="50"/>
      <c r="U73" s="50"/>
      <c r="V73" s="50"/>
      <c r="W73" s="50"/>
      <c r="X73" s="50"/>
      <c r="Y73" s="50"/>
      <c r="Z73" s="50"/>
    </row>
    <row r="74" spans="1:26" ht="18.75" customHeight="1">
      <c r="A74" s="50"/>
      <c r="B74" s="50"/>
      <c r="C74" s="518"/>
      <c r="D74" s="503"/>
      <c r="E74" s="503"/>
      <c r="F74" s="503"/>
      <c r="G74" s="503"/>
      <c r="H74" s="50"/>
      <c r="I74" s="50"/>
      <c r="J74" s="50"/>
      <c r="K74" s="50"/>
      <c r="L74" s="50"/>
      <c r="M74" s="50"/>
      <c r="N74" s="50"/>
      <c r="O74" s="50"/>
      <c r="P74" s="50"/>
      <c r="Q74" s="50"/>
      <c r="R74" s="50"/>
      <c r="S74" s="50"/>
      <c r="T74" s="50"/>
      <c r="U74" s="50"/>
      <c r="V74" s="50"/>
      <c r="W74" s="50"/>
      <c r="X74" s="50"/>
      <c r="Y74" s="50"/>
      <c r="Z74" s="50"/>
    </row>
    <row r="75" spans="1:26" ht="24" customHeight="1">
      <c r="A75" s="50"/>
      <c r="B75" s="50"/>
      <c r="C75" s="518"/>
      <c r="D75" s="503"/>
      <c r="E75" s="503"/>
      <c r="F75" s="503"/>
      <c r="G75" s="503"/>
      <c r="H75" s="50"/>
      <c r="I75" s="50"/>
      <c r="J75" s="50"/>
      <c r="K75" s="50"/>
      <c r="L75" s="50"/>
      <c r="M75" s="50"/>
      <c r="N75" s="50"/>
      <c r="O75" s="50"/>
      <c r="P75" s="50"/>
      <c r="Q75" s="50"/>
      <c r="R75" s="50"/>
      <c r="S75" s="50"/>
      <c r="T75" s="50"/>
      <c r="U75" s="50"/>
      <c r="V75" s="50"/>
      <c r="W75" s="50"/>
      <c r="X75" s="50"/>
      <c r="Y75" s="50"/>
      <c r="Z75" s="50"/>
    </row>
    <row r="76" spans="1:26" ht="24" customHeight="1">
      <c r="A76" s="50"/>
      <c r="B76" s="50"/>
      <c r="C76" s="121"/>
      <c r="D76" s="121"/>
      <c r="E76" s="121"/>
      <c r="F76" s="121"/>
      <c r="G76" s="50"/>
      <c r="H76" s="50"/>
      <c r="I76" s="50"/>
      <c r="J76" s="50"/>
      <c r="K76" s="50"/>
      <c r="L76" s="50"/>
      <c r="M76" s="50"/>
      <c r="N76" s="50"/>
      <c r="O76" s="50"/>
      <c r="P76" s="50"/>
      <c r="Q76" s="50"/>
      <c r="R76" s="50"/>
      <c r="S76" s="50"/>
      <c r="T76" s="50"/>
      <c r="U76" s="50"/>
      <c r="V76" s="50"/>
      <c r="W76" s="50"/>
      <c r="X76" s="50"/>
      <c r="Y76" s="50"/>
      <c r="Z76" s="50"/>
    </row>
    <row r="77" spans="1:26" ht="24" customHeight="1">
      <c r="A77" s="50"/>
      <c r="B77" s="50"/>
      <c r="C77" s="527"/>
      <c r="D77" s="503"/>
      <c r="E77" s="503"/>
      <c r="F77" s="50"/>
      <c r="G77" s="50"/>
      <c r="H77" s="50"/>
      <c r="I77" s="50"/>
      <c r="J77" s="50"/>
      <c r="K77" s="50"/>
      <c r="L77" s="50"/>
      <c r="M77" s="50"/>
      <c r="N77" s="50"/>
      <c r="O77" s="50"/>
      <c r="P77" s="50"/>
      <c r="Q77" s="50"/>
      <c r="R77" s="50"/>
      <c r="S77" s="50"/>
      <c r="T77" s="50"/>
      <c r="U77" s="50"/>
      <c r="V77" s="50"/>
      <c r="W77" s="50"/>
      <c r="X77" s="50"/>
      <c r="Y77" s="50"/>
      <c r="Z77" s="50"/>
    </row>
    <row r="78" spans="1:26" ht="24" customHeight="1">
      <c r="A78" s="50"/>
      <c r="B78" s="50"/>
      <c r="C78" s="527"/>
      <c r="D78" s="503"/>
      <c r="E78" s="503"/>
      <c r="F78" s="50"/>
      <c r="G78" s="50"/>
      <c r="H78" s="50"/>
      <c r="I78" s="50"/>
      <c r="J78" s="50"/>
      <c r="K78" s="50"/>
      <c r="L78" s="50"/>
      <c r="M78" s="50"/>
      <c r="N78" s="50"/>
      <c r="O78" s="50"/>
      <c r="P78" s="50"/>
      <c r="Q78" s="50"/>
      <c r="R78" s="50"/>
      <c r="S78" s="50"/>
      <c r="T78" s="50"/>
      <c r="U78" s="50"/>
      <c r="V78" s="50"/>
      <c r="W78" s="50"/>
      <c r="X78" s="50"/>
      <c r="Y78" s="50"/>
      <c r="Z78" s="50"/>
    </row>
    <row r="79" spans="1:26" ht="24" customHeight="1">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row>
    <row r="80" spans="1:26" ht="24" customHeight="1">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row>
    <row r="81" spans="1:26" ht="24" customHeight="1">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row>
    <row r="82" spans="1:26" ht="24" customHeight="1">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row>
    <row r="83" spans="1:26" ht="24" customHeight="1">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row>
    <row r="84" spans="1:26" ht="24" customHeight="1">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row>
    <row r="85" spans="1:26" ht="24" customHeight="1">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row>
    <row r="86" spans="1:26" ht="24" customHeight="1">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row>
    <row r="87" spans="1:26" ht="24" customHeight="1">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row>
    <row r="88" spans="1:26" ht="24" customHeight="1">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row>
    <row r="89" spans="1:26" ht="24" customHeight="1">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row>
    <row r="90" spans="1:26" ht="24" customHeight="1">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row>
    <row r="91" spans="1:26" ht="24" customHeight="1">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row>
    <row r="92" spans="1:26" ht="24" customHeight="1">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row>
    <row r="93" spans="1:26" ht="24" customHeight="1">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row r="94" spans="1:26" ht="24" customHeight="1">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row>
    <row r="95" spans="1:26" ht="24" customHeight="1">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row>
    <row r="96" spans="1:26" ht="24" customHeight="1">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row>
    <row r="97" spans="1:26" ht="24" customHeight="1">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row>
    <row r="98" spans="1:26" ht="24" customHeight="1">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row>
    <row r="99" spans="1:26" ht="24" customHeight="1">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row>
    <row r="100" spans="1:26" ht="24" customHeight="1">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spans="1:26" ht="24" customHeight="1">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ht="24" customHeight="1">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spans="1:26" ht="24" customHeight="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spans="1:26" ht="24" customHeight="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spans="1:26" ht="24" customHeight="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spans="1:26" ht="24" customHeight="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spans="1:26" ht="24" customHeight="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spans="1:26" ht="24" customHeight="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spans="1:26" ht="24" customHeight="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spans="1:26" ht="24" customHeight="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spans="1:26" ht="24" customHeight="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spans="1:26" ht="24" customHeight="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spans="1:26" ht="24" customHeight="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spans="1:26" ht="24" customHeight="1">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spans="1:26" ht="24" customHeight="1">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spans="1:26" ht="24" customHeight="1">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spans="1:26" ht="24" customHeight="1">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spans="1:26" ht="24" customHeight="1">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spans="1:26" ht="24" customHeight="1">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spans="1:26" ht="24" customHeight="1">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spans="1:26" ht="24" customHeight="1">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spans="1:26" ht="24" customHeight="1">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spans="1:26" ht="24" customHeight="1">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spans="1:26" ht="24" customHeight="1">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spans="1:26" ht="24" customHeight="1">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spans="1:26" ht="24" customHeight="1">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spans="1:26" ht="24" customHeight="1">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spans="1:26" ht="24" customHeight="1">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spans="1:26" ht="24" customHeight="1">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spans="1:26" ht="24" customHeight="1">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spans="1:26" ht="24" customHeight="1">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spans="1:26" ht="24" customHeight="1">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spans="1:26" ht="24" customHeight="1">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spans="1:26" ht="24" customHeight="1">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spans="1:26" ht="24" customHeight="1">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spans="1:26" ht="24" customHeight="1">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spans="1:26" ht="24" customHeight="1">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spans="1:26" ht="24" customHeight="1">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spans="1:26" ht="24" customHeight="1">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spans="1:26" ht="24" customHeight="1">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spans="1:26" ht="24" customHeight="1">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spans="1:26" ht="24" customHeight="1">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spans="1:26" ht="24" customHeight="1">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spans="1:26" ht="24" customHeight="1">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spans="1:26" ht="24" customHeight="1">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spans="1:26" ht="24" customHeight="1">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spans="1:26" ht="24" customHeight="1">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spans="1:26" ht="24" customHeight="1">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spans="1:26" ht="24" customHeight="1">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spans="1:26" ht="24" customHeight="1">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spans="1:26" ht="24" customHeight="1">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spans="1:26" ht="24" customHeight="1">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spans="1:26" ht="24" customHeight="1">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spans="1:26" ht="24" customHeight="1">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spans="1:26" ht="24" customHeight="1">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spans="1:26" ht="24"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spans="1:26" ht="24"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spans="1:26" ht="24"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spans="1:26" ht="24" customHeight="1">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spans="1:26" ht="24" customHeight="1">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spans="1:26" ht="24" customHeight="1">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spans="1:26" ht="24" customHeight="1">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spans="1:26" ht="24" customHeight="1">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spans="1:26" ht="24" customHeight="1">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spans="1:26" ht="24" customHeight="1">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spans="1:26" ht="24" customHeight="1">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spans="1:26" ht="24" customHeight="1">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spans="1:26" ht="24" customHeight="1">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spans="1:26" ht="24" customHeight="1">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spans="1:26" ht="24" customHeight="1">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spans="1:26" ht="24" customHeight="1">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spans="1:26" ht="24" customHeight="1">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spans="1:26" ht="24" customHeight="1">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spans="1:26" ht="24" customHeight="1">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spans="1:26" ht="24" customHeight="1">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spans="1:26" ht="24" customHeight="1">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spans="1:26" ht="24" customHeight="1">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spans="1:26" ht="24" customHeight="1">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spans="1:26" ht="24" customHeight="1">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spans="1:26" ht="24" customHeight="1">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spans="1:26" ht="24" customHeight="1">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spans="1:26" ht="24" customHeight="1">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spans="1:26" ht="24" customHeight="1">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spans="1:26" ht="24" customHeight="1">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spans="1:26" ht="24" customHeight="1">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spans="1:26" ht="24" customHeight="1">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spans="1:26" ht="24" customHeight="1">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spans="1:26" ht="24" customHeight="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spans="1:26" ht="24" customHeight="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spans="1:26" ht="24" customHeight="1">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spans="1:26" ht="24" customHeight="1">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spans="1:26" ht="24" customHeight="1">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spans="1:26" ht="24" customHeight="1">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spans="1:26" ht="24" customHeight="1">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spans="1:26" ht="24" customHeight="1">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spans="1:26" ht="24" customHeight="1">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spans="1:26" ht="24" customHeight="1">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spans="1:26" ht="24" customHeight="1">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spans="1:26" ht="24" customHeight="1">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spans="1:26" ht="24" customHeight="1">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spans="1:26" ht="24" customHeight="1">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spans="1:26" ht="24" customHeight="1">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spans="1:26" ht="24" customHeight="1">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spans="1:26" ht="24" customHeight="1">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spans="1:26" ht="24" customHeight="1">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spans="1:26" ht="24" customHeight="1">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spans="1:26" ht="24" customHeight="1">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spans="1:26" ht="24" customHeight="1">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spans="1:26" ht="24" customHeight="1">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spans="1:26" ht="24" customHeight="1">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spans="1:26" ht="24" customHeight="1">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spans="1:26" ht="24" customHeight="1">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spans="1:26" ht="24" customHeight="1">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spans="1:26" ht="24" customHeight="1">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spans="1:26" ht="24" customHeight="1">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spans="1:26" ht="24" customHeight="1">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spans="1:26" ht="24" customHeight="1">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spans="1:26" ht="24" customHeight="1">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spans="1:26" ht="24" customHeight="1">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spans="1:26" ht="24" customHeight="1">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spans="1:26" ht="24" customHeight="1">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spans="1:26" ht="24" customHeight="1">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spans="1:26" ht="24" customHeight="1">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spans="1:26" ht="24" customHeight="1">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spans="1:26" ht="24" customHeight="1">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spans="1:26" ht="24" customHeight="1">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spans="1:26" ht="24" customHeight="1">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spans="1:26" ht="24" customHeight="1">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spans="1:26" ht="24" customHeight="1">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spans="1:26" ht="24" customHeight="1">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spans="1:26" ht="24" customHeight="1">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spans="1:26" ht="24" customHeight="1">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spans="1:26" ht="24" customHeight="1">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spans="1:26" ht="24" customHeight="1">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spans="1:26" ht="24" customHeight="1">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spans="1:26" ht="24" customHeight="1">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spans="1:26" ht="24" customHeight="1">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spans="1:26" ht="24" customHeight="1">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spans="1:26" ht="24" customHeight="1">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spans="1:26" ht="24" customHeight="1">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spans="1:26" ht="24" customHeight="1">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spans="1:26" ht="24" customHeight="1">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spans="1:26" ht="24" customHeight="1">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spans="1:26" ht="24" customHeight="1">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spans="1:26" ht="24" customHeight="1">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spans="1:26" ht="24"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24"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24"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24"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24"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24"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24"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24"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24"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24"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24"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24"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24"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24"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24"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24"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24"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24"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24"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24"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24"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24"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24"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24"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24"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24"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24"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24"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24"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24"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24"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24"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24"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24"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24"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24"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24"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24"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24"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24"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24"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24"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24"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24"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24"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24"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24"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24"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24"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24"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24"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24"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24"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24"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24"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24"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24"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24"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24"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24"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24"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24"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24"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24"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24"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24"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24"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24"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24"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24"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24"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24"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24"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24"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24"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24"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24"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24"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24"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24"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24"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24"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24"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24"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24"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24"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24"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24"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24"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24"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24"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24"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24"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24"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24"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24"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24"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24"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24"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24"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24"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24"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24"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24"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24"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24"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24"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24"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24"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24"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24"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24"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24"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24"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24"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24"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24"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24"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24"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24"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24"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24"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24"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24"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24"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24"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24"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24"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24"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24"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24"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24"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24"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24"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24"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24"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24"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24"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24"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24"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24"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24"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24"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24"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24"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24"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24"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24"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24"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24"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24"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24"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24"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24"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24"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24"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24"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24"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24"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24"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24"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24"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24"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24"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24"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24"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24"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24"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24"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24"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24"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24"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24"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24"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24" customHeight="1">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24" customHeight="1">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24" customHeight="1">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24" customHeight="1">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24" customHeight="1">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24" customHeight="1">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24" customHeight="1">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24" customHeight="1">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24" customHeight="1">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24" customHeight="1">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24" customHeight="1">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24" customHeight="1">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24" customHeight="1">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24" customHeight="1">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24" customHeight="1">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24" customHeight="1">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24" customHeight="1">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24" customHeight="1">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24" customHeight="1">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24" customHeight="1">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24" customHeight="1">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24" customHeight="1">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24" customHeight="1">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24" customHeight="1">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24" customHeight="1">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24" customHeight="1">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24" customHeight="1">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24" customHeight="1">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24" customHeight="1">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24" customHeight="1">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24" customHeight="1">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24" customHeight="1">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24" customHeight="1">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24" customHeight="1">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24" customHeight="1">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24" customHeight="1">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24" customHeight="1">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24" customHeight="1">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24" customHeight="1">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24" customHeight="1">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24" customHeight="1">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24" customHeight="1">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24" customHeight="1">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24" customHeight="1">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24" customHeight="1">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24" customHeight="1">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24" customHeight="1">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24" customHeight="1">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24" customHeight="1">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24" customHeight="1">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24" customHeight="1">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24" customHeight="1">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24" customHeight="1">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24" customHeight="1">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24" customHeight="1">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24" customHeight="1">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24" customHeight="1">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24" customHeight="1">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24" customHeight="1">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24" customHeight="1">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24" customHeight="1">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24" customHeight="1">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24" customHeight="1">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24" customHeight="1">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24" customHeight="1">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24" customHeight="1">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24" customHeight="1">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24" customHeight="1">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24" customHeight="1">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24" customHeight="1">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24" customHeight="1">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24" customHeight="1">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24" customHeight="1">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24" customHeight="1">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24" customHeight="1">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24" customHeight="1">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24" customHeight="1">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24" customHeight="1">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24" customHeight="1">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24" customHeight="1">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24" customHeight="1">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24" customHeight="1">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24" customHeight="1">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24" customHeight="1">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24" customHeight="1">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24" customHeight="1">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24" customHeight="1">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24" customHeight="1">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24" customHeight="1">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24" customHeight="1">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24" customHeight="1">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24" customHeight="1">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24" customHeight="1">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24" customHeight="1">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24" customHeight="1">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24" customHeight="1">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24" customHeight="1">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24" customHeight="1">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24" customHeight="1">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24" customHeight="1">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24" customHeight="1">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24" customHeight="1">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24" customHeight="1">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24" customHeight="1">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24" customHeight="1">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24" customHeight="1">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24" customHeight="1">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24" customHeight="1">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24" customHeight="1">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24" customHeight="1">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24" customHeight="1">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24" customHeight="1">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24" customHeight="1">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24" customHeight="1">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24" customHeight="1">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24" customHeight="1">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24" customHeight="1">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24" customHeight="1">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24" customHeight="1">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24" customHeight="1">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24" customHeight="1">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24" customHeight="1">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24" customHeight="1">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24" customHeight="1">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24" customHeight="1">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24" customHeight="1">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24" customHeight="1">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24" customHeight="1">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24" customHeight="1">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24" customHeight="1">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24" customHeight="1">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24" customHeight="1">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24" customHeight="1">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24" customHeight="1">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24" customHeight="1">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24" customHeight="1">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24" customHeight="1">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24" customHeight="1">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24" customHeight="1">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24" customHeight="1">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24" customHeight="1">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24" customHeight="1">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24" customHeight="1">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24" customHeight="1">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24" customHeight="1">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24" customHeight="1">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24" customHeight="1">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24" customHeight="1">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24" customHeight="1">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24" customHeight="1">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24" customHeight="1">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24" customHeight="1">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24" customHeight="1">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24" customHeight="1">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24" customHeight="1">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24" customHeight="1">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24" customHeight="1">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24" customHeight="1">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24" customHeight="1">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24" customHeight="1">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24" customHeight="1">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24" customHeight="1">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24" customHeight="1">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24" customHeight="1">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24" customHeight="1">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24" customHeight="1">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24" customHeight="1">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24" customHeight="1">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24" customHeight="1">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24" customHeight="1">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24" customHeight="1">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24" customHeight="1">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24" customHeight="1">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24" customHeight="1">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24" customHeight="1">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24" customHeight="1">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24" customHeight="1">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24" customHeight="1">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24" customHeight="1">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24" customHeight="1">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24" customHeight="1">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24" customHeight="1">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24" customHeight="1">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24" customHeight="1">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24" customHeight="1">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24" customHeight="1">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24" customHeight="1">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24" customHeight="1">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24" customHeight="1">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24" customHeight="1">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24" customHeight="1">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24" customHeight="1">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24" customHeight="1">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24" customHeight="1">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24" customHeight="1">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24" customHeight="1">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24" customHeight="1">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24" customHeight="1">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24" customHeight="1">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24" customHeight="1">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24" customHeight="1">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24" customHeight="1">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24" customHeight="1">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24" customHeight="1">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24" customHeight="1">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24" customHeight="1">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24" customHeight="1">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24" customHeight="1">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24" customHeight="1">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24" customHeight="1">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24" customHeight="1">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24" customHeight="1">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24" customHeight="1">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24" customHeight="1">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24" customHeight="1">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24" customHeight="1">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24" customHeight="1">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24" customHeight="1">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24" customHeight="1">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24" customHeight="1">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24" customHeight="1">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24" customHeight="1">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24" customHeight="1">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24" customHeight="1">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24" customHeight="1">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24" customHeight="1">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24" customHeight="1">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24" customHeight="1">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24" customHeight="1">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24" customHeight="1">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24" customHeight="1">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24" customHeight="1">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24" customHeight="1">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24" customHeight="1">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24" customHeight="1">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24" customHeight="1">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24" customHeight="1">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24" customHeight="1">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24" customHeight="1">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24" customHeight="1">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24" customHeight="1">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24" customHeight="1">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24" customHeight="1">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24" customHeight="1">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24" customHeight="1">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24" customHeight="1">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24" customHeight="1">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24" customHeight="1">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24" customHeight="1">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24" customHeight="1">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24" customHeight="1">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24" customHeight="1">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24" customHeight="1">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24" customHeight="1">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24" customHeight="1">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24" customHeight="1">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24" customHeight="1">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24" customHeight="1">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24" customHeight="1">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24" customHeight="1">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24" customHeight="1">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24" customHeight="1">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24" customHeight="1">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24" customHeight="1">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24" customHeight="1">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24" customHeight="1">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24" customHeight="1">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24" customHeight="1">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24" customHeight="1">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24" customHeight="1">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24" customHeight="1">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24" customHeight="1">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24" customHeight="1">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24" customHeight="1">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24" customHeight="1">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24" customHeight="1">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24" customHeight="1">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24" customHeight="1">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24" customHeight="1">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24" customHeight="1">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24" customHeight="1">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24" customHeight="1">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24" customHeight="1">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24" customHeight="1">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24" customHeight="1">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24" customHeight="1">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24" customHeight="1">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24" customHeight="1">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24" customHeight="1">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24" customHeight="1">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24" customHeight="1">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24" customHeight="1">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24" customHeight="1">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24" customHeight="1">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24" customHeight="1">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24" customHeight="1">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24" customHeight="1">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24" customHeight="1">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24" customHeight="1">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24" customHeight="1">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24" customHeight="1">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24" customHeight="1">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24" customHeight="1">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24" customHeight="1">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24" customHeight="1">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24" customHeight="1">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24" customHeight="1">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24" customHeight="1">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24" customHeight="1">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24" customHeight="1">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24" customHeight="1">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24" customHeight="1">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24" customHeight="1">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24" customHeight="1">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24" customHeight="1">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24" customHeight="1">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24" customHeight="1">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24" customHeight="1">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24" customHeight="1">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24" customHeight="1">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24" customHeight="1">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24" customHeight="1">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24" customHeight="1">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24" customHeight="1">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24" customHeight="1">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24" customHeight="1">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24" customHeight="1">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24" customHeight="1">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24" customHeight="1">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24" customHeight="1">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24" customHeight="1">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24" customHeight="1">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24" customHeight="1">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24" customHeight="1">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24" customHeight="1">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24" customHeight="1">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24" customHeight="1">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24" customHeight="1">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24" customHeight="1">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24" customHeight="1">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24" customHeight="1">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24" customHeight="1">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24" customHeight="1">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24" customHeight="1">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24" customHeight="1">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24" customHeight="1">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24" customHeight="1">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24" customHeight="1">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24" customHeight="1">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24" customHeight="1">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24" customHeight="1">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24" customHeight="1">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24" customHeight="1">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24" customHeight="1">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24" customHeight="1">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24" customHeight="1">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24" customHeight="1">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24" customHeight="1">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24" customHeight="1">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24" customHeight="1">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24" customHeight="1">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24" customHeight="1">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24" customHeight="1">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24" customHeight="1">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24" customHeight="1">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24" customHeight="1">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24" customHeight="1">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24" customHeight="1">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24" customHeight="1">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24" customHeight="1">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24" customHeight="1">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24" customHeight="1">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24" customHeight="1">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24" customHeight="1">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24" customHeight="1">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24" customHeight="1">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24" customHeight="1">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24" customHeight="1">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24" customHeight="1">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24" customHeight="1">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24" customHeight="1">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24" customHeight="1">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24" customHeight="1">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24" customHeight="1">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24" customHeight="1">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24" customHeight="1">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24" customHeight="1">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24" customHeight="1">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24" customHeight="1">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24" customHeight="1">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24" customHeight="1">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24" customHeight="1">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24" customHeight="1">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24" customHeight="1">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24" customHeight="1">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24" customHeight="1">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24" customHeight="1">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24" customHeight="1">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24" customHeight="1">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24" customHeight="1">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24" customHeight="1">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24" customHeight="1">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24" customHeight="1">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24" customHeight="1">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24" customHeight="1">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24" customHeight="1">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24" customHeight="1">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24" customHeight="1">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24" customHeight="1">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24" customHeight="1">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24" customHeight="1">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24" customHeight="1">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24" customHeight="1">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24" customHeight="1">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24" customHeight="1">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24" customHeight="1">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24" customHeight="1">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24" customHeight="1">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24" customHeight="1">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24" customHeight="1">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24" customHeight="1">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24" customHeight="1">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24" customHeight="1">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24" customHeight="1">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24" customHeight="1">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24" customHeight="1">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24" customHeight="1">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24" customHeight="1">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24" customHeight="1">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24" customHeight="1">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24" customHeight="1">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24" customHeight="1">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24" customHeight="1">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24" customHeight="1">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24" customHeight="1">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24" customHeight="1">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24" customHeight="1">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24" customHeight="1">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24" customHeight="1">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24" customHeight="1">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24" customHeight="1">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24" customHeight="1">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24" customHeight="1">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24" customHeight="1">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24" customHeight="1">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24" customHeight="1">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24" customHeight="1">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24" customHeight="1">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24" customHeight="1">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24" customHeight="1">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24" customHeight="1">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24" customHeight="1">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24" customHeight="1">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24" customHeight="1">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24" customHeight="1">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24" customHeight="1">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24" customHeight="1">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24" customHeight="1">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24" customHeight="1">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24" customHeight="1">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24" customHeight="1">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24" customHeight="1">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24" customHeight="1">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24" customHeight="1">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24" customHeight="1">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24" customHeight="1">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24" customHeight="1">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24" customHeight="1">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24" customHeight="1">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24" customHeight="1">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24" customHeight="1">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24" customHeight="1">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24" customHeight="1">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24" customHeight="1">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24" customHeight="1">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24" customHeight="1">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24" customHeight="1">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24" customHeight="1">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24" customHeight="1">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24" customHeight="1">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24" customHeight="1">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24" customHeight="1">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24" customHeight="1">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24" customHeight="1">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24" customHeight="1">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24" customHeight="1">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24" customHeight="1">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24" customHeight="1">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24" customHeight="1">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24" customHeight="1">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24" customHeight="1">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24" customHeight="1">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24" customHeight="1">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24" customHeight="1">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24" customHeight="1">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24" customHeight="1">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24" customHeight="1">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24" customHeight="1">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24" customHeight="1">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24" customHeight="1">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24" customHeight="1">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24" customHeight="1">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24" customHeight="1">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24" customHeight="1">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24" customHeight="1">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24" customHeight="1">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24" customHeight="1">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24" customHeight="1">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24" customHeight="1">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24" customHeight="1">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24" customHeight="1">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24" customHeight="1">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24" customHeight="1">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24" customHeight="1">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24" customHeight="1">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24" customHeight="1">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24" customHeight="1">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24" customHeight="1">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24" customHeight="1">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24" customHeight="1">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24" customHeight="1">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24" customHeight="1">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24" customHeight="1">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24" customHeight="1">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24" customHeight="1">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24" customHeight="1">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24" customHeight="1">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24" customHeight="1">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24" customHeight="1">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24" customHeight="1">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24" customHeight="1">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24" customHeight="1">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24" customHeight="1">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24" customHeight="1">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24" customHeight="1">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24" customHeight="1">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24" customHeight="1">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24" customHeight="1">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24" customHeight="1">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24" customHeight="1">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24" customHeight="1">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24" customHeight="1">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24" customHeight="1">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24" customHeight="1">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24" customHeight="1">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24" customHeight="1">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24" customHeight="1">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24" customHeight="1">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24" customHeight="1">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24" customHeight="1">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24" customHeight="1">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24" customHeight="1">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24" customHeight="1">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24" customHeight="1">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24" customHeight="1">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24" customHeight="1">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24" customHeight="1">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24" customHeight="1">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24" customHeight="1">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24" customHeight="1">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24" customHeight="1">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spans="1:26" ht="24" customHeight="1">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spans="1:26" ht="24" customHeight="1">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spans="1:26" ht="24" customHeight="1">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spans="1:26" ht="24" customHeight="1">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spans="1:26" ht="24" customHeight="1">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spans="1:26" ht="24" customHeight="1">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spans="1:26" ht="24" customHeight="1">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spans="1:26" ht="24" customHeight="1">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spans="1:26" ht="24" customHeight="1">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spans="1:26" ht="24" customHeight="1">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spans="1:26" ht="24" customHeight="1">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spans="1:26" ht="24" customHeight="1">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spans="1:26" ht="24" customHeight="1">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spans="1:26" ht="24" customHeight="1">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spans="1:26" ht="24" customHeight="1">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spans="1:26" ht="24" customHeight="1">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spans="1:26" ht="24" customHeight="1">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spans="1:26" ht="24" customHeight="1">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spans="1:26" ht="24" customHeight="1">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spans="1:26" ht="24" customHeight="1">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1">
    <mergeCell ref="C73:G73"/>
    <mergeCell ref="C74:G74"/>
    <mergeCell ref="C75:G75"/>
    <mergeCell ref="C77:E77"/>
    <mergeCell ref="C78:E78"/>
    <mergeCell ref="C7:G7"/>
    <mergeCell ref="G22:G24"/>
    <mergeCell ref="C67:G67"/>
    <mergeCell ref="C68:G68"/>
    <mergeCell ref="C72:G72"/>
    <mergeCell ref="G33:G34"/>
    <mergeCell ref="C62:G62"/>
    <mergeCell ref="C63:G63"/>
    <mergeCell ref="C64:G64"/>
    <mergeCell ref="C65:G65"/>
    <mergeCell ref="C66:G66"/>
    <mergeCell ref="C2:G2"/>
    <mergeCell ref="C3:G3"/>
    <mergeCell ref="C4:G4"/>
    <mergeCell ref="C5:G5"/>
    <mergeCell ref="C6:G6"/>
  </mergeCells>
  <dataValidations count="7">
    <dataValidation type="decimal" operator="greaterThanOrEqual" allowBlank="1" showInputMessage="1" showErrorMessage="1" prompt="Number - Please input a number in this cell" sqref="E42:E43" xr:uid="{00000000-0002-0000-0100-000001000000}">
      <formula1>1</formula1>
    </dataValidation>
    <dataValidation type="list" allowBlank="1" showInputMessage="1" showErrorMessage="1" prompt="Choose from drop-down menu - Please select the relevant country from the drop-down menu" sqref="E14" xr:uid="{00000000-0002-0000-0100-000002000000}">
      <formula1>Countries_list</formula1>
    </dataValidation>
    <dataValidation type="list" allowBlank="1" showInputMessage="1" showErrorMessage="1" prompt="Reporting type - Please indicate which type of reporting, between:_x000a__x000a_Systematic disclosure_x000a_EITI Report_x000a_Not available_x000a_Not applicable" sqref="E33" xr:uid="{00000000-0002-0000-0100-000003000000}">
      <formula1>Reporting_options_list</formula1>
    </dataValidation>
    <dataValidation type="decimal" allowBlank="1" showErrorMessage="1" sqref="C1:G1 C2:C7 C8:G13 C14:D17 F14:F17 C18:G18 C19:D20 F19:F20 C21:G21 C22:D31 F22:F31 D32:G32 C33:D34 F33:F34 C35:G36 C37:D46 F37:F46 C47:F47 C48:D51 F48:F51 C52:G57 C58:D60 F58:F60 C61:G61 C62:C68 F69:F71 F76:F1000" xr:uid="{00000000-0002-0000-0100-000004000000}">
      <formula1>999999</formula1>
      <formula2>99999999</formula2>
    </dataValidation>
    <dataValidation type="decimal" allowBlank="1" showInputMessage="1" showErrorMessage="1" prompt="Exchange/conversion rate - 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type="list" allowBlank="1" showInputMessage="1" showErrorMessage="1" prompt="Choose among the following - _x000a_Yes_x000a_No_x000a_Partially_x000a_Not applicable" sqref="E22 E26 E29 E37:E40 E48:E51" xr:uid="{00000000-0002-0000-0100-000006000000}">
      <formula1>Simple_options_list</formula1>
    </dataValidation>
    <dataValidation type="date" allowBlank="1" showInputMessage="1" showErrorMessage="1" prompt="Input date in specific format - YYYY-MM-DD" sqref="E19:E20 E24 E27 E30" xr:uid="{00000000-0002-0000-0100-000007000000}">
      <formula1>36161</formula1>
      <formula2>47848</formula2>
    </dataValidation>
  </dataValidations>
  <hyperlinks>
    <hyperlink ref="C7" r:id="rId1" xr:uid="{00000000-0004-0000-0100-000000000000}"/>
    <hyperlink ref="E25" r:id="rId2" xr:uid="{00000000-0004-0000-0100-000001000000}"/>
    <hyperlink ref="C32" r:id="rId3" location="r7-2" xr:uid="{00000000-0004-0000-0100-000003000000}"/>
    <hyperlink ref="C44" r:id="rId4" xr:uid="{00000000-0004-0000-0100-000004000000}"/>
    <hyperlink ref="E46" r:id="rId5" xr:uid="{00000000-0004-0000-0100-000005000000}"/>
    <hyperlink ref="C47" r:id="rId6" location="r4-7" xr:uid="{00000000-0004-0000-0100-000006000000}"/>
    <hyperlink ref="E60" r:id="rId7" xr:uid="{00000000-0004-0000-0100-000007000000}"/>
  </hyperlinks>
  <pageMargins left="0.25" right="0.25" top="0.75" bottom="0.75" header="0" footer="0"/>
  <pageSetup paperSize="8" orientation="landscape"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prompt="Input 3-letter ISO currency code - Input 3-letter ISO 4217 currency code:_x000a_If unsure, visit https://en.wikipedia.org/wiki/ISO_4217" xr:uid="{00000000-0002-0000-0100-00000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870"/>
  <sheetViews>
    <sheetView showGridLines="0" topLeftCell="A61" zoomScale="70" zoomScaleNormal="70" workbookViewId="0">
      <selection activeCell="P56" sqref="P56"/>
    </sheetView>
  </sheetViews>
  <sheetFormatPr defaultColWidth="14.44140625" defaultRowHeight="15" customHeight="1"/>
  <cols>
    <col min="1" max="1" width="4" customWidth="1"/>
    <col min="2" max="2" width="56.44140625" customWidth="1"/>
    <col min="3" max="3" width="4" customWidth="1"/>
    <col min="4" max="4" width="50.44140625" customWidth="1"/>
    <col min="5" max="5" width="5.44140625" customWidth="1"/>
    <col min="6" max="6" width="101.6640625" customWidth="1"/>
    <col min="7" max="7" width="4" customWidth="1"/>
    <col min="8" max="8" width="94.88671875" customWidth="1"/>
    <col min="9" max="15" width="4" customWidth="1"/>
    <col min="16" max="16" width="42" customWidth="1"/>
    <col min="17" max="26" width="4" customWidth="1"/>
  </cols>
  <sheetData>
    <row r="1" spans="1:26" ht="24" customHeight="1">
      <c r="A1" s="50"/>
      <c r="B1" s="50"/>
      <c r="C1" s="50"/>
      <c r="D1" s="50"/>
      <c r="E1" s="50"/>
      <c r="F1" s="50"/>
      <c r="G1" s="50"/>
      <c r="H1" s="50"/>
      <c r="I1" s="50"/>
      <c r="J1" s="50"/>
      <c r="K1" s="50"/>
      <c r="L1" s="50"/>
      <c r="M1" s="50"/>
      <c r="N1" s="50"/>
      <c r="O1" s="50"/>
      <c r="P1" s="50"/>
      <c r="Q1" s="50"/>
      <c r="R1" s="50"/>
      <c r="S1" s="50"/>
      <c r="T1" s="50"/>
      <c r="U1" s="50"/>
      <c r="V1" s="50"/>
      <c r="W1" s="50"/>
      <c r="X1" s="50"/>
      <c r="Y1" s="50"/>
      <c r="Z1" s="50"/>
    </row>
    <row r="2" spans="1:26" ht="24" customHeight="1">
      <c r="A2" s="1"/>
      <c r="B2" s="15" t="s">
        <v>126</v>
      </c>
      <c r="C2" s="15"/>
      <c r="D2" s="15"/>
      <c r="E2" s="15"/>
      <c r="F2" s="15"/>
      <c r="G2" s="15"/>
      <c r="H2" s="15"/>
      <c r="I2" s="1"/>
      <c r="J2" s="1"/>
      <c r="K2" s="1"/>
      <c r="L2" s="1"/>
      <c r="M2" s="1"/>
      <c r="N2" s="1"/>
      <c r="O2" s="1"/>
      <c r="P2" s="1"/>
      <c r="Q2" s="1"/>
      <c r="R2" s="1"/>
      <c r="S2" s="1"/>
      <c r="T2" s="1"/>
      <c r="U2" s="1"/>
      <c r="V2" s="1"/>
      <c r="W2" s="1"/>
      <c r="X2" s="1"/>
      <c r="Y2" s="1"/>
      <c r="Z2" s="1"/>
    </row>
    <row r="3" spans="1:26" ht="24" customHeight="1">
      <c r="A3" s="51"/>
      <c r="B3" s="511" t="s">
        <v>39</v>
      </c>
      <c r="C3" s="505"/>
      <c r="D3" s="505"/>
      <c r="E3" s="505"/>
      <c r="F3" s="505"/>
      <c r="G3" s="505"/>
      <c r="H3" s="506"/>
      <c r="I3" s="51"/>
      <c r="J3" s="51"/>
      <c r="K3" s="51"/>
      <c r="L3" s="51"/>
      <c r="M3" s="51"/>
      <c r="N3" s="51"/>
      <c r="O3" s="51"/>
      <c r="P3" s="51"/>
      <c r="Q3" s="51"/>
      <c r="R3" s="51"/>
      <c r="S3" s="51"/>
      <c r="T3" s="51"/>
      <c r="U3" s="51"/>
      <c r="V3" s="51"/>
      <c r="W3" s="51"/>
      <c r="X3" s="51"/>
      <c r="Y3" s="51"/>
      <c r="Z3" s="51"/>
    </row>
    <row r="4" spans="1:26" ht="17.25" customHeight="1">
      <c r="A4" s="1"/>
      <c r="B4" s="528" t="s">
        <v>127</v>
      </c>
      <c r="C4" s="505"/>
      <c r="D4" s="505"/>
      <c r="E4" s="505"/>
      <c r="F4" s="505"/>
      <c r="G4" s="505"/>
      <c r="H4" s="506"/>
      <c r="I4" s="1"/>
      <c r="J4" s="1"/>
      <c r="K4" s="1"/>
      <c r="L4" s="1"/>
      <c r="M4" s="1"/>
      <c r="N4" s="1"/>
      <c r="O4" s="1"/>
      <c r="P4" s="1"/>
      <c r="Q4" s="1"/>
      <c r="R4" s="1"/>
      <c r="S4" s="1"/>
      <c r="T4" s="1"/>
      <c r="U4" s="1"/>
      <c r="V4" s="1"/>
      <c r="W4" s="1"/>
      <c r="X4" s="1"/>
      <c r="Y4" s="1"/>
      <c r="Z4" s="1"/>
    </row>
    <row r="5" spans="1:26" ht="24" customHeight="1">
      <c r="A5" s="1"/>
      <c r="B5" s="512" t="s">
        <v>128</v>
      </c>
      <c r="C5" s="505"/>
      <c r="D5" s="505"/>
      <c r="E5" s="505"/>
      <c r="F5" s="505"/>
      <c r="G5" s="505"/>
      <c r="H5" s="506"/>
      <c r="I5" s="1"/>
      <c r="J5" s="1"/>
      <c r="K5" s="1"/>
      <c r="L5" s="1"/>
      <c r="M5" s="1"/>
      <c r="N5" s="1"/>
      <c r="O5" s="1"/>
      <c r="P5" s="1"/>
      <c r="Q5" s="1"/>
      <c r="R5" s="1"/>
      <c r="S5" s="1"/>
      <c r="T5" s="1"/>
      <c r="U5" s="1"/>
      <c r="V5" s="1"/>
      <c r="W5" s="1"/>
      <c r="X5" s="1"/>
      <c r="Y5" s="1"/>
      <c r="Z5" s="1"/>
    </row>
    <row r="6" spans="1:26" ht="24" customHeight="1">
      <c r="A6" s="1"/>
      <c r="B6" s="512" t="s">
        <v>129</v>
      </c>
      <c r="C6" s="505"/>
      <c r="D6" s="505"/>
      <c r="E6" s="505"/>
      <c r="F6" s="505"/>
      <c r="G6" s="505"/>
      <c r="H6" s="506"/>
      <c r="I6" s="1"/>
      <c r="J6" s="1"/>
      <c r="K6" s="1"/>
      <c r="L6" s="1"/>
      <c r="M6" s="1"/>
      <c r="N6" s="1"/>
      <c r="O6" s="1"/>
      <c r="P6" s="122"/>
      <c r="Q6" s="1"/>
      <c r="R6" s="1"/>
      <c r="S6" s="1"/>
      <c r="T6" s="1"/>
      <c r="U6" s="1"/>
      <c r="V6" s="1"/>
      <c r="W6" s="1"/>
      <c r="X6" s="1"/>
      <c r="Y6" s="1"/>
      <c r="Z6" s="1"/>
    </row>
    <row r="7" spans="1:26" ht="24" customHeight="1">
      <c r="A7" s="1"/>
      <c r="B7" s="512" t="s">
        <v>130</v>
      </c>
      <c r="C7" s="505"/>
      <c r="D7" s="505"/>
      <c r="E7" s="505"/>
      <c r="F7" s="505"/>
      <c r="G7" s="505"/>
      <c r="H7" s="506"/>
      <c r="I7" s="1"/>
      <c r="J7" s="1"/>
      <c r="K7" s="1"/>
      <c r="L7" s="1"/>
      <c r="M7" s="1"/>
      <c r="N7" s="1"/>
      <c r="O7" s="1"/>
      <c r="P7" s="1"/>
      <c r="Q7" s="1"/>
      <c r="R7" s="1"/>
      <c r="S7" s="1"/>
      <c r="T7" s="1"/>
      <c r="U7" s="1"/>
      <c r="V7" s="1"/>
      <c r="W7" s="1"/>
      <c r="X7" s="1"/>
      <c r="Y7" s="1"/>
      <c r="Z7" s="1"/>
    </row>
    <row r="8" spans="1:26" ht="17.25" customHeight="1">
      <c r="A8" s="1"/>
      <c r="B8" s="512" t="s">
        <v>131</v>
      </c>
      <c r="C8" s="505"/>
      <c r="D8" s="505"/>
      <c r="E8" s="505"/>
      <c r="F8" s="505"/>
      <c r="G8" s="505"/>
      <c r="H8" s="506"/>
      <c r="I8" s="1"/>
      <c r="J8" s="1"/>
      <c r="K8" s="1"/>
      <c r="L8" s="1"/>
      <c r="M8" s="1"/>
      <c r="N8" s="1"/>
      <c r="O8" s="1"/>
      <c r="P8" s="1"/>
      <c r="Q8" s="1"/>
      <c r="R8" s="1"/>
      <c r="S8" s="1"/>
      <c r="T8" s="1"/>
      <c r="U8" s="1"/>
      <c r="V8" s="1"/>
      <c r="W8" s="1"/>
      <c r="X8" s="1"/>
      <c r="Y8" s="1"/>
      <c r="Z8" s="1"/>
    </row>
    <row r="9" spans="1:26" ht="15" customHeight="1">
      <c r="A9" s="1"/>
      <c r="B9" s="529" t="s">
        <v>132</v>
      </c>
      <c r="C9" s="505"/>
      <c r="D9" s="505"/>
      <c r="E9" s="505"/>
      <c r="F9" s="505"/>
      <c r="G9" s="505"/>
      <c r="H9" s="506"/>
      <c r="I9" s="1"/>
      <c r="J9" s="1"/>
      <c r="K9" s="1"/>
      <c r="L9" s="1"/>
      <c r="M9" s="1"/>
      <c r="N9" s="1"/>
      <c r="O9" s="1"/>
      <c r="P9" s="1"/>
      <c r="Q9" s="1"/>
      <c r="R9" s="1"/>
      <c r="S9" s="1"/>
      <c r="T9" s="1"/>
      <c r="U9" s="1"/>
      <c r="V9" s="1"/>
      <c r="W9" s="1"/>
      <c r="X9" s="1"/>
      <c r="Y9" s="1"/>
      <c r="Z9" s="1"/>
    </row>
    <row r="10" spans="1:26" ht="15" customHeight="1">
      <c r="A10" s="1"/>
      <c r="B10" s="1"/>
      <c r="C10" s="1"/>
      <c r="D10" s="1"/>
      <c r="E10" s="123"/>
      <c r="F10" s="123"/>
      <c r="G10" s="123"/>
      <c r="H10" s="123"/>
      <c r="I10" s="1"/>
      <c r="J10" s="1"/>
      <c r="K10" s="1"/>
      <c r="L10" s="1"/>
      <c r="M10" s="1"/>
      <c r="N10" s="1"/>
      <c r="O10" s="1"/>
      <c r="P10" s="1"/>
      <c r="Q10" s="1"/>
      <c r="R10" s="1"/>
      <c r="S10" s="1"/>
      <c r="T10" s="1"/>
      <c r="U10" s="1"/>
      <c r="V10" s="1"/>
      <c r="W10" s="1"/>
      <c r="X10" s="1"/>
      <c r="Y10" s="1"/>
      <c r="Z10" s="1"/>
    </row>
    <row r="11" spans="1:26" ht="24" customHeight="1">
      <c r="A11" s="1"/>
      <c r="B11" s="21" t="s">
        <v>44</v>
      </c>
      <c r="C11" s="18"/>
      <c r="D11" s="53" t="s">
        <v>45</v>
      </c>
      <c r="E11" s="18"/>
      <c r="F11" s="23" t="s">
        <v>20</v>
      </c>
      <c r="G11" s="50"/>
      <c r="H11" s="1"/>
      <c r="I11" s="1"/>
      <c r="J11" s="1"/>
      <c r="K11" s="1"/>
      <c r="L11" s="1"/>
      <c r="M11" s="1"/>
      <c r="N11" s="1"/>
      <c r="O11" s="1"/>
      <c r="P11" s="1"/>
      <c r="Q11" s="1"/>
      <c r="R11" s="1"/>
      <c r="S11" s="1"/>
      <c r="T11" s="1"/>
      <c r="U11" s="1"/>
      <c r="V11" s="1"/>
      <c r="W11" s="1"/>
      <c r="X11" s="1"/>
      <c r="Y11" s="1"/>
      <c r="Z11" s="1"/>
    </row>
    <row r="12" spans="1:26" ht="24"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4" customHeight="1">
      <c r="A13" s="51"/>
      <c r="B13" s="54" t="s">
        <v>133</v>
      </c>
      <c r="C13" s="51"/>
      <c r="D13" s="55"/>
      <c r="E13" s="51"/>
      <c r="F13" s="55"/>
      <c r="G13" s="51"/>
      <c r="H13" s="51"/>
      <c r="I13" s="51"/>
      <c r="J13" s="51"/>
      <c r="K13" s="51"/>
      <c r="L13" s="51"/>
      <c r="M13" s="51"/>
      <c r="N13" s="51"/>
      <c r="O13" s="51"/>
      <c r="P13" s="51"/>
      <c r="Q13" s="51"/>
      <c r="R13" s="51"/>
      <c r="S13" s="51"/>
      <c r="T13" s="51"/>
      <c r="U13" s="51"/>
      <c r="V13" s="51"/>
      <c r="W13" s="51"/>
      <c r="X13" s="51"/>
      <c r="Y13" s="51"/>
      <c r="Z13" s="51"/>
    </row>
    <row r="14" spans="1:26" ht="24" customHeight="1">
      <c r="A14" s="1"/>
      <c r="B14" s="48" t="s">
        <v>134</v>
      </c>
      <c r="C14" s="1"/>
      <c r="D14" s="48"/>
      <c r="E14" s="1"/>
      <c r="F14" s="48"/>
      <c r="G14" s="1"/>
      <c r="H14" s="1"/>
      <c r="I14" s="1"/>
      <c r="J14" s="1"/>
      <c r="K14" s="1"/>
      <c r="L14" s="1"/>
      <c r="M14" s="1"/>
      <c r="N14" s="1"/>
      <c r="O14" s="1"/>
      <c r="P14" s="1"/>
      <c r="Q14" s="1"/>
      <c r="R14" s="1"/>
      <c r="S14" s="1"/>
      <c r="T14" s="1"/>
      <c r="U14" s="1"/>
      <c r="V14" s="1"/>
      <c r="W14" s="1"/>
      <c r="X14" s="1"/>
      <c r="Y14" s="1"/>
      <c r="Z14" s="1"/>
    </row>
    <row r="15" spans="1:26" ht="24" customHeight="1">
      <c r="A15" s="1"/>
      <c r="B15" s="94"/>
      <c r="C15" s="1"/>
      <c r="D15" s="124"/>
      <c r="E15" s="1"/>
      <c r="F15" s="124"/>
      <c r="G15" s="1"/>
      <c r="H15" s="1"/>
      <c r="I15" s="1"/>
      <c r="J15" s="1"/>
      <c r="K15" s="1"/>
      <c r="L15" s="1"/>
      <c r="M15" s="1"/>
      <c r="N15" s="1"/>
      <c r="O15" s="1"/>
      <c r="P15" s="1"/>
      <c r="Q15" s="1"/>
      <c r="R15" s="1"/>
      <c r="S15" s="1"/>
      <c r="T15" s="1"/>
      <c r="U15" s="1"/>
      <c r="V15" s="1"/>
      <c r="W15" s="1"/>
      <c r="X15" s="1"/>
      <c r="Y15" s="1"/>
      <c r="Z15" s="1"/>
    </row>
    <row r="16" spans="1:26" ht="24" customHeight="1">
      <c r="A16" s="125"/>
      <c r="B16" s="126" t="s">
        <v>135</v>
      </c>
      <c r="C16" s="125"/>
      <c r="D16" s="126" t="s">
        <v>136</v>
      </c>
      <c r="E16" s="125"/>
      <c r="F16" s="126" t="s">
        <v>137</v>
      </c>
      <c r="G16" s="125"/>
      <c r="H16" s="127" t="s">
        <v>138</v>
      </c>
      <c r="I16" s="125"/>
      <c r="J16" s="125"/>
      <c r="K16" s="125"/>
      <c r="L16" s="125"/>
      <c r="M16" s="125"/>
      <c r="N16" s="125"/>
      <c r="O16" s="125"/>
      <c r="P16" s="125"/>
      <c r="Q16" s="125"/>
      <c r="R16" s="125"/>
      <c r="S16" s="125"/>
      <c r="T16" s="125"/>
      <c r="U16" s="125"/>
      <c r="V16" s="125"/>
      <c r="W16" s="125"/>
      <c r="X16" s="125"/>
      <c r="Y16" s="125"/>
      <c r="Z16" s="125"/>
    </row>
    <row r="17" spans="1:26" ht="32.25" customHeight="1">
      <c r="A17" s="1"/>
      <c r="B17" s="128" t="s">
        <v>139</v>
      </c>
      <c r="C17" s="1"/>
      <c r="D17" s="129"/>
      <c r="E17" s="1"/>
      <c r="F17" s="129"/>
      <c r="G17" s="1"/>
      <c r="H17" s="130"/>
      <c r="I17" s="1"/>
      <c r="J17" s="1"/>
      <c r="K17" s="1"/>
      <c r="L17" s="1"/>
      <c r="M17" s="1"/>
      <c r="N17" s="1"/>
      <c r="O17" s="1"/>
      <c r="P17" s="1"/>
      <c r="Q17" s="1"/>
      <c r="R17" s="1"/>
      <c r="S17" s="1"/>
      <c r="T17" s="1"/>
      <c r="U17" s="1"/>
      <c r="V17" s="1"/>
      <c r="W17" s="1"/>
      <c r="X17" s="1"/>
      <c r="Y17" s="1"/>
      <c r="Z17" s="1"/>
    </row>
    <row r="18" spans="1:26" ht="24" customHeight="1">
      <c r="A18" s="1"/>
      <c r="B18" s="131" t="s">
        <v>140</v>
      </c>
      <c r="C18" s="1"/>
      <c r="D18" s="132"/>
      <c r="E18" s="1"/>
      <c r="F18" s="132"/>
      <c r="G18" s="1"/>
      <c r="H18" s="133"/>
      <c r="I18" s="1"/>
      <c r="J18" s="1"/>
      <c r="K18" s="1"/>
      <c r="L18" s="1"/>
      <c r="M18" s="1"/>
      <c r="N18" s="1"/>
      <c r="O18" s="1"/>
      <c r="P18" s="1"/>
      <c r="Q18" s="1"/>
      <c r="R18" s="1"/>
      <c r="S18" s="1"/>
      <c r="T18" s="1"/>
      <c r="U18" s="1"/>
      <c r="V18" s="1"/>
      <c r="W18" s="1"/>
      <c r="X18" s="1"/>
      <c r="Y18" s="1"/>
      <c r="Z18" s="1"/>
    </row>
    <row r="19" spans="1:26" ht="277.8" customHeight="1">
      <c r="A19" s="1"/>
      <c r="B19" s="131" t="s">
        <v>141</v>
      </c>
      <c r="C19" s="1"/>
      <c r="D19" s="134" t="s">
        <v>84</v>
      </c>
      <c r="E19" s="1"/>
      <c r="F19" s="135" t="s">
        <v>142</v>
      </c>
      <c r="G19" s="1"/>
      <c r="H19" s="136" t="s">
        <v>2607</v>
      </c>
      <c r="I19" s="1"/>
      <c r="J19" s="1"/>
      <c r="K19" s="1"/>
      <c r="L19" s="1"/>
      <c r="M19" s="1"/>
      <c r="N19" s="1"/>
      <c r="O19" s="1"/>
      <c r="P19" s="1"/>
      <c r="Q19" s="1"/>
      <c r="R19" s="1"/>
      <c r="S19" s="1"/>
      <c r="T19" s="1"/>
      <c r="U19" s="1"/>
      <c r="V19" s="1"/>
      <c r="W19" s="1"/>
      <c r="X19" s="1"/>
      <c r="Y19" s="1"/>
      <c r="Z19" s="1"/>
    </row>
    <row r="20" spans="1:26" ht="173.4" customHeight="1">
      <c r="A20" s="1"/>
      <c r="B20" s="131" t="s">
        <v>143</v>
      </c>
      <c r="C20" s="1"/>
      <c r="D20" s="134" t="s">
        <v>84</v>
      </c>
      <c r="E20" s="1"/>
      <c r="F20" s="137" t="s">
        <v>144</v>
      </c>
      <c r="G20" s="1"/>
      <c r="H20" s="136" t="s">
        <v>2608</v>
      </c>
      <c r="I20" s="1"/>
      <c r="J20" s="1"/>
      <c r="K20" s="1"/>
      <c r="L20" s="1"/>
      <c r="M20" s="1"/>
      <c r="N20" s="1"/>
      <c r="O20" s="1"/>
      <c r="P20" s="1"/>
      <c r="Q20" s="1"/>
      <c r="R20" s="1"/>
      <c r="S20" s="1"/>
      <c r="T20" s="1"/>
      <c r="U20" s="1"/>
      <c r="V20" s="1"/>
      <c r="W20" s="1"/>
      <c r="X20" s="1"/>
      <c r="Y20" s="1"/>
      <c r="Z20" s="1"/>
    </row>
    <row r="21" spans="1:26" ht="115.8" customHeight="1">
      <c r="A21" s="1"/>
      <c r="B21" s="131" t="s">
        <v>145</v>
      </c>
      <c r="C21" s="1"/>
      <c r="D21" s="134" t="s">
        <v>84</v>
      </c>
      <c r="E21" s="1"/>
      <c r="F21" s="134" t="s">
        <v>146</v>
      </c>
      <c r="G21" s="1"/>
      <c r="H21" s="136" t="s">
        <v>147</v>
      </c>
      <c r="I21" s="1"/>
      <c r="J21" s="1"/>
      <c r="K21" s="1"/>
      <c r="L21" s="1"/>
      <c r="M21" s="1"/>
      <c r="N21" s="1"/>
      <c r="O21" s="1"/>
      <c r="P21" s="1"/>
      <c r="Q21" s="1"/>
      <c r="R21" s="1"/>
      <c r="S21" s="1"/>
      <c r="T21" s="1"/>
      <c r="U21" s="1"/>
      <c r="V21" s="1"/>
      <c r="W21" s="1"/>
      <c r="X21" s="1"/>
      <c r="Y21" s="1"/>
      <c r="Z21" s="1"/>
    </row>
    <row r="22" spans="1:26" ht="157.19999999999999" customHeight="1">
      <c r="A22" s="1"/>
      <c r="B22" s="138" t="s">
        <v>148</v>
      </c>
      <c r="C22" s="1"/>
      <c r="D22" s="139" t="s">
        <v>84</v>
      </c>
      <c r="E22" s="1"/>
      <c r="F22" s="134" t="s">
        <v>149</v>
      </c>
      <c r="G22" s="1"/>
      <c r="H22" s="140" t="s">
        <v>150</v>
      </c>
      <c r="I22" s="1"/>
      <c r="J22" s="1"/>
      <c r="K22" s="1"/>
      <c r="L22" s="1"/>
      <c r="M22" s="1"/>
      <c r="N22" s="1"/>
      <c r="O22" s="1"/>
      <c r="P22" s="1"/>
      <c r="Q22" s="1"/>
      <c r="R22" s="1"/>
      <c r="S22" s="1"/>
      <c r="T22" s="1"/>
      <c r="U22" s="1"/>
      <c r="V22" s="1"/>
      <c r="W22" s="1"/>
      <c r="X22" s="1"/>
      <c r="Y22" s="1"/>
      <c r="Z22" s="1"/>
    </row>
    <row r="23" spans="1:26" ht="24" customHeight="1">
      <c r="A23" s="1"/>
      <c r="B23" s="94"/>
      <c r="C23" s="1"/>
      <c r="D23" s="124"/>
      <c r="E23" s="1"/>
      <c r="F23" s="124"/>
      <c r="G23" s="1"/>
      <c r="H23" s="1"/>
      <c r="I23" s="1"/>
      <c r="J23" s="1"/>
      <c r="K23" s="1"/>
      <c r="L23" s="1"/>
      <c r="M23" s="1"/>
      <c r="N23" s="1"/>
      <c r="O23" s="1"/>
      <c r="P23" s="1"/>
      <c r="Q23" s="1"/>
      <c r="R23" s="1"/>
      <c r="S23" s="1"/>
      <c r="T23" s="1"/>
      <c r="U23" s="1"/>
      <c r="V23" s="1"/>
      <c r="W23" s="1"/>
      <c r="X23" s="1"/>
      <c r="Y23" s="1"/>
      <c r="Z23" s="1"/>
    </row>
    <row r="24" spans="1:26" ht="24" customHeight="1">
      <c r="A24" s="1"/>
      <c r="B24" s="128" t="s">
        <v>151</v>
      </c>
      <c r="C24" s="1"/>
      <c r="D24" s="129"/>
      <c r="E24" s="1"/>
      <c r="F24" s="129"/>
      <c r="G24" s="1"/>
      <c r="H24" s="130"/>
      <c r="I24" s="1"/>
      <c r="J24" s="1"/>
      <c r="K24" s="1"/>
      <c r="L24" s="1"/>
      <c r="M24" s="1"/>
      <c r="N24" s="1"/>
      <c r="O24" s="1"/>
      <c r="P24" s="1"/>
      <c r="Q24" s="1"/>
      <c r="R24" s="1"/>
      <c r="S24" s="1"/>
      <c r="T24" s="1"/>
      <c r="U24" s="1"/>
      <c r="V24" s="1"/>
      <c r="W24" s="1"/>
      <c r="X24" s="1"/>
      <c r="Y24" s="1"/>
      <c r="Z24" s="1"/>
    </row>
    <row r="25" spans="1:26" ht="24" customHeight="1">
      <c r="A25" s="1"/>
      <c r="B25" s="131" t="s">
        <v>140</v>
      </c>
      <c r="C25" s="1"/>
      <c r="D25" s="132"/>
      <c r="E25" s="1"/>
      <c r="F25" s="132"/>
      <c r="G25" s="1"/>
      <c r="H25" s="133"/>
      <c r="I25" s="1"/>
      <c r="J25" s="1"/>
      <c r="K25" s="1"/>
      <c r="L25" s="1"/>
      <c r="M25" s="1"/>
      <c r="N25" s="1"/>
      <c r="O25" s="1"/>
      <c r="P25" s="1"/>
      <c r="Q25" s="1"/>
      <c r="R25" s="1"/>
      <c r="S25" s="1"/>
      <c r="T25" s="1"/>
      <c r="U25" s="1"/>
      <c r="V25" s="1"/>
      <c r="W25" s="1"/>
      <c r="X25" s="1"/>
      <c r="Y25" s="1"/>
      <c r="Z25" s="1"/>
    </row>
    <row r="26" spans="1:26" ht="325.8" customHeight="1">
      <c r="A26" s="1"/>
      <c r="B26" s="131" t="s">
        <v>152</v>
      </c>
      <c r="C26" s="1"/>
      <c r="D26" s="134" t="s">
        <v>84</v>
      </c>
      <c r="E26" s="1"/>
      <c r="F26" s="141" t="s">
        <v>2584</v>
      </c>
      <c r="G26" s="1"/>
      <c r="H26" s="136" t="s">
        <v>153</v>
      </c>
      <c r="I26" s="1"/>
      <c r="J26" s="1"/>
      <c r="K26" s="1"/>
      <c r="L26" s="1"/>
      <c r="M26" s="1"/>
      <c r="N26" s="1"/>
      <c r="O26" s="1"/>
      <c r="P26" s="1"/>
      <c r="Q26" s="1"/>
      <c r="R26" s="1"/>
      <c r="S26" s="1"/>
      <c r="T26" s="1"/>
      <c r="U26" s="1"/>
      <c r="V26" s="1"/>
      <c r="W26" s="1"/>
      <c r="X26" s="1"/>
      <c r="Y26" s="1"/>
      <c r="Z26" s="1"/>
    </row>
    <row r="27" spans="1:26" ht="312" customHeight="1">
      <c r="A27" s="142"/>
      <c r="B27" s="94" t="s">
        <v>154</v>
      </c>
      <c r="C27" s="143"/>
      <c r="D27" s="134" t="s">
        <v>84</v>
      </c>
      <c r="E27" s="1"/>
      <c r="F27" s="135" t="s">
        <v>155</v>
      </c>
      <c r="G27" s="1"/>
      <c r="H27" s="136" t="s">
        <v>156</v>
      </c>
      <c r="I27" s="1"/>
      <c r="J27" s="1"/>
      <c r="K27" s="1"/>
      <c r="L27" s="1"/>
      <c r="M27" s="1"/>
      <c r="N27" s="1"/>
      <c r="O27" s="1"/>
      <c r="P27" s="1"/>
      <c r="Q27" s="1"/>
      <c r="R27" s="1"/>
      <c r="S27" s="1"/>
      <c r="T27" s="1"/>
      <c r="U27" s="1"/>
      <c r="V27" s="1"/>
      <c r="W27" s="1"/>
      <c r="X27" s="1"/>
      <c r="Y27" s="1"/>
      <c r="Z27" s="1"/>
    </row>
    <row r="28" spans="1:26" ht="158.4" customHeight="1">
      <c r="A28" s="1"/>
      <c r="B28" s="131" t="s">
        <v>157</v>
      </c>
      <c r="C28" s="1"/>
      <c r="D28" s="134" t="s">
        <v>84</v>
      </c>
      <c r="E28" s="1"/>
      <c r="F28" s="135" t="s">
        <v>158</v>
      </c>
      <c r="G28" s="1"/>
      <c r="H28" s="136" t="s">
        <v>159</v>
      </c>
      <c r="I28" s="1"/>
      <c r="J28" s="1"/>
      <c r="K28" s="1"/>
      <c r="L28" s="1"/>
      <c r="M28" s="1"/>
      <c r="N28" s="1"/>
      <c r="O28" s="1"/>
      <c r="P28" s="1"/>
      <c r="Q28" s="1"/>
      <c r="R28" s="1"/>
      <c r="S28" s="1"/>
      <c r="T28" s="1"/>
      <c r="U28" s="1"/>
      <c r="V28" s="1"/>
      <c r="W28" s="1"/>
      <c r="X28" s="1"/>
      <c r="Y28" s="1"/>
      <c r="Z28" s="1"/>
    </row>
    <row r="29" spans="1:26" ht="117.6" customHeight="1">
      <c r="A29" s="1"/>
      <c r="B29" s="144" t="s">
        <v>154</v>
      </c>
      <c r="C29" s="143"/>
      <c r="D29" s="134" t="s">
        <v>84</v>
      </c>
      <c r="E29" s="1"/>
      <c r="F29" s="134" t="s">
        <v>160</v>
      </c>
      <c r="G29" s="1"/>
      <c r="H29" s="168" t="s">
        <v>2606</v>
      </c>
      <c r="I29" s="1"/>
      <c r="J29" s="1"/>
      <c r="K29" s="1"/>
      <c r="L29" s="1"/>
      <c r="M29" s="1"/>
      <c r="N29" s="1"/>
      <c r="O29" s="1"/>
      <c r="P29" s="1"/>
      <c r="Q29" s="1"/>
      <c r="R29" s="1"/>
      <c r="S29" s="1"/>
      <c r="T29" s="1"/>
      <c r="U29" s="1"/>
      <c r="V29" s="1"/>
      <c r="W29" s="1"/>
      <c r="X29" s="1"/>
      <c r="Y29" s="1"/>
      <c r="Z29" s="1"/>
    </row>
    <row r="30" spans="1:26" ht="99.6" customHeight="1">
      <c r="A30" s="1"/>
      <c r="B30" s="131" t="s">
        <v>161</v>
      </c>
      <c r="C30" s="1"/>
      <c r="D30" s="134" t="s">
        <v>84</v>
      </c>
      <c r="E30" s="1"/>
      <c r="F30" s="134" t="s">
        <v>162</v>
      </c>
      <c r="G30" s="1"/>
      <c r="H30" s="133"/>
      <c r="I30" s="1"/>
      <c r="J30" s="1"/>
      <c r="K30" s="1"/>
      <c r="L30" s="1"/>
      <c r="M30" s="1"/>
      <c r="N30" s="1"/>
      <c r="O30" s="1"/>
      <c r="P30" s="1"/>
      <c r="Q30" s="1"/>
      <c r="R30" s="1"/>
      <c r="S30" s="1"/>
      <c r="T30" s="1"/>
      <c r="U30" s="1"/>
      <c r="V30" s="1"/>
      <c r="W30" s="1"/>
      <c r="X30" s="1"/>
      <c r="Y30" s="1"/>
      <c r="Z30" s="1"/>
    </row>
    <row r="31" spans="1:26" ht="273" customHeight="1">
      <c r="A31" s="1"/>
      <c r="B31" s="144" t="s">
        <v>163</v>
      </c>
      <c r="C31" s="143"/>
      <c r="D31" s="139">
        <v>112</v>
      </c>
      <c r="E31" s="1"/>
      <c r="F31" s="134" t="s">
        <v>164</v>
      </c>
      <c r="G31" s="1"/>
      <c r="H31" s="136"/>
      <c r="I31" s="1"/>
      <c r="J31" s="1"/>
      <c r="K31" s="1"/>
      <c r="L31" s="1"/>
      <c r="M31" s="1"/>
      <c r="N31" s="1"/>
      <c r="O31" s="1"/>
      <c r="P31" s="1"/>
      <c r="Q31" s="1"/>
      <c r="R31" s="1"/>
      <c r="S31" s="1"/>
      <c r="T31" s="1"/>
      <c r="U31" s="1"/>
      <c r="V31" s="1"/>
      <c r="W31" s="1"/>
      <c r="X31" s="1"/>
      <c r="Y31" s="1"/>
      <c r="Z31" s="1"/>
    </row>
    <row r="32" spans="1:26" ht="24" customHeight="1">
      <c r="A32" s="1"/>
      <c r="B32" s="145"/>
      <c r="C32" s="1"/>
      <c r="D32" s="124"/>
      <c r="E32" s="1"/>
      <c r="F32" s="124"/>
      <c r="G32" s="1"/>
      <c r="H32" s="146"/>
      <c r="I32" s="1"/>
      <c r="J32" s="1"/>
      <c r="K32" s="1"/>
      <c r="L32" s="1"/>
      <c r="M32" s="1"/>
      <c r="N32" s="1"/>
      <c r="O32" s="1"/>
      <c r="P32" s="1"/>
      <c r="Q32" s="1"/>
      <c r="R32" s="1"/>
      <c r="S32" s="1"/>
      <c r="T32" s="1"/>
      <c r="U32" s="1"/>
      <c r="V32" s="1"/>
      <c r="W32" s="1"/>
      <c r="X32" s="1"/>
      <c r="Y32" s="1"/>
      <c r="Z32" s="1"/>
    </row>
    <row r="33" spans="1:26" ht="24" customHeight="1">
      <c r="A33" s="1"/>
      <c r="B33" s="128" t="s">
        <v>165</v>
      </c>
      <c r="C33" s="1"/>
      <c r="D33" s="147"/>
      <c r="E33" s="1"/>
      <c r="F33" s="147"/>
      <c r="G33" s="1"/>
      <c r="H33" s="130"/>
      <c r="I33" s="1"/>
      <c r="J33" s="1"/>
      <c r="K33" s="1"/>
      <c r="L33" s="1"/>
      <c r="M33" s="1"/>
      <c r="N33" s="1"/>
      <c r="O33" s="1"/>
      <c r="P33" s="1"/>
      <c r="Q33" s="1"/>
      <c r="R33" s="1"/>
      <c r="S33" s="1"/>
      <c r="T33" s="1"/>
      <c r="U33" s="1"/>
      <c r="V33" s="1"/>
      <c r="W33" s="1"/>
      <c r="X33" s="1"/>
      <c r="Y33" s="1"/>
      <c r="Z33" s="1"/>
    </row>
    <row r="34" spans="1:26" ht="98.4" customHeight="1">
      <c r="A34" s="1"/>
      <c r="B34" s="131" t="s">
        <v>166</v>
      </c>
      <c r="C34" s="1"/>
      <c r="D34" s="134" t="s">
        <v>84</v>
      </c>
      <c r="E34" s="1"/>
      <c r="F34" s="134" t="s">
        <v>167</v>
      </c>
      <c r="G34" s="1"/>
      <c r="H34" s="136" t="s">
        <v>168</v>
      </c>
      <c r="I34" s="1"/>
      <c r="J34" s="1"/>
      <c r="K34" s="1"/>
      <c r="L34" s="1"/>
      <c r="M34" s="1"/>
      <c r="N34" s="1"/>
      <c r="O34" s="1"/>
      <c r="P34" s="1"/>
      <c r="Q34" s="1"/>
      <c r="R34" s="1"/>
      <c r="S34" s="1"/>
      <c r="T34" s="1"/>
      <c r="U34" s="1"/>
      <c r="V34" s="1"/>
      <c r="W34" s="1"/>
      <c r="X34" s="1"/>
      <c r="Y34" s="1"/>
      <c r="Z34" s="1"/>
    </row>
    <row r="35" spans="1:26" ht="87" customHeight="1">
      <c r="A35" s="1"/>
      <c r="B35" s="131" t="s">
        <v>169</v>
      </c>
      <c r="C35" s="1"/>
      <c r="D35" s="134" t="s">
        <v>84</v>
      </c>
      <c r="E35" s="1"/>
      <c r="F35" s="134" t="s">
        <v>170</v>
      </c>
      <c r="G35" s="1"/>
      <c r="H35" s="133"/>
      <c r="I35" s="1"/>
      <c r="J35" s="1"/>
      <c r="K35" s="1"/>
      <c r="L35" s="1"/>
      <c r="M35" s="1"/>
      <c r="N35" s="1"/>
      <c r="O35" s="1"/>
      <c r="P35" s="1"/>
      <c r="Q35" s="1"/>
      <c r="R35" s="1"/>
      <c r="S35" s="1"/>
      <c r="T35" s="1"/>
      <c r="U35" s="1"/>
      <c r="V35" s="1"/>
      <c r="W35" s="1"/>
      <c r="X35" s="1"/>
      <c r="Y35" s="1"/>
      <c r="Z35" s="1"/>
    </row>
    <row r="36" spans="1:26" ht="67.8" customHeight="1">
      <c r="A36" s="1"/>
      <c r="B36" s="138" t="s">
        <v>171</v>
      </c>
      <c r="C36" s="1"/>
      <c r="D36" s="134" t="s">
        <v>84</v>
      </c>
      <c r="E36" s="1"/>
      <c r="F36" s="148" t="s">
        <v>172</v>
      </c>
      <c r="G36" s="1"/>
      <c r="H36" s="149"/>
      <c r="I36" s="1"/>
      <c r="J36" s="1"/>
      <c r="K36" s="1"/>
      <c r="L36" s="1"/>
      <c r="M36" s="1"/>
      <c r="N36" s="1"/>
      <c r="O36" s="1"/>
      <c r="P36" s="1"/>
      <c r="Q36" s="1"/>
      <c r="R36" s="1"/>
      <c r="S36" s="1"/>
      <c r="T36" s="1"/>
      <c r="U36" s="1"/>
      <c r="V36" s="1"/>
      <c r="W36" s="1"/>
      <c r="X36" s="1"/>
      <c r="Y36" s="1"/>
      <c r="Z36" s="1"/>
    </row>
    <row r="37" spans="1:26" ht="24" customHeight="1">
      <c r="A37" s="1"/>
      <c r="B37" s="94"/>
      <c r="C37" s="1"/>
      <c r="D37" s="124"/>
      <c r="E37" s="1"/>
      <c r="F37" s="124"/>
      <c r="G37" s="1"/>
      <c r="H37" s="1"/>
      <c r="I37" s="1"/>
      <c r="J37" s="1"/>
      <c r="K37" s="1"/>
      <c r="L37" s="1"/>
      <c r="M37" s="1"/>
      <c r="N37" s="1"/>
      <c r="O37" s="1"/>
      <c r="P37" s="1"/>
      <c r="Q37" s="1"/>
      <c r="R37" s="1"/>
      <c r="S37" s="1"/>
      <c r="T37" s="1"/>
      <c r="U37" s="1"/>
      <c r="V37" s="1"/>
      <c r="W37" s="1"/>
      <c r="X37" s="1"/>
      <c r="Y37" s="1"/>
      <c r="Z37" s="1"/>
    </row>
    <row r="38" spans="1:26" ht="24" customHeight="1">
      <c r="A38" s="1"/>
      <c r="B38" s="128" t="s">
        <v>173</v>
      </c>
      <c r="C38" s="1"/>
      <c r="D38" s="147"/>
      <c r="E38" s="1"/>
      <c r="F38" s="147"/>
      <c r="G38" s="1"/>
      <c r="H38" s="130"/>
      <c r="I38" s="1"/>
      <c r="J38" s="1"/>
      <c r="K38" s="1"/>
      <c r="L38" s="1"/>
      <c r="M38" s="1"/>
      <c r="N38" s="1"/>
      <c r="O38" s="1"/>
      <c r="P38" s="1"/>
      <c r="Q38" s="1"/>
      <c r="R38" s="1"/>
      <c r="S38" s="1"/>
      <c r="T38" s="1"/>
      <c r="U38" s="1"/>
      <c r="V38" s="1"/>
      <c r="W38" s="1"/>
      <c r="X38" s="1"/>
      <c r="Y38" s="1"/>
      <c r="Z38" s="1"/>
    </row>
    <row r="39" spans="1:26" ht="170.4" customHeight="1">
      <c r="A39" s="1"/>
      <c r="B39" s="131" t="s">
        <v>174</v>
      </c>
      <c r="C39" s="1"/>
      <c r="D39" s="134" t="s">
        <v>84</v>
      </c>
      <c r="E39" s="1"/>
      <c r="F39" s="135" t="s">
        <v>175</v>
      </c>
      <c r="G39" s="1"/>
      <c r="H39" s="136" t="s">
        <v>2605</v>
      </c>
      <c r="I39" s="1"/>
      <c r="J39" s="1"/>
      <c r="K39" s="1"/>
      <c r="L39" s="1"/>
      <c r="M39" s="1"/>
      <c r="N39" s="1"/>
      <c r="O39" s="1"/>
      <c r="P39" s="1"/>
      <c r="Q39" s="1"/>
      <c r="R39" s="1"/>
      <c r="S39" s="1"/>
      <c r="T39" s="1"/>
      <c r="U39" s="1"/>
      <c r="V39" s="1"/>
      <c r="W39" s="1"/>
      <c r="X39" s="1"/>
      <c r="Y39" s="1"/>
      <c r="Z39" s="1"/>
    </row>
    <row r="40" spans="1:26" ht="24" customHeight="1">
      <c r="A40" s="1"/>
      <c r="B40" s="131" t="s">
        <v>176</v>
      </c>
      <c r="C40" s="1"/>
      <c r="D40" s="134" t="s">
        <v>84</v>
      </c>
      <c r="E40" s="1"/>
      <c r="F40" s="135" t="s">
        <v>177</v>
      </c>
      <c r="G40" s="1"/>
      <c r="H40" s="133"/>
      <c r="I40" s="1"/>
      <c r="J40" s="1"/>
      <c r="K40" s="1"/>
      <c r="L40" s="1"/>
      <c r="M40" s="1"/>
      <c r="N40" s="1"/>
      <c r="O40" s="1"/>
      <c r="P40" s="1"/>
      <c r="Q40" s="1"/>
      <c r="R40" s="1"/>
      <c r="S40" s="1"/>
      <c r="T40" s="1"/>
      <c r="U40" s="1"/>
      <c r="V40" s="1"/>
      <c r="W40" s="1"/>
      <c r="X40" s="1"/>
      <c r="Y40" s="1"/>
      <c r="Z40" s="1"/>
    </row>
    <row r="41" spans="1:26" ht="102.6" customHeight="1">
      <c r="A41" s="1"/>
      <c r="B41" s="131" t="s">
        <v>178</v>
      </c>
      <c r="C41" s="1"/>
      <c r="D41" s="134" t="s">
        <v>84</v>
      </c>
      <c r="E41" s="1"/>
      <c r="F41" s="134" t="s">
        <v>179</v>
      </c>
      <c r="G41" s="1"/>
      <c r="H41" s="133"/>
      <c r="I41" s="1"/>
      <c r="J41" s="1"/>
      <c r="K41" s="1"/>
      <c r="L41" s="1"/>
      <c r="M41" s="1"/>
      <c r="N41" s="1"/>
      <c r="O41" s="1"/>
      <c r="P41" s="1"/>
      <c r="Q41" s="1"/>
      <c r="R41" s="1"/>
      <c r="S41" s="1"/>
      <c r="T41" s="1"/>
      <c r="U41" s="1"/>
      <c r="V41" s="1"/>
      <c r="W41" s="1"/>
      <c r="X41" s="1"/>
      <c r="Y41" s="1"/>
      <c r="Z41" s="1"/>
    </row>
    <row r="42" spans="1:26" ht="24" customHeight="1">
      <c r="A42" s="1"/>
      <c r="B42" s="131" t="s">
        <v>180</v>
      </c>
      <c r="C42" s="1"/>
      <c r="D42" s="134" t="s">
        <v>84</v>
      </c>
      <c r="E42" s="1"/>
      <c r="F42" s="134" t="s">
        <v>181</v>
      </c>
      <c r="G42" s="1"/>
      <c r="H42" s="133"/>
      <c r="I42" s="1"/>
      <c r="J42" s="1"/>
      <c r="K42" s="1"/>
      <c r="L42" s="1"/>
      <c r="M42" s="1"/>
      <c r="N42" s="1"/>
      <c r="O42" s="1"/>
      <c r="P42" s="1"/>
      <c r="Q42" s="1"/>
      <c r="R42" s="1"/>
      <c r="S42" s="1"/>
      <c r="T42" s="1"/>
      <c r="U42" s="1"/>
      <c r="V42" s="1"/>
      <c r="W42" s="1"/>
      <c r="X42" s="1"/>
      <c r="Y42" s="1"/>
      <c r="Z42" s="1"/>
    </row>
    <row r="43" spans="1:26" ht="24" customHeight="1">
      <c r="A43" s="1"/>
      <c r="B43" s="138" t="s">
        <v>182</v>
      </c>
      <c r="C43" s="1"/>
      <c r="D43" s="139" t="s">
        <v>84</v>
      </c>
      <c r="E43" s="1"/>
      <c r="F43" s="134" t="s">
        <v>183</v>
      </c>
      <c r="G43" s="1"/>
      <c r="H43" s="149"/>
      <c r="I43" s="1"/>
      <c r="J43" s="1"/>
      <c r="K43" s="1"/>
      <c r="L43" s="1"/>
      <c r="M43" s="1"/>
      <c r="N43" s="1"/>
      <c r="O43" s="1"/>
      <c r="P43" s="1"/>
      <c r="Q43" s="1"/>
      <c r="R43" s="1"/>
      <c r="S43" s="1"/>
      <c r="T43" s="1"/>
      <c r="U43" s="1"/>
      <c r="V43" s="1"/>
      <c r="W43" s="1"/>
      <c r="X43" s="1"/>
      <c r="Y43" s="1"/>
      <c r="Z43" s="1"/>
    </row>
    <row r="44" spans="1:26" ht="24" customHeight="1">
      <c r="A44" s="1"/>
      <c r="B44" s="94"/>
      <c r="C44" s="1"/>
      <c r="D44" s="124"/>
      <c r="E44" s="1"/>
      <c r="F44" s="124"/>
      <c r="G44" s="1"/>
      <c r="H44" s="1"/>
      <c r="I44" s="1"/>
      <c r="J44" s="1"/>
      <c r="K44" s="1"/>
      <c r="L44" s="1"/>
      <c r="M44" s="1"/>
      <c r="N44" s="1"/>
      <c r="O44" s="1"/>
      <c r="P44" s="1"/>
      <c r="Q44" s="1"/>
      <c r="R44" s="1"/>
      <c r="S44" s="1"/>
      <c r="T44" s="1"/>
      <c r="U44" s="1"/>
      <c r="V44" s="1"/>
      <c r="W44" s="1"/>
      <c r="X44" s="1"/>
      <c r="Y44" s="1"/>
      <c r="Z44" s="1"/>
    </row>
    <row r="45" spans="1:26" ht="24" customHeight="1">
      <c r="A45" s="1"/>
      <c r="B45" s="128" t="s">
        <v>184</v>
      </c>
      <c r="C45" s="1"/>
      <c r="D45" s="147"/>
      <c r="E45" s="1"/>
      <c r="F45" s="147"/>
      <c r="G45" s="1"/>
      <c r="H45" s="130"/>
      <c r="I45" s="1"/>
      <c r="J45" s="1"/>
      <c r="K45" s="1"/>
      <c r="L45" s="1"/>
      <c r="M45" s="1"/>
      <c r="N45" s="1"/>
      <c r="O45" s="1"/>
      <c r="P45" s="1"/>
      <c r="Q45" s="1"/>
      <c r="R45" s="1"/>
      <c r="S45" s="1"/>
      <c r="T45" s="1"/>
      <c r="U45" s="1"/>
      <c r="V45" s="1"/>
      <c r="W45" s="1"/>
      <c r="X45" s="1"/>
      <c r="Y45" s="1"/>
      <c r="Z45" s="1"/>
    </row>
    <row r="46" spans="1:26" ht="24" customHeight="1">
      <c r="A46" s="1"/>
      <c r="B46" s="131" t="s">
        <v>185</v>
      </c>
      <c r="C46" s="1"/>
      <c r="D46" s="134" t="s">
        <v>84</v>
      </c>
      <c r="E46" s="1"/>
      <c r="F46" s="135" t="s">
        <v>186</v>
      </c>
      <c r="G46" s="1"/>
      <c r="H46" s="133"/>
      <c r="I46" s="1"/>
      <c r="J46" s="1"/>
      <c r="K46" s="1"/>
      <c r="L46" s="1"/>
      <c r="M46" s="1"/>
      <c r="N46" s="1"/>
      <c r="O46" s="1"/>
      <c r="P46" s="1"/>
      <c r="Q46" s="1"/>
      <c r="R46" s="1"/>
      <c r="S46" s="1"/>
      <c r="T46" s="1"/>
      <c r="U46" s="1"/>
      <c r="V46" s="1"/>
      <c r="W46" s="1"/>
      <c r="X46" s="1"/>
      <c r="Y46" s="1"/>
      <c r="Z46" s="1"/>
    </row>
    <row r="47" spans="1:26" ht="24" customHeight="1">
      <c r="A47" s="1"/>
      <c r="B47" s="131" t="s">
        <v>187</v>
      </c>
      <c r="C47" s="1"/>
      <c r="D47" s="134" t="s">
        <v>84</v>
      </c>
      <c r="E47" s="1"/>
      <c r="F47" s="135" t="s">
        <v>188</v>
      </c>
      <c r="G47" s="1"/>
      <c r="H47" s="136"/>
      <c r="I47" s="1"/>
      <c r="J47" s="1"/>
      <c r="K47" s="1"/>
      <c r="L47" s="1"/>
      <c r="M47" s="1"/>
      <c r="N47" s="1"/>
      <c r="O47" s="1"/>
      <c r="P47" s="1"/>
      <c r="Q47" s="1"/>
      <c r="R47" s="1"/>
      <c r="S47" s="1"/>
      <c r="T47" s="1"/>
      <c r="U47" s="1"/>
      <c r="V47" s="1"/>
      <c r="W47" s="1"/>
      <c r="X47" s="1"/>
      <c r="Y47" s="1"/>
      <c r="Z47" s="1"/>
    </row>
    <row r="48" spans="1:26" ht="24" customHeight="1">
      <c r="A48" s="1"/>
      <c r="B48" s="138" t="s">
        <v>189</v>
      </c>
      <c r="C48" s="1"/>
      <c r="D48" s="150"/>
      <c r="E48" s="1"/>
      <c r="F48" s="139" t="str">
        <f>IF(D48="&lt; name of the registry &gt;","&lt; Input URL to data source &gt;",IF(D48=Lists!$K$5,"&lt; Reference section in EITI Report or URL &gt;",IF(D48=Lists!$K$6,"&lt; Reference evidence of non-applicability &gt;","")))</f>
        <v/>
      </c>
      <c r="G48" s="1"/>
      <c r="H48" s="149"/>
      <c r="I48" s="1"/>
      <c r="J48" s="1"/>
      <c r="K48" s="1"/>
      <c r="L48" s="1"/>
      <c r="M48" s="1"/>
      <c r="N48" s="1"/>
      <c r="O48" s="1"/>
      <c r="P48" s="1"/>
      <c r="Q48" s="1"/>
      <c r="R48" s="1"/>
      <c r="S48" s="1"/>
      <c r="T48" s="1"/>
      <c r="U48" s="1"/>
      <c r="V48" s="1"/>
      <c r="W48" s="1"/>
      <c r="X48" s="1"/>
      <c r="Y48" s="1"/>
      <c r="Z48" s="1"/>
    </row>
    <row r="49" spans="1:26" ht="24" customHeight="1">
      <c r="A49" s="1"/>
      <c r="B49" s="94"/>
      <c r="C49" s="1"/>
      <c r="D49" s="124"/>
      <c r="E49" s="1"/>
      <c r="F49" s="124"/>
      <c r="G49" s="1"/>
      <c r="H49" s="1"/>
      <c r="I49" s="1"/>
      <c r="J49" s="1"/>
      <c r="K49" s="1"/>
      <c r="L49" s="1"/>
      <c r="M49" s="1"/>
      <c r="N49" s="1"/>
      <c r="O49" s="1"/>
      <c r="P49" s="1"/>
      <c r="Q49" s="1"/>
      <c r="R49" s="1"/>
      <c r="S49" s="1"/>
      <c r="T49" s="1"/>
      <c r="U49" s="1"/>
      <c r="V49" s="1"/>
      <c r="W49" s="1"/>
      <c r="X49" s="1"/>
      <c r="Y49" s="1"/>
      <c r="Z49" s="1"/>
    </row>
    <row r="50" spans="1:26" ht="24" customHeight="1">
      <c r="A50" s="1"/>
      <c r="B50" s="128" t="s">
        <v>190</v>
      </c>
      <c r="C50" s="1"/>
      <c r="D50" s="147"/>
      <c r="E50" s="1"/>
      <c r="F50" s="147"/>
      <c r="G50" s="1"/>
      <c r="H50" s="130"/>
      <c r="I50" s="1"/>
      <c r="J50" s="1"/>
      <c r="K50" s="1"/>
      <c r="L50" s="1"/>
      <c r="M50" s="1"/>
      <c r="N50" s="1"/>
      <c r="O50" s="1"/>
      <c r="P50" s="1"/>
      <c r="Q50" s="1"/>
      <c r="R50" s="1"/>
      <c r="S50" s="1"/>
      <c r="T50" s="1"/>
      <c r="U50" s="1"/>
      <c r="V50" s="1"/>
      <c r="W50" s="1"/>
      <c r="X50" s="1"/>
      <c r="Y50" s="1"/>
      <c r="Z50" s="1"/>
    </row>
    <row r="51" spans="1:26" ht="68.400000000000006" customHeight="1">
      <c r="A51" s="1"/>
      <c r="B51" s="151" t="s">
        <v>191</v>
      </c>
      <c r="C51" s="1"/>
      <c r="D51" s="134" t="s">
        <v>84</v>
      </c>
      <c r="E51" s="1"/>
      <c r="F51" s="135" t="s">
        <v>192</v>
      </c>
      <c r="G51" s="1"/>
      <c r="H51" s="133"/>
      <c r="I51" s="1"/>
      <c r="J51" s="1"/>
      <c r="K51" s="1"/>
      <c r="L51" s="1"/>
      <c r="M51" s="1"/>
      <c r="N51" s="1"/>
      <c r="O51" s="1"/>
      <c r="P51" s="1"/>
      <c r="Q51" s="1"/>
      <c r="R51" s="1"/>
      <c r="S51" s="1"/>
      <c r="T51" s="1"/>
      <c r="U51" s="1"/>
      <c r="V51" s="1"/>
      <c r="W51" s="1"/>
      <c r="X51" s="1"/>
      <c r="Y51" s="1"/>
      <c r="Z51" s="1"/>
    </row>
    <row r="52" spans="1:26" ht="68.400000000000006" customHeight="1">
      <c r="A52" s="1"/>
      <c r="B52" s="151" t="s">
        <v>193</v>
      </c>
      <c r="C52" s="1"/>
      <c r="D52" s="134" t="s">
        <v>84</v>
      </c>
      <c r="E52" s="1"/>
      <c r="F52" s="134" t="s">
        <v>194</v>
      </c>
      <c r="G52" s="1"/>
      <c r="H52" s="133"/>
      <c r="I52" s="1"/>
      <c r="J52" s="1"/>
      <c r="K52" s="1"/>
      <c r="L52" s="1"/>
      <c r="M52" s="1"/>
      <c r="N52" s="1"/>
      <c r="O52" s="1"/>
      <c r="P52" s="1"/>
      <c r="Q52" s="1"/>
      <c r="R52" s="1"/>
      <c r="S52" s="1"/>
      <c r="T52" s="1"/>
      <c r="U52" s="1"/>
      <c r="V52" s="1"/>
      <c r="W52" s="1"/>
      <c r="X52" s="1"/>
      <c r="Y52" s="1"/>
      <c r="Z52" s="1"/>
    </row>
    <row r="53" spans="1:26" ht="92.4" customHeight="1">
      <c r="A53" s="1"/>
      <c r="B53" s="152" t="s">
        <v>195</v>
      </c>
      <c r="C53" s="1"/>
      <c r="D53" s="139" t="s">
        <v>84</v>
      </c>
      <c r="E53" s="1"/>
      <c r="F53" s="139" t="s">
        <v>196</v>
      </c>
      <c r="G53" s="1"/>
      <c r="H53" s="149"/>
      <c r="I53" s="1"/>
      <c r="J53" s="1"/>
      <c r="K53" s="1"/>
      <c r="L53" s="1"/>
      <c r="M53" s="1"/>
      <c r="N53" s="1"/>
      <c r="O53" s="1"/>
      <c r="P53" s="1"/>
      <c r="Q53" s="1"/>
      <c r="R53" s="1"/>
      <c r="S53" s="1"/>
      <c r="T53" s="1"/>
      <c r="U53" s="1"/>
      <c r="V53" s="1"/>
      <c r="W53" s="1"/>
      <c r="X53" s="1"/>
      <c r="Y53" s="1"/>
      <c r="Z53" s="1"/>
    </row>
    <row r="54" spans="1:26" ht="24" customHeight="1">
      <c r="A54" s="1"/>
      <c r="B54" s="94"/>
      <c r="C54" s="1"/>
      <c r="D54" s="124"/>
      <c r="E54" s="1"/>
      <c r="F54" s="124"/>
      <c r="G54" s="1"/>
      <c r="H54" s="1"/>
      <c r="I54" s="1"/>
      <c r="J54" s="1"/>
      <c r="K54" s="1"/>
      <c r="L54" s="1"/>
      <c r="M54" s="1"/>
      <c r="N54" s="1"/>
      <c r="O54" s="1"/>
      <c r="P54" s="1"/>
      <c r="Q54" s="1"/>
      <c r="R54" s="1"/>
      <c r="S54" s="1"/>
      <c r="T54" s="1"/>
      <c r="U54" s="1"/>
      <c r="V54" s="1"/>
      <c r="W54" s="1"/>
      <c r="X54" s="1"/>
      <c r="Y54" s="1"/>
      <c r="Z54" s="1"/>
    </row>
    <row r="55" spans="1:26" ht="24" customHeight="1">
      <c r="A55" s="1"/>
      <c r="B55" s="128" t="s">
        <v>197</v>
      </c>
      <c r="C55" s="1"/>
      <c r="D55" s="147"/>
      <c r="E55" s="1"/>
      <c r="F55" s="147"/>
      <c r="G55" s="1"/>
      <c r="H55" s="130"/>
      <c r="I55" s="1"/>
      <c r="J55" s="1"/>
      <c r="K55" s="1"/>
      <c r="L55" s="1"/>
      <c r="M55" s="1"/>
      <c r="N55" s="1"/>
      <c r="O55" s="1"/>
      <c r="P55" s="1"/>
      <c r="Q55" s="1"/>
      <c r="R55" s="1"/>
      <c r="S55" s="1"/>
      <c r="T55" s="1"/>
      <c r="U55" s="1"/>
      <c r="V55" s="1"/>
      <c r="W55" s="1"/>
      <c r="X55" s="1"/>
      <c r="Y55" s="1"/>
      <c r="Z55" s="1"/>
    </row>
    <row r="56" spans="1:26" ht="118.8" customHeight="1">
      <c r="A56" s="1"/>
      <c r="B56" s="152" t="s">
        <v>198</v>
      </c>
      <c r="C56" s="1"/>
      <c r="D56" s="134" t="s">
        <v>84</v>
      </c>
      <c r="E56" s="1"/>
      <c r="F56" s="153" t="s">
        <v>199</v>
      </c>
      <c r="G56" s="1"/>
      <c r="H56" s="149"/>
      <c r="I56" s="1"/>
      <c r="J56" s="1"/>
      <c r="K56" s="1"/>
      <c r="L56" s="1"/>
      <c r="M56" s="1"/>
      <c r="N56" s="1"/>
      <c r="O56" s="1"/>
      <c r="P56" s="1"/>
      <c r="Q56" s="1"/>
      <c r="R56" s="1"/>
      <c r="S56" s="1"/>
      <c r="T56" s="1"/>
      <c r="U56" s="1"/>
      <c r="V56" s="1"/>
      <c r="W56" s="1"/>
      <c r="X56" s="1"/>
      <c r="Y56" s="1"/>
      <c r="Z56" s="1"/>
    </row>
    <row r="57" spans="1:26" ht="24" customHeight="1">
      <c r="A57" s="1"/>
      <c r="B57" s="94"/>
      <c r="C57" s="1"/>
      <c r="D57" s="124"/>
      <c r="E57" s="1"/>
      <c r="F57" s="124"/>
      <c r="G57" s="1"/>
      <c r="H57" s="1"/>
      <c r="I57" s="1"/>
      <c r="J57" s="1"/>
      <c r="K57" s="1"/>
      <c r="L57" s="1"/>
      <c r="M57" s="1"/>
      <c r="N57" s="1"/>
      <c r="O57" s="1"/>
      <c r="P57" s="1"/>
      <c r="Q57" s="1"/>
      <c r="R57" s="1"/>
      <c r="S57" s="1"/>
      <c r="T57" s="1"/>
      <c r="U57" s="1"/>
      <c r="V57" s="1"/>
      <c r="W57" s="1"/>
      <c r="X57" s="1"/>
      <c r="Y57" s="1"/>
      <c r="Z57" s="1"/>
    </row>
    <row r="58" spans="1:26" ht="24" customHeight="1">
      <c r="A58" s="1"/>
      <c r="B58" s="128" t="s">
        <v>200</v>
      </c>
      <c r="C58" s="1"/>
      <c r="D58" s="147"/>
      <c r="E58" s="1"/>
      <c r="F58" s="147"/>
      <c r="G58" s="1"/>
      <c r="H58" s="130"/>
      <c r="I58" s="1"/>
      <c r="J58" s="1"/>
      <c r="K58" s="1"/>
      <c r="L58" s="1"/>
      <c r="M58" s="1"/>
      <c r="N58" s="1"/>
      <c r="O58" s="1"/>
      <c r="P58" s="1"/>
      <c r="Q58" s="1"/>
      <c r="R58" s="1"/>
      <c r="S58" s="1"/>
      <c r="T58" s="1"/>
      <c r="U58" s="1"/>
      <c r="V58" s="1"/>
      <c r="W58" s="1"/>
      <c r="X58" s="1"/>
      <c r="Y58" s="1"/>
      <c r="Z58" s="1"/>
    </row>
    <row r="59" spans="1:26" ht="24" customHeight="1">
      <c r="A59" s="1"/>
      <c r="B59" s="154" t="s">
        <v>201</v>
      </c>
      <c r="C59" s="1"/>
      <c r="D59" s="155"/>
      <c r="E59" s="1"/>
      <c r="F59" s="155"/>
      <c r="G59" s="1"/>
      <c r="H59" s="133"/>
      <c r="I59" s="1"/>
      <c r="J59" s="1"/>
      <c r="K59" s="1"/>
      <c r="L59" s="1"/>
      <c r="M59" s="1"/>
      <c r="N59" s="1"/>
      <c r="O59" s="1"/>
      <c r="P59" s="1"/>
      <c r="Q59" s="1"/>
      <c r="R59" s="1"/>
      <c r="S59" s="1"/>
      <c r="T59" s="1"/>
      <c r="U59" s="1"/>
      <c r="V59" s="1"/>
      <c r="W59" s="1"/>
      <c r="X59" s="1"/>
      <c r="Y59" s="1"/>
      <c r="Z59" s="1"/>
    </row>
    <row r="60" spans="1:26" ht="289.8" customHeight="1">
      <c r="A60" s="1"/>
      <c r="B60" s="151" t="s">
        <v>202</v>
      </c>
      <c r="C60" s="1"/>
      <c r="D60" s="134" t="s">
        <v>84</v>
      </c>
      <c r="E60" s="1"/>
      <c r="F60" s="141" t="s">
        <v>203</v>
      </c>
      <c r="G60" s="1"/>
      <c r="H60" s="136"/>
      <c r="I60" s="1"/>
      <c r="J60" s="1"/>
      <c r="K60" s="1"/>
      <c r="L60" s="1"/>
      <c r="M60" s="1"/>
      <c r="N60" s="1"/>
      <c r="O60" s="1"/>
      <c r="P60" s="1"/>
      <c r="Q60" s="1"/>
      <c r="R60" s="1"/>
      <c r="S60" s="1"/>
      <c r="T60" s="1"/>
      <c r="U60" s="1"/>
      <c r="V60" s="1"/>
      <c r="W60" s="1"/>
      <c r="X60" s="1"/>
      <c r="Y60" s="1"/>
      <c r="Z60" s="1"/>
    </row>
    <row r="61" spans="1:26" ht="277.2" customHeight="1">
      <c r="A61" s="1"/>
      <c r="B61" s="151" t="s">
        <v>204</v>
      </c>
      <c r="C61" s="1"/>
      <c r="D61" s="134" t="s">
        <v>84</v>
      </c>
      <c r="E61" s="1"/>
      <c r="F61" s="134" t="s">
        <v>205</v>
      </c>
      <c r="G61" s="1"/>
      <c r="H61" s="133"/>
      <c r="I61" s="1"/>
      <c r="J61" s="1"/>
      <c r="K61" s="1"/>
      <c r="L61" s="1"/>
      <c r="M61" s="1"/>
      <c r="N61" s="1"/>
      <c r="O61" s="1"/>
      <c r="P61" s="1"/>
      <c r="Q61" s="1"/>
      <c r="R61" s="1"/>
      <c r="S61" s="1"/>
      <c r="T61" s="1"/>
      <c r="U61" s="1"/>
      <c r="V61" s="1"/>
      <c r="W61" s="1"/>
      <c r="X61" s="1"/>
      <c r="Y61" s="1"/>
      <c r="Z61" s="1"/>
    </row>
    <row r="62" spans="1:26" ht="55.8" customHeight="1">
      <c r="A62" s="1"/>
      <c r="B62" s="156" t="s">
        <v>206</v>
      </c>
      <c r="C62" s="1"/>
      <c r="D62" s="167">
        <v>100525700340.233</v>
      </c>
      <c r="E62" s="1"/>
      <c r="F62" s="134" t="s">
        <v>262</v>
      </c>
      <c r="G62" s="1"/>
      <c r="H62" s="133" t="s">
        <v>2599</v>
      </c>
      <c r="I62" s="1"/>
      <c r="J62" s="1"/>
      <c r="K62" s="1"/>
      <c r="L62" s="1"/>
      <c r="M62" s="1"/>
      <c r="N62" s="1"/>
      <c r="O62" s="1"/>
      <c r="P62" s="1"/>
      <c r="Q62" s="1"/>
      <c r="R62" s="1"/>
      <c r="S62" s="1"/>
      <c r="T62" s="1"/>
      <c r="U62" s="1"/>
      <c r="V62" s="1"/>
      <c r="W62" s="1"/>
      <c r="X62" s="1"/>
      <c r="Y62" s="1"/>
      <c r="Z62" s="1"/>
    </row>
    <row r="63" spans="1:26" ht="24" customHeight="1">
      <c r="A63" s="1"/>
      <c r="B63" s="151" t="str">
        <f>LEFT(B62,SEARCH(",",B62))&amp;" value"</f>
        <v>Petroleum oils excluding crude (2710), value</v>
      </c>
      <c r="C63" s="1"/>
      <c r="D63" s="158"/>
      <c r="E63" s="1"/>
      <c r="F63" s="134" t="s">
        <v>207</v>
      </c>
      <c r="G63" s="1"/>
      <c r="I63" s="1"/>
      <c r="J63" s="1"/>
      <c r="K63" s="1"/>
      <c r="L63" s="1"/>
      <c r="M63" s="1"/>
      <c r="N63" s="1"/>
      <c r="O63" s="1"/>
      <c r="P63" s="1"/>
      <c r="Q63" s="1"/>
      <c r="R63" s="1"/>
      <c r="S63" s="1"/>
      <c r="T63" s="1"/>
      <c r="U63" s="1"/>
      <c r="V63" s="1"/>
      <c r="W63" s="1"/>
      <c r="X63" s="1"/>
      <c r="Y63" s="1"/>
      <c r="Z63" s="1"/>
    </row>
    <row r="64" spans="1:26" ht="24" customHeight="1">
      <c r="A64" s="1"/>
      <c r="B64" s="156" t="s">
        <v>208</v>
      </c>
      <c r="C64" s="1"/>
      <c r="D64" s="167">
        <v>3430000000</v>
      </c>
      <c r="E64" s="1"/>
      <c r="F64" s="134" t="s">
        <v>263</v>
      </c>
      <c r="G64" s="1"/>
      <c r="H64" s="435" t="s">
        <v>209</v>
      </c>
      <c r="I64" s="1"/>
      <c r="J64" s="1"/>
      <c r="K64" s="1"/>
      <c r="L64" s="1"/>
      <c r="M64" s="1"/>
      <c r="N64" s="1"/>
      <c r="O64" s="1"/>
      <c r="P64" s="1"/>
      <c r="Q64" s="1"/>
      <c r="R64" s="1"/>
      <c r="S64" s="1"/>
      <c r="T64" s="1"/>
      <c r="U64" s="1"/>
      <c r="V64" s="1"/>
      <c r="W64" s="1"/>
      <c r="X64" s="1"/>
      <c r="Y64" s="1"/>
      <c r="Z64" s="1"/>
    </row>
    <row r="65" spans="1:26" ht="24" customHeight="1">
      <c r="A65" s="1"/>
      <c r="B65" s="151" t="str">
        <f>LEFT(B64,SEARCH(",",B64))&amp;" value"</f>
        <v>Natural gas (2711), value</v>
      </c>
      <c r="C65" s="1"/>
      <c r="D65" s="158"/>
      <c r="E65" s="1"/>
      <c r="F65" s="134" t="s">
        <v>207</v>
      </c>
      <c r="G65" s="1"/>
      <c r="H65" t="s">
        <v>2598</v>
      </c>
      <c r="I65" s="1"/>
      <c r="J65" s="1"/>
      <c r="K65" s="1"/>
      <c r="L65" s="1"/>
      <c r="M65" s="1"/>
      <c r="N65" s="1"/>
      <c r="O65" s="1"/>
      <c r="P65" s="1"/>
      <c r="Q65" s="1"/>
      <c r="R65" s="1"/>
      <c r="S65" s="1"/>
      <c r="T65" s="1"/>
      <c r="U65" s="1"/>
      <c r="V65" s="1"/>
      <c r="W65" s="1"/>
      <c r="X65" s="1"/>
      <c r="Y65" s="1"/>
      <c r="Z65" s="1"/>
    </row>
    <row r="66" spans="1:26" ht="24" customHeight="1">
      <c r="A66" s="1"/>
      <c r="B66" s="156" t="s">
        <v>210</v>
      </c>
      <c r="C66" s="1"/>
      <c r="D66" s="157">
        <v>14378000</v>
      </c>
      <c r="E66" s="1"/>
      <c r="F66" s="134" t="s">
        <v>211</v>
      </c>
      <c r="G66" s="1"/>
      <c r="H66" s="160" t="s">
        <v>212</v>
      </c>
      <c r="I66" s="1"/>
      <c r="J66" s="1"/>
      <c r="K66" s="1"/>
      <c r="L66" s="1"/>
      <c r="M66" s="1"/>
      <c r="N66" s="1"/>
      <c r="O66" s="1"/>
      <c r="P66" s="1"/>
      <c r="Q66" s="1"/>
      <c r="R66" s="1"/>
      <c r="S66" s="1"/>
      <c r="T66" s="1"/>
      <c r="U66" s="1"/>
      <c r="V66" s="1"/>
      <c r="W66" s="1"/>
      <c r="X66" s="1"/>
      <c r="Y66" s="1"/>
      <c r="Z66" s="1"/>
    </row>
    <row r="67" spans="1:26" ht="24" customHeight="1">
      <c r="A67" s="1"/>
      <c r="B67" s="151" t="str">
        <f>LEFT(B66,SEARCH(",",B66))&amp;" value"</f>
        <v>Coal (2701), value</v>
      </c>
      <c r="C67" s="1"/>
      <c r="D67" s="158"/>
      <c r="E67" s="1"/>
      <c r="F67" s="134" t="s">
        <v>207</v>
      </c>
      <c r="G67" s="1"/>
      <c r="H67" s="133"/>
      <c r="I67" s="1"/>
      <c r="J67" s="1"/>
      <c r="K67" s="1"/>
      <c r="L67" s="1"/>
      <c r="M67" s="1"/>
      <c r="N67" s="1"/>
      <c r="O67" s="1"/>
      <c r="P67" s="1"/>
      <c r="Q67" s="1"/>
      <c r="R67" s="1"/>
      <c r="S67" s="1"/>
      <c r="T67" s="1"/>
      <c r="U67" s="1"/>
      <c r="V67" s="1"/>
      <c r="W67" s="1"/>
      <c r="X67" s="1"/>
      <c r="Y67" s="1"/>
      <c r="Z67" s="1"/>
    </row>
    <row r="68" spans="1:26" ht="36" customHeight="1">
      <c r="A68" s="1"/>
      <c r="B68" s="156" t="s">
        <v>213</v>
      </c>
      <c r="C68" s="1"/>
      <c r="D68" s="157">
        <v>25.297000000000001</v>
      </c>
      <c r="E68" s="1"/>
      <c r="F68" s="187" t="s">
        <v>211</v>
      </c>
      <c r="G68" s="1"/>
      <c r="H68" s="436" t="s">
        <v>2585</v>
      </c>
      <c r="I68" s="1"/>
      <c r="J68" s="1"/>
      <c r="K68" s="1"/>
      <c r="L68" s="1"/>
      <c r="M68" s="1"/>
      <c r="N68" s="1"/>
      <c r="O68" s="1"/>
      <c r="P68" s="1"/>
      <c r="Q68" s="1"/>
      <c r="R68" s="1"/>
      <c r="S68" s="1"/>
      <c r="T68" s="1"/>
      <c r="U68" s="1"/>
      <c r="V68" s="1"/>
      <c r="W68" s="1"/>
      <c r="X68" s="1"/>
      <c r="Y68" s="1"/>
      <c r="Z68" s="1"/>
    </row>
    <row r="69" spans="1:26" ht="70.8" customHeight="1">
      <c r="A69" s="1"/>
      <c r="B69" s="151" t="str">
        <f>LEFT(B68,SEARCH(",",B68))&amp;" value"</f>
        <v>Gold (7108), value</v>
      </c>
      <c r="C69" s="1"/>
      <c r="D69" s="157">
        <v>72112234489</v>
      </c>
      <c r="E69" s="1"/>
      <c r="F69" s="161" t="s">
        <v>57</v>
      </c>
      <c r="G69" s="1"/>
      <c r="H69" s="162" t="s">
        <v>215</v>
      </c>
      <c r="I69" s="1"/>
      <c r="J69" s="1"/>
      <c r="K69" s="1"/>
      <c r="L69" s="1"/>
      <c r="M69" s="1"/>
      <c r="N69" s="1"/>
      <c r="O69" s="1"/>
      <c r="P69" s="1"/>
      <c r="Q69" s="1"/>
      <c r="R69" s="1"/>
      <c r="S69" s="1"/>
      <c r="T69" s="1"/>
      <c r="U69" s="1"/>
      <c r="V69" s="1"/>
      <c r="W69" s="1"/>
      <c r="X69" s="1"/>
      <c r="Y69" s="1"/>
      <c r="Z69" s="1"/>
    </row>
    <row r="70" spans="1:26" ht="24" customHeight="1">
      <c r="A70" s="1"/>
      <c r="B70" s="156" t="s">
        <v>216</v>
      </c>
      <c r="C70" s="1"/>
      <c r="D70" s="157">
        <v>30.856000000000002</v>
      </c>
      <c r="E70" s="1"/>
      <c r="F70" s="187" t="s">
        <v>211</v>
      </c>
      <c r="G70" s="1"/>
      <c r="H70" s="133"/>
      <c r="I70" s="1"/>
      <c r="J70" s="1"/>
      <c r="K70" s="1"/>
      <c r="L70" s="1"/>
      <c r="M70" s="1"/>
      <c r="N70" s="1"/>
      <c r="O70" s="1"/>
      <c r="P70" s="1"/>
      <c r="Q70" s="1"/>
      <c r="R70" s="1"/>
      <c r="S70" s="1"/>
      <c r="T70" s="1"/>
      <c r="U70" s="1"/>
      <c r="V70" s="1"/>
      <c r="W70" s="1"/>
      <c r="X70" s="1"/>
      <c r="Y70" s="1"/>
      <c r="Z70" s="1"/>
    </row>
    <row r="71" spans="1:26" ht="24" customHeight="1">
      <c r="A71" s="1"/>
      <c r="B71" s="151" t="str">
        <f>LEFT(B70,SEARCH(",",B70))&amp;" value"</f>
        <v>Silver (7106), value</v>
      </c>
      <c r="C71" s="1"/>
      <c r="D71" s="157">
        <v>1200126554</v>
      </c>
      <c r="E71" s="1"/>
      <c r="F71" s="161" t="s">
        <v>57</v>
      </c>
      <c r="G71" s="1"/>
      <c r="H71" s="163" t="s">
        <v>217</v>
      </c>
      <c r="I71" s="1"/>
      <c r="J71" s="1"/>
      <c r="K71" s="1"/>
      <c r="L71" s="1"/>
      <c r="M71" s="1"/>
      <c r="N71" s="1"/>
      <c r="O71" s="1"/>
      <c r="P71" s="1"/>
      <c r="Q71" s="1"/>
      <c r="R71" s="1"/>
      <c r="S71" s="1"/>
      <c r="T71" s="1"/>
      <c r="U71" s="1"/>
      <c r="V71" s="1"/>
      <c r="W71" s="1"/>
      <c r="X71" s="1"/>
      <c r="Y71" s="1"/>
      <c r="Z71" s="1"/>
    </row>
    <row r="72" spans="1:26" ht="24" customHeight="1">
      <c r="A72" s="1"/>
      <c r="B72" s="156" t="s">
        <v>218</v>
      </c>
      <c r="C72" s="1"/>
      <c r="D72" s="158">
        <v>13261573.65</v>
      </c>
      <c r="E72" s="1"/>
      <c r="F72" s="161" t="s">
        <v>211</v>
      </c>
      <c r="G72" s="1"/>
      <c r="H72" s="435" t="s">
        <v>219</v>
      </c>
      <c r="I72" s="1"/>
      <c r="J72" s="1"/>
      <c r="K72" s="1"/>
      <c r="L72" s="1"/>
      <c r="M72" s="1"/>
      <c r="N72" s="1"/>
      <c r="O72" s="1"/>
      <c r="P72" s="1"/>
      <c r="Q72" s="1"/>
      <c r="R72" s="1"/>
      <c r="S72" s="1"/>
      <c r="T72" s="1"/>
      <c r="U72" s="1"/>
      <c r="V72" s="1"/>
      <c r="W72" s="1"/>
      <c r="X72" s="1"/>
      <c r="Y72" s="1"/>
      <c r="Z72" s="1"/>
    </row>
    <row r="73" spans="1:26" ht="24" customHeight="1">
      <c r="A73" s="1"/>
      <c r="B73" s="151" t="str">
        <f>LEFT(B72,SEARCH(",",B72))&amp;" value"</f>
        <v>Limestone (2521), value</v>
      </c>
      <c r="C73" s="1"/>
      <c r="D73" s="158">
        <v>1352200224.8799999</v>
      </c>
      <c r="E73" s="1"/>
      <c r="F73" s="161" t="s">
        <v>57</v>
      </c>
      <c r="G73" s="1"/>
      <c r="H73" s="133"/>
      <c r="I73" s="1"/>
      <c r="J73" s="1"/>
      <c r="K73" s="1"/>
      <c r="L73" s="1"/>
      <c r="M73" s="1"/>
      <c r="N73" s="1"/>
      <c r="O73" s="1"/>
      <c r="P73" s="1"/>
      <c r="Q73" s="1"/>
      <c r="R73" s="1"/>
      <c r="S73" s="1"/>
      <c r="T73" s="1"/>
      <c r="U73" s="1"/>
      <c r="V73" s="1"/>
      <c r="W73" s="1"/>
      <c r="X73" s="1"/>
      <c r="Y73" s="1"/>
      <c r="Z73" s="1"/>
    </row>
    <row r="74" spans="1:26" ht="24" customHeight="1">
      <c r="A74" s="1"/>
      <c r="B74" s="156" t="s">
        <v>220</v>
      </c>
      <c r="C74" s="1"/>
      <c r="D74" s="157">
        <v>214684</v>
      </c>
      <c r="E74" s="1"/>
      <c r="F74" s="187" t="s">
        <v>211</v>
      </c>
      <c r="G74" s="1"/>
      <c r="H74" s="133"/>
      <c r="I74" s="1"/>
      <c r="J74" s="1"/>
      <c r="K74" s="1"/>
      <c r="L74" s="1"/>
      <c r="M74" s="1"/>
      <c r="N74" s="1"/>
      <c r="O74" s="1"/>
      <c r="P74" s="1"/>
      <c r="Q74" s="1"/>
      <c r="R74" s="1"/>
      <c r="S74" s="1"/>
      <c r="T74" s="1"/>
      <c r="U74" s="1"/>
      <c r="V74" s="1"/>
      <c r="W74" s="1"/>
      <c r="X74" s="1"/>
      <c r="Y74" s="1"/>
      <c r="Z74" s="1"/>
    </row>
    <row r="75" spans="1:26" ht="24" customHeight="1">
      <c r="A75" s="1"/>
      <c r="B75" s="151" t="str">
        <f>LEFT(B74,SEARCH(",",B74))&amp;" value"</f>
        <v>Copper (2603), value</v>
      </c>
      <c r="C75" s="1"/>
      <c r="D75" s="157">
        <v>17294104371</v>
      </c>
      <c r="E75" s="1"/>
      <c r="F75" s="161" t="s">
        <v>57</v>
      </c>
      <c r="G75" s="1"/>
      <c r="H75" s="133"/>
      <c r="I75" s="1"/>
      <c r="J75" s="1"/>
      <c r="K75" s="1"/>
      <c r="L75" s="1"/>
      <c r="M75" s="1"/>
      <c r="N75" s="1"/>
      <c r="O75" s="1"/>
      <c r="P75" s="1"/>
      <c r="Q75" s="1"/>
      <c r="R75" s="1"/>
      <c r="S75" s="1"/>
      <c r="T75" s="1"/>
      <c r="U75" s="1"/>
      <c r="V75" s="1"/>
      <c r="W75" s="1"/>
      <c r="X75" s="1"/>
      <c r="Y75" s="1"/>
      <c r="Z75" s="1"/>
    </row>
    <row r="76" spans="1:26" ht="24" customHeight="1">
      <c r="A76" s="1"/>
      <c r="B76" s="156" t="s">
        <v>221</v>
      </c>
      <c r="C76" s="1"/>
      <c r="D76" s="157">
        <v>30.721</v>
      </c>
      <c r="E76" s="1"/>
      <c r="F76" s="187" t="s">
        <v>211</v>
      </c>
      <c r="G76" s="1"/>
      <c r="H76" s="133"/>
      <c r="I76" s="1"/>
      <c r="J76" s="1"/>
      <c r="K76" s="1"/>
      <c r="L76" s="1"/>
      <c r="M76" s="1"/>
      <c r="N76" s="1"/>
      <c r="O76" s="1"/>
      <c r="P76" s="1"/>
      <c r="Q76" s="1"/>
      <c r="R76" s="1"/>
      <c r="S76" s="1"/>
      <c r="T76" s="1"/>
      <c r="U76" s="1"/>
      <c r="V76" s="1"/>
      <c r="W76" s="1"/>
      <c r="X76" s="1"/>
      <c r="Y76" s="1"/>
      <c r="Z76" s="1"/>
    </row>
    <row r="77" spans="1:26" ht="24" customHeight="1">
      <c r="A77" s="1"/>
      <c r="B77" s="151" t="str">
        <f>LEFT(B76,SEARCH(",",B76))&amp;" value"</f>
        <v>Chromium (2610), value</v>
      </c>
      <c r="C77" s="1"/>
      <c r="D77" s="157">
        <v>261890270</v>
      </c>
      <c r="E77" s="1"/>
      <c r="F77" s="161" t="s">
        <v>57</v>
      </c>
      <c r="G77" s="1"/>
      <c r="H77" s="133"/>
      <c r="I77" s="1"/>
      <c r="J77" s="1"/>
      <c r="K77" s="1"/>
      <c r="L77" s="1"/>
      <c r="M77" s="1"/>
      <c r="N77" s="1"/>
      <c r="O77" s="1"/>
      <c r="P77" s="1"/>
      <c r="Q77" s="1"/>
      <c r="R77" s="1"/>
      <c r="S77" s="1"/>
      <c r="T77" s="1"/>
      <c r="U77" s="1"/>
      <c r="V77" s="1"/>
      <c r="W77" s="1"/>
      <c r="X77" s="1"/>
      <c r="Y77" s="1"/>
      <c r="Z77" s="1"/>
    </row>
    <row r="78" spans="1:26" ht="24" customHeight="1">
      <c r="A78" s="1"/>
      <c r="B78" s="156" t="s">
        <v>222</v>
      </c>
      <c r="C78" s="1"/>
      <c r="D78" s="158">
        <v>1471771</v>
      </c>
      <c r="E78" s="1"/>
      <c r="F78" s="161" t="s">
        <v>211</v>
      </c>
      <c r="G78" s="1"/>
      <c r="H78" s="133"/>
      <c r="I78" s="1"/>
      <c r="J78" s="1"/>
      <c r="K78" s="1"/>
      <c r="L78" s="1"/>
      <c r="M78" s="1"/>
      <c r="N78" s="1"/>
      <c r="O78" s="1"/>
      <c r="P78" s="1"/>
      <c r="Q78" s="1"/>
      <c r="R78" s="1"/>
      <c r="S78" s="1"/>
      <c r="T78" s="1"/>
      <c r="U78" s="1"/>
      <c r="V78" s="1"/>
      <c r="W78" s="1"/>
      <c r="X78" s="1"/>
      <c r="Y78" s="1"/>
      <c r="Z78" s="1"/>
    </row>
    <row r="79" spans="1:26" ht="24" customHeight="1">
      <c r="A79" s="1"/>
      <c r="B79" s="151" t="str">
        <f>LEFT(B78,SEARCH(",",B78))&amp;" value"</f>
        <v>Dolomite (2518), value</v>
      </c>
      <c r="C79" s="1"/>
      <c r="D79" s="158">
        <v>179556062</v>
      </c>
      <c r="E79" s="1"/>
      <c r="F79" s="161" t="s">
        <v>57</v>
      </c>
      <c r="G79" s="1"/>
      <c r="H79" s="133"/>
      <c r="I79" s="1"/>
      <c r="J79" s="1"/>
      <c r="K79" s="1"/>
      <c r="L79" s="1"/>
      <c r="M79" s="1"/>
      <c r="N79" s="1"/>
      <c r="O79" s="1"/>
      <c r="P79" s="1"/>
      <c r="Q79" s="1"/>
      <c r="R79" s="1"/>
      <c r="S79" s="1"/>
      <c r="T79" s="1"/>
      <c r="U79" s="1"/>
      <c r="V79" s="1"/>
      <c r="W79" s="1"/>
      <c r="X79" s="1"/>
      <c r="Y79" s="1"/>
      <c r="Z79" s="1"/>
    </row>
    <row r="80" spans="1:26" ht="24" customHeight="1">
      <c r="A80" s="1"/>
      <c r="B80" s="156" t="s">
        <v>223</v>
      </c>
      <c r="C80" s="1"/>
      <c r="D80" s="157">
        <v>32933346</v>
      </c>
      <c r="E80" s="1"/>
      <c r="F80" s="187" t="s">
        <v>211</v>
      </c>
      <c r="G80" s="1"/>
      <c r="H80" s="133"/>
      <c r="I80" s="1"/>
      <c r="J80" s="1"/>
      <c r="K80" s="1"/>
      <c r="L80" s="1"/>
      <c r="M80" s="1"/>
      <c r="N80" s="1"/>
      <c r="O80" s="1"/>
      <c r="P80" s="1"/>
      <c r="Q80" s="1"/>
      <c r="R80" s="1"/>
      <c r="S80" s="1"/>
      <c r="T80" s="1"/>
      <c r="U80" s="1"/>
      <c r="V80" s="1"/>
      <c r="W80" s="1"/>
      <c r="X80" s="1"/>
      <c r="Y80" s="1"/>
      <c r="Z80" s="1"/>
    </row>
    <row r="81" spans="1:26" ht="24" customHeight="1">
      <c r="A81" s="1"/>
      <c r="B81" s="151" t="str">
        <f>LEFT(B80,SEARCH(",",B80))&amp;" value"</f>
        <v>Nickel (2604), value</v>
      </c>
      <c r="C81" s="1"/>
      <c r="D81" s="157">
        <v>56333334619</v>
      </c>
      <c r="E81" s="1"/>
      <c r="F81" s="161" t="s">
        <v>57</v>
      </c>
      <c r="G81" s="1"/>
      <c r="H81" s="133"/>
      <c r="I81" s="1"/>
      <c r="J81" s="1"/>
      <c r="K81" s="1"/>
      <c r="L81" s="1"/>
      <c r="M81" s="1"/>
      <c r="N81" s="1"/>
      <c r="O81" s="1"/>
      <c r="P81" s="1"/>
      <c r="Q81" s="1"/>
      <c r="R81" s="1"/>
      <c r="S81" s="1"/>
      <c r="T81" s="1"/>
      <c r="U81" s="1"/>
      <c r="V81" s="1"/>
      <c r="W81" s="1"/>
      <c r="X81" s="1"/>
      <c r="Y81" s="1"/>
      <c r="Z81" s="1"/>
    </row>
    <row r="82" spans="1:26" ht="24" customHeight="1">
      <c r="A82" s="1"/>
      <c r="B82" s="156" t="s">
        <v>224</v>
      </c>
      <c r="C82" s="1"/>
      <c r="D82" s="158">
        <v>1263239</v>
      </c>
      <c r="E82" s="1"/>
      <c r="F82" s="161" t="s">
        <v>211</v>
      </c>
      <c r="G82" s="1"/>
      <c r="H82" s="133" t="s">
        <v>2588</v>
      </c>
      <c r="I82" s="1"/>
      <c r="J82" s="1"/>
      <c r="K82" s="1"/>
      <c r="L82" s="1"/>
      <c r="M82" s="1"/>
      <c r="N82" s="1"/>
      <c r="O82" s="1"/>
      <c r="P82" s="1"/>
      <c r="Q82" s="1"/>
      <c r="R82" s="1"/>
      <c r="S82" s="1"/>
      <c r="T82" s="1"/>
      <c r="U82" s="1"/>
      <c r="V82" s="1"/>
      <c r="W82" s="1"/>
      <c r="X82" s="1"/>
      <c r="Y82" s="1"/>
      <c r="Z82" s="1"/>
    </row>
    <row r="83" spans="1:26" ht="24" customHeight="1">
      <c r="A83" s="1"/>
      <c r="B83" s="151" t="str">
        <f>LEFT(B82,SEARCH(",",B82))&amp;" value"</f>
        <v>Other clays (2508), value</v>
      </c>
      <c r="C83" s="1"/>
      <c r="D83" s="158">
        <v>66634682.600000001</v>
      </c>
      <c r="E83" s="1"/>
      <c r="F83" s="161" t="s">
        <v>57</v>
      </c>
      <c r="G83" s="1"/>
      <c r="H83" s="133" t="s">
        <v>2588</v>
      </c>
      <c r="I83" s="1"/>
      <c r="J83" s="1"/>
      <c r="K83" s="1"/>
      <c r="L83" s="1"/>
      <c r="M83" s="1"/>
      <c r="N83" s="1"/>
      <c r="O83" s="1"/>
      <c r="P83" s="1"/>
      <c r="Q83" s="1"/>
      <c r="R83" s="1"/>
      <c r="S83" s="1"/>
      <c r="T83" s="1"/>
      <c r="U83" s="1"/>
      <c r="V83" s="1"/>
      <c r="W83" s="1"/>
      <c r="X83" s="1"/>
      <c r="Y83" s="1"/>
      <c r="Z83" s="1"/>
    </row>
    <row r="84" spans="1:26" ht="24" customHeight="1">
      <c r="A84" s="1"/>
      <c r="B84" s="156" t="s">
        <v>1383</v>
      </c>
      <c r="C84" s="1"/>
      <c r="D84" s="157">
        <v>68.191000000000003</v>
      </c>
      <c r="E84" s="1"/>
      <c r="F84" s="187" t="s">
        <v>211</v>
      </c>
      <c r="G84" s="1"/>
      <c r="H84" s="133"/>
      <c r="I84" s="1"/>
      <c r="J84" s="1"/>
      <c r="K84" s="1"/>
      <c r="L84" s="1"/>
      <c r="M84" s="1"/>
      <c r="N84" s="1"/>
      <c r="O84" s="1"/>
      <c r="P84" s="1"/>
      <c r="Q84" s="1"/>
      <c r="R84" s="1"/>
      <c r="S84" s="1"/>
      <c r="T84" s="1"/>
      <c r="U84" s="1"/>
      <c r="V84" s="1"/>
      <c r="W84" s="1"/>
      <c r="X84" s="1"/>
      <c r="Y84" s="1"/>
      <c r="Z84" s="1"/>
    </row>
    <row r="85" spans="1:26" ht="24" customHeight="1">
      <c r="A85" s="1"/>
      <c r="B85" s="151" t="s">
        <v>2587</v>
      </c>
      <c r="C85" s="1"/>
      <c r="D85" s="167">
        <v>187596966</v>
      </c>
      <c r="E85" s="1"/>
      <c r="F85" s="134" t="s">
        <v>207</v>
      </c>
      <c r="G85" s="1"/>
      <c r="H85" s="133"/>
      <c r="I85" s="1"/>
      <c r="J85" s="1"/>
      <c r="K85" s="1"/>
      <c r="L85" s="1"/>
      <c r="M85" s="1"/>
      <c r="N85" s="1"/>
      <c r="O85" s="1"/>
      <c r="P85" s="1"/>
      <c r="Q85" s="1"/>
      <c r="R85" s="1"/>
      <c r="S85" s="1"/>
      <c r="T85" s="1"/>
      <c r="U85" s="1"/>
      <c r="V85" s="1"/>
      <c r="W85" s="1"/>
      <c r="X85" s="1"/>
      <c r="Y85" s="1"/>
      <c r="Z85" s="1"/>
    </row>
    <row r="86" spans="1:26" ht="24" customHeight="1">
      <c r="A86" s="1"/>
      <c r="B86" s="156" t="s">
        <v>225</v>
      </c>
      <c r="C86" s="1"/>
      <c r="D86" s="157">
        <v>16.007999999999999</v>
      </c>
      <c r="E86" s="1"/>
      <c r="F86" s="187" t="s">
        <v>211</v>
      </c>
      <c r="G86" s="1"/>
      <c r="H86" s="133" t="s">
        <v>2586</v>
      </c>
      <c r="I86" s="1"/>
      <c r="J86" s="1"/>
      <c r="K86" s="1"/>
      <c r="L86" s="1"/>
      <c r="M86" s="1"/>
      <c r="N86" s="1"/>
      <c r="O86" s="1"/>
      <c r="P86" s="1"/>
      <c r="Q86" s="1"/>
      <c r="R86" s="1"/>
      <c r="S86" s="1"/>
      <c r="T86" s="1"/>
      <c r="U86" s="1"/>
      <c r="V86" s="1"/>
      <c r="W86" s="1"/>
      <c r="X86" s="1"/>
      <c r="Y86" s="1"/>
      <c r="Z86" s="1"/>
    </row>
    <row r="87" spans="1:26" ht="24" customHeight="1">
      <c r="A87" s="1"/>
      <c r="B87" s="151" t="str">
        <f>LEFT(B86,SEARCH(",",B86))&amp;" value"</f>
        <v>Other (2617), value</v>
      </c>
      <c r="C87" s="1"/>
      <c r="D87" s="157">
        <v>408618128</v>
      </c>
      <c r="E87" s="1"/>
      <c r="F87" s="161" t="s">
        <v>57</v>
      </c>
      <c r="G87" s="1"/>
      <c r="H87" s="133"/>
      <c r="I87" s="1"/>
      <c r="J87" s="1"/>
      <c r="K87" s="1"/>
      <c r="L87" s="1"/>
      <c r="M87" s="1"/>
      <c r="N87" s="1"/>
      <c r="O87" s="1"/>
      <c r="P87" s="1"/>
      <c r="Q87" s="1"/>
      <c r="R87" s="1"/>
      <c r="S87" s="1"/>
      <c r="T87" s="1"/>
      <c r="U87" s="1"/>
      <c r="V87" s="1"/>
      <c r="W87" s="1"/>
      <c r="X87" s="1"/>
      <c r="Y87" s="1"/>
      <c r="Z87" s="1"/>
    </row>
    <row r="88" spans="1:26" ht="24" customHeight="1">
      <c r="A88" s="1"/>
      <c r="B88" s="156" t="s">
        <v>225</v>
      </c>
      <c r="C88" s="1"/>
      <c r="D88" s="158">
        <v>22542.61</v>
      </c>
      <c r="E88" s="1"/>
      <c r="F88" s="161" t="s">
        <v>211</v>
      </c>
      <c r="G88" s="1"/>
      <c r="H88" s="133" t="s">
        <v>2589</v>
      </c>
      <c r="I88" s="1"/>
      <c r="J88" s="1"/>
      <c r="K88" s="1"/>
      <c r="L88" s="1"/>
      <c r="M88" s="1"/>
      <c r="N88" s="1"/>
      <c r="O88" s="1"/>
      <c r="P88" s="1"/>
      <c r="Q88" s="1"/>
      <c r="R88" s="1"/>
      <c r="S88" s="1"/>
      <c r="T88" s="1"/>
      <c r="U88" s="1"/>
      <c r="V88" s="1"/>
      <c r="W88" s="1"/>
      <c r="X88" s="1"/>
      <c r="Y88" s="1"/>
      <c r="Z88" s="1"/>
    </row>
    <row r="89" spans="1:26" ht="24" customHeight="1">
      <c r="A89" s="1"/>
      <c r="B89" s="151" t="str">
        <f>LEFT(B88,SEARCH(",",B88))&amp;" value"</f>
        <v>Other (2617), value</v>
      </c>
      <c r="C89" s="1"/>
      <c r="D89" s="158">
        <v>4154961.12</v>
      </c>
      <c r="E89" s="1"/>
      <c r="F89" s="161" t="s">
        <v>57</v>
      </c>
      <c r="G89" s="1"/>
      <c r="H89" s="163" t="s">
        <v>2589</v>
      </c>
      <c r="I89" s="1"/>
      <c r="J89" s="1"/>
      <c r="K89" s="1"/>
      <c r="L89" s="1"/>
      <c r="M89" s="1"/>
      <c r="N89" s="1"/>
      <c r="O89" s="1"/>
      <c r="P89" s="1"/>
      <c r="Q89" s="1"/>
      <c r="R89" s="1"/>
      <c r="S89" s="1"/>
      <c r="T89" s="1"/>
      <c r="U89" s="1"/>
      <c r="V89" s="1"/>
      <c r="W89" s="1"/>
      <c r="X89" s="1"/>
      <c r="Y89" s="1"/>
      <c r="Z89" s="1"/>
    </row>
    <row r="90" spans="1:26" ht="24" customHeight="1">
      <c r="A90" s="1"/>
      <c r="B90" s="156" t="s">
        <v>225</v>
      </c>
      <c r="C90" s="1"/>
      <c r="D90" s="158">
        <v>15859637.59</v>
      </c>
      <c r="E90" s="1"/>
      <c r="F90" s="161" t="s">
        <v>211</v>
      </c>
      <c r="G90" s="1"/>
      <c r="H90" s="133" t="s">
        <v>2590</v>
      </c>
      <c r="I90" s="1"/>
      <c r="J90" s="1"/>
      <c r="K90" s="1"/>
      <c r="L90" s="1"/>
      <c r="M90" s="1"/>
      <c r="N90" s="1"/>
      <c r="O90" s="1"/>
      <c r="P90" s="1"/>
      <c r="Q90" s="1"/>
      <c r="R90" s="1"/>
      <c r="S90" s="1"/>
      <c r="T90" s="1"/>
      <c r="U90" s="1"/>
      <c r="V90" s="1"/>
      <c r="W90" s="1"/>
      <c r="X90" s="1"/>
      <c r="Y90" s="1"/>
      <c r="Z90" s="1"/>
    </row>
    <row r="91" spans="1:26" ht="24" customHeight="1">
      <c r="A91" s="1"/>
      <c r="B91" s="151" t="str">
        <f>LEFT(B90,SEARCH(",",B90))&amp;" value"</f>
        <v>Other (2617), value</v>
      </c>
      <c r="C91" s="1"/>
      <c r="D91" s="158">
        <v>1612606618.55</v>
      </c>
      <c r="E91" s="1"/>
      <c r="F91" s="161" t="s">
        <v>57</v>
      </c>
      <c r="G91" s="1"/>
      <c r="H91" s="163" t="s">
        <v>2590</v>
      </c>
      <c r="I91" s="1"/>
      <c r="J91" s="1"/>
      <c r="K91" s="1"/>
      <c r="L91" s="1"/>
      <c r="M91" s="1"/>
      <c r="N91" s="1"/>
      <c r="O91" s="1"/>
      <c r="P91" s="1"/>
      <c r="Q91" s="1"/>
      <c r="R91" s="1"/>
      <c r="S91" s="1"/>
      <c r="T91" s="1"/>
      <c r="U91" s="1"/>
      <c r="V91" s="1"/>
      <c r="W91" s="1"/>
      <c r="X91" s="1"/>
      <c r="Y91" s="1"/>
      <c r="Z91" s="1"/>
    </row>
    <row r="92" spans="1:26" ht="24" customHeight="1">
      <c r="A92" s="1"/>
      <c r="B92" s="156" t="s">
        <v>225</v>
      </c>
      <c r="C92" s="1"/>
      <c r="D92" s="158">
        <v>57122.11</v>
      </c>
      <c r="E92" s="1"/>
      <c r="F92" s="161" t="s">
        <v>211</v>
      </c>
      <c r="G92" s="1"/>
      <c r="H92" s="163" t="s">
        <v>2591</v>
      </c>
      <c r="I92" s="1"/>
      <c r="J92" s="1"/>
      <c r="K92" s="1"/>
      <c r="L92" s="1"/>
      <c r="M92" s="1"/>
      <c r="N92" s="1"/>
      <c r="O92" s="1"/>
      <c r="P92" s="1"/>
      <c r="Q92" s="1"/>
      <c r="R92" s="1"/>
      <c r="S92" s="1"/>
      <c r="T92" s="1"/>
      <c r="U92" s="1"/>
      <c r="V92" s="1"/>
      <c r="W92" s="1"/>
      <c r="X92" s="1"/>
      <c r="Y92" s="1"/>
      <c r="Z92" s="1"/>
    </row>
    <row r="93" spans="1:26" ht="24" customHeight="1">
      <c r="A93" s="1"/>
      <c r="B93" s="151" t="str">
        <f>LEFT(B92,SEARCH(",",B92))&amp;" value"</f>
        <v>Other (2617), value</v>
      </c>
      <c r="C93" s="1"/>
      <c r="D93" s="158">
        <v>9001633.7599999998</v>
      </c>
      <c r="E93" s="1"/>
      <c r="F93" s="161" t="s">
        <v>57</v>
      </c>
      <c r="G93" s="1"/>
      <c r="H93" s="163" t="s">
        <v>2591</v>
      </c>
      <c r="I93" s="1"/>
      <c r="J93" s="1"/>
      <c r="K93" s="1"/>
      <c r="L93" s="1"/>
      <c r="M93" s="1"/>
      <c r="N93" s="1"/>
      <c r="O93" s="1"/>
      <c r="P93" s="1"/>
      <c r="Q93" s="1"/>
      <c r="R93" s="1"/>
      <c r="S93" s="1"/>
      <c r="T93" s="1"/>
      <c r="U93" s="1"/>
      <c r="V93" s="1"/>
      <c r="W93" s="1"/>
      <c r="X93" s="1"/>
      <c r="Y93" s="1"/>
      <c r="Z93" s="1"/>
    </row>
    <row r="94" spans="1:26" ht="24" customHeight="1">
      <c r="A94" s="1"/>
      <c r="B94" s="156" t="s">
        <v>225</v>
      </c>
      <c r="C94" s="1"/>
      <c r="D94" s="158">
        <v>11214222.6</v>
      </c>
      <c r="E94" s="1"/>
      <c r="F94" s="187" t="s">
        <v>211</v>
      </c>
      <c r="G94" s="1"/>
      <c r="H94" s="168" t="s">
        <v>2592</v>
      </c>
      <c r="I94" s="1"/>
      <c r="J94" s="1"/>
      <c r="K94" s="1"/>
      <c r="L94" s="1"/>
      <c r="M94" s="1"/>
      <c r="N94" s="1"/>
      <c r="O94" s="1"/>
      <c r="P94" s="1"/>
      <c r="Q94" s="1"/>
      <c r="R94" s="1"/>
      <c r="S94" s="1"/>
      <c r="T94" s="1"/>
      <c r="U94" s="1"/>
      <c r="V94" s="1"/>
      <c r="W94" s="1"/>
      <c r="X94" s="1"/>
      <c r="Y94" s="1"/>
      <c r="Z94" s="1"/>
    </row>
    <row r="95" spans="1:26" ht="24" customHeight="1">
      <c r="A95" s="1"/>
      <c r="B95" s="151" t="str">
        <f>LEFT(B94,SEARCH(",",B94))&amp;" value"</f>
        <v>Other (2617), value</v>
      </c>
      <c r="C95" s="1"/>
      <c r="D95" s="158">
        <v>1164364769.71</v>
      </c>
      <c r="E95" s="1"/>
      <c r="F95" s="161" t="s">
        <v>57</v>
      </c>
      <c r="G95" s="1"/>
      <c r="H95" s="133" t="s">
        <v>547</v>
      </c>
      <c r="I95" s="1"/>
      <c r="J95" s="1"/>
      <c r="K95" s="1"/>
      <c r="L95" s="1"/>
      <c r="M95" s="1"/>
      <c r="N95" s="1"/>
      <c r="O95" s="1"/>
      <c r="P95" s="1"/>
      <c r="Q95" s="1"/>
      <c r="R95" s="1"/>
      <c r="S95" s="1"/>
      <c r="T95" s="1"/>
      <c r="U95" s="1"/>
      <c r="V95" s="1"/>
      <c r="W95" s="1"/>
      <c r="X95" s="1"/>
      <c r="Y95" s="1"/>
      <c r="Z95" s="1"/>
    </row>
    <row r="96" spans="1:26" ht="24" customHeight="1">
      <c r="A96" s="1"/>
      <c r="B96" s="156" t="s">
        <v>225</v>
      </c>
      <c r="C96" s="1"/>
      <c r="D96" s="158">
        <v>584390.37</v>
      </c>
      <c r="E96" s="1"/>
      <c r="F96" s="161" t="s">
        <v>211</v>
      </c>
      <c r="G96" s="1"/>
      <c r="H96" s="133" t="s">
        <v>2593</v>
      </c>
      <c r="I96" s="1"/>
      <c r="J96" s="1"/>
      <c r="K96" s="1"/>
      <c r="L96" s="1"/>
      <c r="M96" s="1"/>
      <c r="N96" s="1"/>
      <c r="O96" s="1"/>
      <c r="P96" s="1"/>
      <c r="Q96" s="1"/>
      <c r="R96" s="1"/>
      <c r="S96" s="1"/>
      <c r="T96" s="1"/>
      <c r="U96" s="1"/>
      <c r="V96" s="1"/>
      <c r="W96" s="1"/>
      <c r="X96" s="1"/>
      <c r="Y96" s="1"/>
      <c r="Z96" s="1"/>
    </row>
    <row r="97" spans="1:26" ht="24" customHeight="1">
      <c r="A97" s="1"/>
      <c r="B97" s="151" t="str">
        <f>LEFT(B96,SEARCH(",",B96))&amp;" value"</f>
        <v>Other (2617), value</v>
      </c>
      <c r="C97" s="1"/>
      <c r="D97" s="158">
        <v>55409102.469999999</v>
      </c>
      <c r="E97" s="1"/>
      <c r="F97" s="161" t="s">
        <v>57</v>
      </c>
      <c r="G97" s="1"/>
      <c r="H97" s="133" t="s">
        <v>2593</v>
      </c>
      <c r="I97" s="1"/>
      <c r="J97" s="1"/>
      <c r="K97" s="1"/>
      <c r="L97" s="1"/>
      <c r="M97" s="1"/>
      <c r="N97" s="1"/>
      <c r="O97" s="1"/>
      <c r="P97" s="1"/>
      <c r="Q97" s="1"/>
      <c r="R97" s="1"/>
      <c r="S97" s="1"/>
      <c r="T97" s="1"/>
      <c r="U97" s="1"/>
      <c r="V97" s="1"/>
      <c r="W97" s="1"/>
      <c r="X97" s="1"/>
      <c r="Y97" s="1"/>
      <c r="Z97" s="1"/>
    </row>
    <row r="98" spans="1:26" ht="24" customHeight="1">
      <c r="A98" s="1"/>
      <c r="B98" s="156" t="s">
        <v>225</v>
      </c>
      <c r="C98" s="1"/>
      <c r="D98" s="158">
        <v>695299.81</v>
      </c>
      <c r="E98" s="1"/>
      <c r="F98" s="161" t="s">
        <v>211</v>
      </c>
      <c r="G98" s="1"/>
      <c r="H98" s="163" t="s">
        <v>2594</v>
      </c>
      <c r="I98" s="1"/>
      <c r="J98" s="1"/>
      <c r="K98" s="1"/>
      <c r="L98" s="1"/>
      <c r="M98" s="1"/>
      <c r="N98" s="1"/>
      <c r="O98" s="1"/>
      <c r="P98" s="1"/>
      <c r="Q98" s="1"/>
      <c r="R98" s="1"/>
      <c r="S98" s="1"/>
      <c r="T98" s="1"/>
      <c r="U98" s="1"/>
      <c r="V98" s="1"/>
      <c r="W98" s="1"/>
      <c r="X98" s="1"/>
      <c r="Y98" s="1"/>
      <c r="Z98" s="1"/>
    </row>
    <row r="99" spans="1:26" ht="24" customHeight="1">
      <c r="A99" s="1"/>
      <c r="B99" s="151" t="str">
        <f>LEFT(B98,SEARCH(",",B98))&amp;" value"</f>
        <v>Other (2617), value</v>
      </c>
      <c r="C99" s="1"/>
      <c r="D99" s="158">
        <v>266274877.60000002</v>
      </c>
      <c r="E99" s="1"/>
      <c r="F99" s="161" t="s">
        <v>57</v>
      </c>
      <c r="G99" s="1"/>
      <c r="H99" s="163" t="s">
        <v>2594</v>
      </c>
      <c r="I99" s="1"/>
      <c r="J99" s="1"/>
      <c r="K99" s="1"/>
      <c r="L99" s="1"/>
      <c r="M99" s="1"/>
      <c r="N99" s="1"/>
      <c r="O99" s="1"/>
      <c r="P99" s="1"/>
      <c r="Q99" s="1"/>
      <c r="R99" s="1"/>
      <c r="S99" s="1"/>
      <c r="T99" s="1"/>
      <c r="U99" s="1"/>
      <c r="V99" s="1"/>
      <c r="W99" s="1"/>
      <c r="X99" s="1"/>
      <c r="Y99" s="1"/>
      <c r="Z99" s="1"/>
    </row>
    <row r="100" spans="1:26" ht="24" customHeight="1">
      <c r="A100" s="1"/>
      <c r="B100" s="156" t="s">
        <v>225</v>
      </c>
      <c r="C100" s="1"/>
      <c r="D100" s="158">
        <v>183590.85</v>
      </c>
      <c r="E100" s="1"/>
      <c r="F100" s="187" t="s">
        <v>211</v>
      </c>
      <c r="G100" s="1"/>
      <c r="H100" s="163" t="s">
        <v>2597</v>
      </c>
      <c r="I100" s="1"/>
      <c r="J100" s="1"/>
      <c r="K100" s="1"/>
      <c r="L100" s="1"/>
      <c r="M100" s="1"/>
      <c r="N100" s="1"/>
      <c r="O100" s="1"/>
      <c r="P100" s="1"/>
      <c r="Q100" s="1"/>
      <c r="R100" s="1"/>
      <c r="S100" s="1"/>
      <c r="T100" s="1"/>
      <c r="U100" s="1"/>
      <c r="V100" s="1"/>
      <c r="W100" s="1"/>
      <c r="X100" s="1"/>
      <c r="Y100" s="1"/>
      <c r="Z100" s="1"/>
    </row>
    <row r="101" spans="1:26" ht="24" customHeight="1">
      <c r="A101" s="1"/>
      <c r="B101" s="151" t="str">
        <f>LEFT(B100,SEARCH(",",B100))&amp;" value"</f>
        <v>Other (2617), value</v>
      </c>
      <c r="C101" s="1"/>
      <c r="D101" s="158">
        <v>32329501.460000001</v>
      </c>
      <c r="E101" s="1"/>
      <c r="F101" s="161" t="s">
        <v>57</v>
      </c>
      <c r="G101" s="1"/>
      <c r="H101" s="163" t="s">
        <v>2595</v>
      </c>
      <c r="I101" s="1"/>
      <c r="J101" s="1"/>
      <c r="K101" s="1"/>
      <c r="L101" s="1"/>
      <c r="M101" s="1"/>
      <c r="N101" s="1"/>
      <c r="O101" s="1"/>
      <c r="P101" s="1"/>
      <c r="Q101" s="1"/>
      <c r="R101" s="1"/>
      <c r="S101" s="1"/>
      <c r="T101" s="1"/>
      <c r="U101" s="1"/>
      <c r="V101" s="1"/>
      <c r="W101" s="1"/>
      <c r="X101" s="1"/>
      <c r="Y101" s="1"/>
      <c r="Z101" s="1"/>
    </row>
    <row r="102" spans="1:26" ht="24" customHeight="1">
      <c r="A102" s="1"/>
      <c r="B102" s="156" t="s">
        <v>225</v>
      </c>
      <c r="C102" s="1"/>
      <c r="D102" s="157">
        <v>75400</v>
      </c>
      <c r="E102" s="1"/>
      <c r="F102" s="187" t="s">
        <v>211</v>
      </c>
      <c r="G102" s="1"/>
      <c r="H102" s="163" t="s">
        <v>2596</v>
      </c>
      <c r="I102" s="1"/>
      <c r="J102" s="1"/>
      <c r="K102" s="1"/>
      <c r="L102" s="1"/>
      <c r="M102" s="1"/>
      <c r="N102" s="1"/>
      <c r="O102" s="1"/>
      <c r="P102" s="1"/>
      <c r="Q102" s="1"/>
      <c r="R102" s="1"/>
      <c r="S102" s="1"/>
      <c r="T102" s="1"/>
      <c r="U102" s="1"/>
      <c r="V102" s="1"/>
      <c r="W102" s="1"/>
      <c r="X102" s="1"/>
      <c r="Y102" s="1"/>
      <c r="Z102" s="1"/>
    </row>
    <row r="103" spans="1:26" ht="24" customHeight="1">
      <c r="A103" s="1"/>
      <c r="B103" s="152" t="str">
        <f>LEFT(B102,SEARCH(",",B102))&amp;" value"</f>
        <v>Other (2617), value</v>
      </c>
      <c r="C103" s="1"/>
      <c r="D103" s="157">
        <v>32807785180</v>
      </c>
      <c r="E103" s="1"/>
      <c r="F103" s="161" t="s">
        <v>57</v>
      </c>
      <c r="G103" s="1"/>
      <c r="H103" s="163" t="s">
        <v>2596</v>
      </c>
      <c r="I103" s="1"/>
      <c r="J103" s="1"/>
      <c r="K103" s="1"/>
      <c r="L103" s="1"/>
      <c r="M103" s="1"/>
      <c r="N103" s="1"/>
      <c r="O103" s="1"/>
      <c r="P103" s="1"/>
      <c r="Q103" s="1"/>
      <c r="R103" s="1"/>
      <c r="S103" s="1"/>
      <c r="T103" s="1"/>
      <c r="U103" s="1"/>
      <c r="V103" s="1"/>
      <c r="W103" s="1"/>
      <c r="X103" s="1"/>
      <c r="Y103" s="1"/>
      <c r="Z103" s="1"/>
    </row>
    <row r="104" spans="1:26" ht="24" customHeight="1">
      <c r="A104" s="1"/>
      <c r="B104" s="94"/>
      <c r="C104" s="1"/>
      <c r="D104" s="124"/>
      <c r="E104" s="1"/>
      <c r="F104" s="124"/>
      <c r="G104" s="1"/>
      <c r="H104" s="1"/>
      <c r="I104" s="1"/>
      <c r="J104" s="1"/>
      <c r="K104" s="1"/>
      <c r="L104" s="1"/>
      <c r="M104" s="1"/>
      <c r="N104" s="1"/>
      <c r="O104" s="1"/>
      <c r="P104" s="1"/>
      <c r="Q104" s="1"/>
      <c r="R104" s="1"/>
      <c r="S104" s="1"/>
      <c r="T104" s="1"/>
      <c r="U104" s="1"/>
      <c r="V104" s="1"/>
      <c r="W104" s="1"/>
      <c r="X104" s="1"/>
      <c r="Y104" s="1"/>
      <c r="Z104" s="1"/>
    </row>
    <row r="105" spans="1:26" ht="24" customHeight="1">
      <c r="A105" s="1"/>
      <c r="B105" s="128" t="s">
        <v>227</v>
      </c>
      <c r="C105" s="1"/>
      <c r="D105" s="147"/>
      <c r="E105" s="1"/>
      <c r="F105" s="147"/>
      <c r="G105" s="1"/>
      <c r="H105" s="130"/>
      <c r="I105" s="1"/>
      <c r="J105" s="1"/>
      <c r="K105" s="1"/>
      <c r="L105" s="1"/>
      <c r="M105" s="1"/>
      <c r="N105" s="1"/>
      <c r="O105" s="1"/>
      <c r="P105" s="1"/>
      <c r="Q105" s="1"/>
      <c r="R105" s="1"/>
      <c r="S105" s="1"/>
      <c r="T105" s="1"/>
      <c r="U105" s="1"/>
      <c r="V105" s="1"/>
      <c r="W105" s="1"/>
      <c r="X105" s="1"/>
      <c r="Y105" s="1"/>
      <c r="Z105" s="1"/>
    </row>
    <row r="106" spans="1:26" ht="24" customHeight="1">
      <c r="A106" s="1"/>
      <c r="B106" s="151" t="s">
        <v>228</v>
      </c>
      <c r="C106" s="1"/>
      <c r="D106" s="164" t="s">
        <v>84</v>
      </c>
      <c r="E106" s="1"/>
      <c r="F106" s="165" t="s">
        <v>229</v>
      </c>
      <c r="G106" s="1"/>
      <c r="H106" s="530"/>
      <c r="I106" s="1"/>
      <c r="J106" s="1"/>
      <c r="K106" s="1"/>
      <c r="L106" s="1"/>
      <c r="M106" s="1"/>
      <c r="N106" s="1"/>
      <c r="O106" s="1"/>
      <c r="P106" s="1"/>
      <c r="Q106" s="1"/>
      <c r="R106" s="1"/>
      <c r="S106" s="1"/>
      <c r="T106" s="1"/>
      <c r="U106" s="1"/>
      <c r="V106" s="1"/>
      <c r="W106" s="1"/>
      <c r="X106" s="1"/>
      <c r="Y106" s="1"/>
      <c r="Z106" s="1"/>
    </row>
    <row r="107" spans="1:26" ht="24" customHeight="1">
      <c r="A107" s="1"/>
      <c r="B107" s="151" t="s">
        <v>230</v>
      </c>
      <c r="C107" s="1"/>
      <c r="D107" s="164" t="s">
        <v>84</v>
      </c>
      <c r="E107" s="1"/>
      <c r="F107" s="165" t="s">
        <v>231</v>
      </c>
      <c r="G107" s="1"/>
      <c r="H107" s="531"/>
      <c r="I107" s="1"/>
      <c r="J107" s="1"/>
      <c r="K107" s="1"/>
      <c r="L107" s="1"/>
      <c r="M107" s="1"/>
      <c r="N107" s="1"/>
      <c r="O107" s="1"/>
      <c r="P107" s="1"/>
      <c r="Q107" s="1"/>
      <c r="R107" s="1"/>
      <c r="S107" s="1"/>
      <c r="T107" s="1"/>
      <c r="U107" s="1"/>
      <c r="V107" s="1"/>
      <c r="W107" s="1"/>
      <c r="X107" s="1"/>
      <c r="Y107" s="1"/>
      <c r="Z107" s="1"/>
    </row>
    <row r="108" spans="1:26" ht="24" customHeight="1">
      <c r="A108" s="1"/>
      <c r="B108" s="156" t="s">
        <v>206</v>
      </c>
      <c r="C108" s="1"/>
      <c r="D108" s="167">
        <v>18288</v>
      </c>
      <c r="E108" s="1"/>
      <c r="F108" s="161" t="s">
        <v>233</v>
      </c>
      <c r="G108" s="1"/>
      <c r="H108" s="168" t="s">
        <v>2610</v>
      </c>
      <c r="I108" s="1"/>
      <c r="J108" s="1"/>
      <c r="K108" s="1"/>
      <c r="L108" s="1"/>
      <c r="M108" s="1"/>
      <c r="N108" s="1"/>
      <c r="O108" s="1"/>
      <c r="P108" s="1"/>
      <c r="Q108" s="1"/>
      <c r="R108" s="1"/>
      <c r="S108" s="1"/>
      <c r="T108" s="1"/>
      <c r="U108" s="1"/>
      <c r="V108" s="1"/>
      <c r="W108" s="1"/>
      <c r="X108" s="1"/>
      <c r="Y108" s="1"/>
      <c r="Z108" s="1"/>
    </row>
    <row r="109" spans="1:26" ht="24" customHeight="1">
      <c r="A109" s="1"/>
      <c r="B109" s="151" t="str">
        <f>LEFT(B108,SEARCH(",",B108))&amp;" value"</f>
        <v>Petroleum oils excluding crude (2710), value</v>
      </c>
      <c r="C109" s="1"/>
      <c r="D109" s="167">
        <v>30585</v>
      </c>
      <c r="E109" s="1"/>
      <c r="F109" s="134" t="s">
        <v>207</v>
      </c>
      <c r="G109" s="1"/>
      <c r="H109" s="136"/>
      <c r="I109" s="1"/>
      <c r="J109" s="1"/>
      <c r="K109" s="1"/>
      <c r="L109" s="1"/>
      <c r="M109" s="1"/>
      <c r="N109" s="1"/>
      <c r="O109" s="1"/>
      <c r="P109" s="1"/>
      <c r="Q109" s="1"/>
      <c r="R109" s="1"/>
      <c r="S109" s="1"/>
      <c r="T109" s="1"/>
      <c r="U109" s="1"/>
      <c r="V109" s="1"/>
      <c r="W109" s="1"/>
      <c r="X109" s="1"/>
      <c r="Y109" s="1"/>
      <c r="Z109" s="1"/>
    </row>
    <row r="110" spans="1:26" ht="60" customHeight="1">
      <c r="A110" s="1"/>
      <c r="B110" s="156" t="s">
        <v>234</v>
      </c>
      <c r="C110" s="1"/>
      <c r="D110" s="158">
        <v>494162.14199999999</v>
      </c>
      <c r="E110" s="1"/>
      <c r="F110" s="187" t="s">
        <v>263</v>
      </c>
      <c r="G110" s="1"/>
      <c r="H110" s="495" t="s">
        <v>2614</v>
      </c>
      <c r="I110" s="1"/>
      <c r="J110" s="1"/>
      <c r="K110" s="1"/>
      <c r="L110" s="1"/>
      <c r="M110" s="1"/>
      <c r="N110" s="1"/>
      <c r="O110" s="1"/>
      <c r="P110" s="1"/>
      <c r="Q110" s="1"/>
      <c r="R110" s="1"/>
      <c r="S110" s="1"/>
      <c r="T110" s="1"/>
      <c r="U110" s="1"/>
      <c r="V110" s="1"/>
      <c r="W110" s="1"/>
      <c r="X110" s="1"/>
      <c r="Y110" s="1"/>
      <c r="Z110" s="1"/>
    </row>
    <row r="111" spans="1:26" ht="24" customHeight="1">
      <c r="A111" s="1"/>
      <c r="B111" s="151" t="str">
        <f>LEFT(B110,SEARCH(",",B110))&amp;" value"</f>
        <v>Crude oil (2709), value</v>
      </c>
      <c r="C111" s="1"/>
      <c r="D111" s="158">
        <v>205123858.44</v>
      </c>
      <c r="E111" s="1"/>
      <c r="F111" s="134" t="s">
        <v>207</v>
      </c>
      <c r="G111" s="1"/>
      <c r="H111" s="136"/>
      <c r="I111" s="1"/>
      <c r="J111" s="1"/>
      <c r="K111" s="1"/>
      <c r="L111" s="1"/>
      <c r="M111" s="1"/>
      <c r="N111" s="1"/>
      <c r="O111" s="1"/>
      <c r="P111" s="1"/>
      <c r="Q111" s="1"/>
      <c r="R111" s="1"/>
      <c r="S111" s="1"/>
      <c r="T111" s="1"/>
      <c r="U111" s="1"/>
      <c r="V111" s="1"/>
      <c r="W111" s="1"/>
      <c r="X111" s="1"/>
      <c r="Y111" s="1"/>
      <c r="Z111" s="1"/>
    </row>
    <row r="112" spans="1:26" ht="24" customHeight="1">
      <c r="A112" s="1"/>
      <c r="B112" s="156" t="s">
        <v>234</v>
      </c>
      <c r="C112" s="1"/>
      <c r="D112" s="167">
        <v>100471.875</v>
      </c>
      <c r="E112" s="1"/>
      <c r="F112" s="187" t="s">
        <v>262</v>
      </c>
      <c r="G112" s="1"/>
      <c r="H112" s="136" t="s">
        <v>2611</v>
      </c>
      <c r="I112" s="1"/>
      <c r="J112" s="1"/>
      <c r="K112" s="1"/>
      <c r="L112" s="1"/>
      <c r="M112" s="1"/>
      <c r="N112" s="1"/>
      <c r="O112" s="1"/>
      <c r="P112" s="1"/>
      <c r="Q112" s="1"/>
      <c r="R112" s="1"/>
      <c r="S112" s="1"/>
      <c r="T112" s="1"/>
      <c r="U112" s="1"/>
      <c r="V112" s="1"/>
      <c r="W112" s="1"/>
      <c r="X112" s="1"/>
      <c r="Y112" s="1"/>
      <c r="Z112" s="1"/>
    </row>
    <row r="113" spans="1:26" ht="24" customHeight="1">
      <c r="A113" s="1"/>
      <c r="B113" s="151" t="str">
        <f>LEFT(B112,SEARCH(",",B112))&amp;" value"</f>
        <v>Crude oil (2709), value</v>
      </c>
      <c r="C113" s="1"/>
      <c r="D113" s="166">
        <v>43927132.909999996</v>
      </c>
      <c r="E113" s="1"/>
      <c r="F113" s="134" t="s">
        <v>207</v>
      </c>
      <c r="G113" s="1"/>
      <c r="H113" s="136"/>
      <c r="I113" s="1"/>
      <c r="J113" s="1"/>
      <c r="K113" s="1"/>
      <c r="L113" s="1"/>
      <c r="M113" s="1"/>
      <c r="N113" s="1"/>
      <c r="O113" s="1"/>
      <c r="P113" s="1"/>
      <c r="Q113" s="1"/>
      <c r="R113" s="1"/>
      <c r="S113" s="1"/>
      <c r="T113" s="1"/>
      <c r="U113" s="1"/>
      <c r="V113" s="1"/>
      <c r="W113" s="1"/>
      <c r="X113" s="1"/>
      <c r="Y113" s="1"/>
      <c r="Z113" s="1"/>
    </row>
    <row r="114" spans="1:26" ht="24" customHeight="1">
      <c r="A114" s="1"/>
      <c r="B114" s="156" t="s">
        <v>210</v>
      </c>
      <c r="C114" s="1"/>
      <c r="D114" s="166">
        <v>9384000</v>
      </c>
      <c r="E114" s="1"/>
      <c r="F114" s="161" t="s">
        <v>211</v>
      </c>
      <c r="G114" s="1"/>
      <c r="H114" s="496" t="s">
        <v>2616</v>
      </c>
      <c r="I114" s="1"/>
      <c r="J114" s="1"/>
      <c r="K114" s="1"/>
      <c r="L114" s="1"/>
      <c r="M114" s="1"/>
      <c r="N114" s="1"/>
      <c r="O114" s="1"/>
      <c r="P114" s="1"/>
      <c r="Q114" s="1"/>
      <c r="R114" s="1"/>
      <c r="S114" s="1"/>
      <c r="T114" s="1"/>
      <c r="U114" s="1"/>
      <c r="V114" s="1"/>
      <c r="W114" s="1"/>
      <c r="X114" s="1"/>
      <c r="Y114" s="1"/>
      <c r="Z114" s="1"/>
    </row>
    <row r="115" spans="1:26" ht="24" customHeight="1">
      <c r="A115" s="1"/>
      <c r="B115" s="151" t="str">
        <f>LEFT(B114,SEARCH(",",B114))&amp;" value"</f>
        <v>Coal (2701), value</v>
      </c>
      <c r="C115" s="1"/>
      <c r="D115" s="169"/>
      <c r="E115" s="1"/>
      <c r="F115" s="134" t="s">
        <v>207</v>
      </c>
      <c r="G115" s="1"/>
      <c r="H115" s="168" t="s">
        <v>2615</v>
      </c>
      <c r="I115" s="1"/>
      <c r="J115" s="1"/>
      <c r="K115" s="1"/>
      <c r="L115" s="1"/>
      <c r="M115" s="1"/>
      <c r="N115" s="1"/>
      <c r="O115" s="1"/>
      <c r="P115" s="1"/>
      <c r="Q115" s="1"/>
      <c r="R115" s="1"/>
      <c r="S115" s="1"/>
      <c r="T115" s="1"/>
      <c r="U115" s="1"/>
      <c r="V115" s="1"/>
      <c r="W115" s="1"/>
      <c r="X115" s="1"/>
      <c r="Y115" s="1"/>
      <c r="Z115" s="1"/>
    </row>
    <row r="116" spans="1:26" ht="24" customHeight="1">
      <c r="A116" s="1"/>
      <c r="B116" s="156" t="s">
        <v>236</v>
      </c>
      <c r="C116" s="1"/>
      <c r="D116" s="167">
        <v>17.927</v>
      </c>
      <c r="E116" s="1"/>
      <c r="F116" s="187" t="s">
        <v>211</v>
      </c>
      <c r="G116" s="1"/>
      <c r="H116" s="495" t="s">
        <v>2617</v>
      </c>
      <c r="I116" s="1"/>
      <c r="J116" s="1"/>
      <c r="K116" s="1"/>
      <c r="L116" s="1"/>
      <c r="M116" s="1"/>
      <c r="N116" s="1"/>
      <c r="O116" s="1"/>
      <c r="P116" s="1"/>
      <c r="Q116" s="1"/>
      <c r="R116" s="1"/>
      <c r="S116" s="1"/>
      <c r="T116" s="1"/>
      <c r="U116" s="1"/>
      <c r="V116" s="1"/>
      <c r="W116" s="1"/>
      <c r="X116" s="1"/>
      <c r="Y116" s="1"/>
      <c r="Z116" s="1"/>
    </row>
    <row r="117" spans="1:26" ht="24" customHeight="1">
      <c r="A117" s="1"/>
      <c r="B117" s="151" t="str">
        <f>LEFT(B116,SEARCH(",",B116))&amp;" value"</f>
        <v>Precious metals (2616), value</v>
      </c>
      <c r="C117" s="1"/>
      <c r="D117" s="167">
        <v>609510</v>
      </c>
      <c r="E117" s="1"/>
      <c r="F117" s="134" t="s">
        <v>207</v>
      </c>
      <c r="G117" s="1"/>
      <c r="H117" s="159" t="s">
        <v>232</v>
      </c>
      <c r="I117" s="1"/>
      <c r="J117" s="1"/>
      <c r="K117" s="1"/>
      <c r="L117" s="1"/>
      <c r="M117" s="1"/>
      <c r="N117" s="1"/>
      <c r="O117" s="1"/>
      <c r="P117" s="1"/>
      <c r="Q117" s="1"/>
      <c r="R117" s="1"/>
      <c r="S117" s="1"/>
      <c r="T117" s="1"/>
      <c r="U117" s="1"/>
      <c r="V117" s="1"/>
      <c r="W117" s="1"/>
      <c r="X117" s="1"/>
      <c r="Y117" s="1"/>
      <c r="Z117" s="1"/>
    </row>
    <row r="118" spans="1:26" ht="24" customHeight="1">
      <c r="A118" s="1"/>
      <c r="B118" s="156" t="s">
        <v>236</v>
      </c>
      <c r="C118" s="1"/>
      <c r="D118" s="170">
        <v>98.375</v>
      </c>
      <c r="E118" s="1"/>
      <c r="F118" s="187" t="s">
        <v>211</v>
      </c>
      <c r="G118" s="1"/>
      <c r="H118" s="168" t="s">
        <v>2618</v>
      </c>
      <c r="I118" s="1"/>
      <c r="J118" s="1"/>
      <c r="K118" s="1"/>
      <c r="L118" s="1"/>
      <c r="M118" s="1"/>
      <c r="N118" s="1"/>
      <c r="O118" s="1"/>
      <c r="P118" s="1"/>
      <c r="Q118" s="1"/>
      <c r="R118" s="1"/>
      <c r="S118" s="1"/>
      <c r="T118" s="1"/>
      <c r="U118" s="1"/>
      <c r="V118" s="1"/>
      <c r="W118" s="1"/>
      <c r="X118" s="1"/>
      <c r="Y118" s="1"/>
      <c r="Z118" s="1"/>
    </row>
    <row r="119" spans="1:26" ht="24" customHeight="1">
      <c r="A119" s="1"/>
      <c r="B119" s="151" t="str">
        <f>LEFT(B118,SEARCH(",",B118))&amp;" value"</f>
        <v>Precious metals (2616), value</v>
      </c>
      <c r="C119" s="1"/>
      <c r="D119" s="166">
        <v>2037207</v>
      </c>
      <c r="E119" s="1"/>
      <c r="F119" s="134" t="s">
        <v>207</v>
      </c>
      <c r="G119" s="1"/>
      <c r="H119" s="133"/>
      <c r="I119" s="1"/>
      <c r="J119" s="1"/>
      <c r="K119" s="1"/>
      <c r="L119" s="1"/>
      <c r="M119" s="1"/>
      <c r="N119" s="1"/>
      <c r="O119" s="1"/>
      <c r="P119" s="1"/>
      <c r="Q119" s="1"/>
      <c r="R119" s="1"/>
      <c r="S119" s="1"/>
      <c r="T119" s="1"/>
      <c r="U119" s="1"/>
      <c r="V119" s="1"/>
      <c r="W119" s="1"/>
      <c r="X119" s="1"/>
      <c r="Y119" s="1"/>
      <c r="Z119" s="1"/>
    </row>
    <row r="120" spans="1:26" ht="24" customHeight="1">
      <c r="A120" s="1"/>
      <c r="B120" s="156" t="s">
        <v>244</v>
      </c>
      <c r="C120" s="1"/>
      <c r="D120" s="167">
        <v>47.3735</v>
      </c>
      <c r="E120" s="1"/>
      <c r="F120" s="187" t="s">
        <v>211</v>
      </c>
      <c r="G120" s="1"/>
      <c r="H120" s="136"/>
      <c r="I120" s="1"/>
      <c r="J120" s="1"/>
      <c r="K120" s="1"/>
      <c r="L120" s="1"/>
      <c r="M120" s="1"/>
      <c r="N120" s="1"/>
      <c r="O120" s="1"/>
      <c r="P120" s="1"/>
      <c r="Q120" s="1"/>
      <c r="R120" s="1"/>
      <c r="S120" s="1"/>
      <c r="T120" s="1"/>
      <c r="U120" s="1"/>
      <c r="V120" s="1"/>
      <c r="W120" s="1"/>
      <c r="X120" s="1"/>
      <c r="Y120" s="1"/>
      <c r="Z120" s="1"/>
    </row>
    <row r="121" spans="1:26" ht="24" customHeight="1">
      <c r="A121" s="1"/>
      <c r="B121" s="151" t="str">
        <f>LEFT(B120,SEARCH(",",B120))&amp;" value"</f>
        <v>Slate (2514), value</v>
      </c>
      <c r="C121" s="1"/>
      <c r="D121" s="167">
        <v>4445</v>
      </c>
      <c r="E121" s="1"/>
      <c r="F121" s="134" t="s">
        <v>207</v>
      </c>
      <c r="G121" s="1"/>
      <c r="H121" s="168"/>
      <c r="I121" s="1"/>
      <c r="J121" s="1"/>
      <c r="K121" s="1"/>
      <c r="L121" s="1"/>
      <c r="M121" s="1"/>
      <c r="N121" s="1"/>
      <c r="O121" s="1"/>
      <c r="P121" s="1"/>
      <c r="Q121" s="1"/>
      <c r="R121" s="1"/>
      <c r="S121" s="1"/>
      <c r="T121" s="1"/>
      <c r="U121" s="1"/>
      <c r="V121" s="1"/>
      <c r="W121" s="1"/>
      <c r="X121" s="1"/>
      <c r="Y121" s="1"/>
      <c r="Z121" s="1"/>
    </row>
    <row r="122" spans="1:26" ht="24" customHeight="1">
      <c r="A122" s="1"/>
      <c r="B122" s="156" t="s">
        <v>245</v>
      </c>
      <c r="C122" s="1"/>
      <c r="D122" s="166">
        <v>1822.375</v>
      </c>
      <c r="E122" s="1"/>
      <c r="F122" s="187" t="s">
        <v>211</v>
      </c>
      <c r="G122" s="1"/>
      <c r="H122" s="168" t="s">
        <v>2619</v>
      </c>
      <c r="I122" s="1"/>
      <c r="J122" s="1"/>
      <c r="K122" s="1"/>
      <c r="L122" s="1"/>
      <c r="M122" s="1"/>
      <c r="N122" s="1"/>
      <c r="O122" s="1"/>
      <c r="P122" s="1"/>
      <c r="Q122" s="1"/>
      <c r="R122" s="1"/>
      <c r="S122" s="1"/>
      <c r="T122" s="1"/>
      <c r="U122" s="1"/>
      <c r="V122" s="1"/>
      <c r="W122" s="1"/>
      <c r="X122" s="1"/>
      <c r="Y122" s="1"/>
      <c r="Z122" s="1"/>
    </row>
    <row r="123" spans="1:26" ht="24" customHeight="1">
      <c r="A123" s="1"/>
      <c r="B123" s="151" t="str">
        <f>LEFT(B122,SEARCH(",",B122))&amp;" value"</f>
        <v>Marble (2515), value</v>
      </c>
      <c r="C123" s="1"/>
      <c r="D123" s="166">
        <v>658441</v>
      </c>
      <c r="E123" s="1"/>
      <c r="F123" s="134" t="s">
        <v>207</v>
      </c>
      <c r="G123" s="1"/>
      <c r="H123" s="168"/>
      <c r="I123" s="1"/>
      <c r="J123" s="1"/>
      <c r="K123" s="1"/>
      <c r="L123" s="1"/>
      <c r="M123" s="1"/>
      <c r="N123" s="1"/>
      <c r="O123" s="1"/>
      <c r="P123" s="1"/>
      <c r="Q123" s="1"/>
      <c r="R123" s="1"/>
      <c r="S123" s="1"/>
      <c r="T123" s="1"/>
      <c r="U123" s="1"/>
      <c r="V123" s="1"/>
      <c r="W123" s="1"/>
      <c r="X123" s="1"/>
      <c r="Y123" s="1"/>
      <c r="Z123" s="1"/>
    </row>
    <row r="124" spans="1:26" ht="24" customHeight="1">
      <c r="A124" s="1"/>
      <c r="B124" s="156" t="s">
        <v>245</v>
      </c>
      <c r="C124" s="1"/>
      <c r="D124" s="497">
        <v>125.714</v>
      </c>
      <c r="E124" s="1"/>
      <c r="F124" s="187" t="s">
        <v>211</v>
      </c>
      <c r="G124" s="1"/>
      <c r="H124" s="168" t="s">
        <v>2620</v>
      </c>
      <c r="I124" s="1"/>
      <c r="J124" s="1"/>
      <c r="K124" s="1"/>
      <c r="L124" s="1"/>
      <c r="M124" s="1"/>
      <c r="N124" s="1"/>
      <c r="O124" s="1"/>
      <c r="P124" s="1"/>
      <c r="Q124" s="1"/>
      <c r="R124" s="1"/>
      <c r="S124" s="1"/>
      <c r="T124" s="1"/>
      <c r="U124" s="1"/>
      <c r="V124" s="1"/>
      <c r="W124" s="1"/>
      <c r="X124" s="1"/>
      <c r="Y124" s="1"/>
      <c r="Z124" s="1"/>
    </row>
    <row r="125" spans="1:26" ht="24" customHeight="1">
      <c r="A125" s="1"/>
      <c r="B125" s="151" t="str">
        <f>LEFT(B124,SEARCH(",",B124))&amp;" value"</f>
        <v>Marble (2515), value</v>
      </c>
      <c r="C125" s="1"/>
      <c r="D125" s="166">
        <v>394433</v>
      </c>
      <c r="E125" s="1"/>
      <c r="F125" s="134" t="s">
        <v>207</v>
      </c>
      <c r="G125" s="1"/>
      <c r="H125" s="168"/>
      <c r="I125" s="1"/>
      <c r="J125" s="1"/>
      <c r="K125" s="1"/>
      <c r="L125" s="1"/>
      <c r="M125" s="1"/>
      <c r="N125" s="1"/>
      <c r="O125" s="1"/>
      <c r="P125" s="1"/>
      <c r="Q125" s="1"/>
      <c r="R125" s="1"/>
      <c r="S125" s="1"/>
      <c r="T125" s="1"/>
      <c r="U125" s="1"/>
      <c r="V125" s="1"/>
      <c r="W125" s="1"/>
      <c r="X125" s="1"/>
      <c r="Y125" s="1"/>
      <c r="Z125" s="1"/>
    </row>
    <row r="126" spans="1:26" ht="24" customHeight="1">
      <c r="A126" s="1"/>
      <c r="B126" s="156" t="s">
        <v>246</v>
      </c>
      <c r="C126" s="1"/>
      <c r="D126" s="158">
        <v>0.35</v>
      </c>
      <c r="E126" s="1"/>
      <c r="F126" s="187" t="s">
        <v>211</v>
      </c>
      <c r="G126" s="1"/>
      <c r="H126" s="136" t="s">
        <v>2621</v>
      </c>
      <c r="I126" s="1"/>
      <c r="J126" s="1"/>
      <c r="K126" s="1"/>
      <c r="L126" s="1"/>
      <c r="M126" s="1"/>
      <c r="N126" s="1"/>
      <c r="O126" s="1"/>
      <c r="P126" s="1"/>
      <c r="Q126" s="1"/>
      <c r="R126" s="1"/>
      <c r="S126" s="1"/>
      <c r="T126" s="1"/>
      <c r="U126" s="1"/>
      <c r="V126" s="1"/>
      <c r="W126" s="1"/>
      <c r="X126" s="1"/>
      <c r="Y126" s="1"/>
      <c r="Z126" s="1"/>
    </row>
    <row r="127" spans="1:26" ht="24" customHeight="1">
      <c r="A127" s="1"/>
      <c r="B127" s="151" t="str">
        <f>LEFT(B126,SEARCH(",",B126))&amp;" value"</f>
        <v>Pebbles (2517), value</v>
      </c>
      <c r="C127" s="1"/>
      <c r="D127" s="166">
        <v>400</v>
      </c>
      <c r="E127" s="1"/>
      <c r="F127" s="134" t="s">
        <v>207</v>
      </c>
      <c r="G127" s="1"/>
      <c r="H127" s="168"/>
      <c r="I127" s="1"/>
      <c r="J127" s="1"/>
      <c r="K127" s="1"/>
      <c r="L127" s="1"/>
      <c r="M127" s="1"/>
      <c r="N127" s="1"/>
      <c r="O127" s="1"/>
      <c r="P127" s="1"/>
      <c r="Q127" s="1"/>
      <c r="R127" s="1"/>
      <c r="S127" s="1"/>
      <c r="T127" s="1"/>
      <c r="U127" s="1"/>
      <c r="V127" s="1"/>
      <c r="W127" s="1"/>
      <c r="X127" s="1"/>
      <c r="Y127" s="1"/>
      <c r="Z127" s="1"/>
    </row>
    <row r="128" spans="1:26" ht="24" customHeight="1">
      <c r="A128" s="1"/>
      <c r="B128" s="156" t="s">
        <v>249</v>
      </c>
      <c r="C128" s="1"/>
      <c r="D128" s="158">
        <v>665.16</v>
      </c>
      <c r="E128" s="1"/>
      <c r="F128" s="187" t="s">
        <v>211</v>
      </c>
      <c r="G128" s="1"/>
      <c r="H128" s="168" t="s">
        <v>2622</v>
      </c>
      <c r="I128" s="1"/>
      <c r="J128" s="1"/>
      <c r="K128" s="1"/>
      <c r="L128" s="1"/>
      <c r="M128" s="1"/>
      <c r="N128" s="1"/>
      <c r="O128" s="1"/>
      <c r="P128" s="1"/>
      <c r="Q128" s="1"/>
      <c r="R128" s="1"/>
      <c r="S128" s="1"/>
      <c r="T128" s="1"/>
      <c r="U128" s="1"/>
      <c r="V128" s="1"/>
      <c r="W128" s="1"/>
      <c r="X128" s="1"/>
      <c r="Y128" s="1"/>
      <c r="Z128" s="1"/>
    </row>
    <row r="129" spans="1:26" ht="24" customHeight="1">
      <c r="A129" s="1"/>
      <c r="B129" s="151" t="str">
        <f>LEFT(B128,SEARCH(",",B128))&amp;" value"</f>
        <v>Portland cement (2523), value</v>
      </c>
      <c r="C129" s="1"/>
      <c r="D129" s="166">
        <v>94943</v>
      </c>
      <c r="E129" s="1"/>
      <c r="F129" s="134" t="s">
        <v>207</v>
      </c>
      <c r="G129" s="1"/>
      <c r="H129" s="136"/>
      <c r="I129" s="1"/>
      <c r="J129" s="1"/>
      <c r="K129" s="1"/>
      <c r="L129" s="1"/>
      <c r="M129" s="1"/>
      <c r="N129" s="1"/>
      <c r="O129" s="1"/>
      <c r="P129" s="1"/>
      <c r="Q129" s="1"/>
      <c r="R129" s="1"/>
      <c r="S129" s="1"/>
      <c r="T129" s="1"/>
      <c r="U129" s="1"/>
      <c r="V129" s="1"/>
      <c r="W129" s="1"/>
      <c r="X129" s="1"/>
      <c r="Y129" s="1"/>
      <c r="Z129" s="1"/>
    </row>
    <row r="130" spans="1:26" ht="24" customHeight="1">
      <c r="A130" s="1"/>
      <c r="B130" s="156" t="s">
        <v>210</v>
      </c>
      <c r="C130" s="1"/>
      <c r="D130" s="171">
        <v>10592948.86923</v>
      </c>
      <c r="E130" s="1"/>
      <c r="F130" s="187" t="s">
        <v>211</v>
      </c>
      <c r="G130" s="1"/>
      <c r="H130" s="168" t="s">
        <v>2625</v>
      </c>
      <c r="I130" s="1"/>
      <c r="J130" s="1"/>
      <c r="K130" s="1"/>
      <c r="L130" s="1"/>
      <c r="M130" s="1"/>
      <c r="N130" s="1"/>
      <c r="O130" s="1"/>
      <c r="P130" s="1"/>
      <c r="Q130" s="1"/>
      <c r="R130" s="1"/>
      <c r="S130" s="1"/>
      <c r="T130" s="1"/>
      <c r="U130" s="1"/>
      <c r="V130" s="1"/>
      <c r="W130" s="1"/>
      <c r="X130" s="1"/>
      <c r="Y130" s="1"/>
      <c r="Z130" s="1"/>
    </row>
    <row r="131" spans="1:26" ht="24" customHeight="1">
      <c r="A131" s="1"/>
      <c r="B131" s="151" t="str">
        <f>LEFT(B130,SEARCH(",",B130))&amp;" value"</f>
        <v>Coal (2701), value</v>
      </c>
      <c r="C131" s="1"/>
      <c r="D131" s="167">
        <v>596372203</v>
      </c>
      <c r="E131" s="1"/>
      <c r="F131" s="134" t="s">
        <v>207</v>
      </c>
      <c r="G131" s="1"/>
      <c r="H131" s="136"/>
      <c r="I131" s="1"/>
      <c r="J131" s="1"/>
      <c r="K131" s="1"/>
      <c r="L131" s="1"/>
      <c r="M131" s="1"/>
      <c r="N131" s="1"/>
      <c r="O131" s="1"/>
      <c r="P131" s="1"/>
      <c r="Q131" s="1"/>
      <c r="R131" s="1"/>
      <c r="S131" s="1"/>
      <c r="T131" s="1"/>
      <c r="U131" s="1"/>
      <c r="V131" s="1"/>
      <c r="W131" s="1"/>
      <c r="X131" s="1"/>
      <c r="Y131" s="1"/>
      <c r="Z131" s="1"/>
    </row>
    <row r="132" spans="1:26" ht="24" customHeight="1">
      <c r="A132" s="1"/>
      <c r="B132" s="156" t="s">
        <v>1383</v>
      </c>
      <c r="C132" s="1"/>
      <c r="D132" s="166">
        <v>281521</v>
      </c>
      <c r="E132" s="1"/>
      <c r="F132" s="187" t="s">
        <v>211</v>
      </c>
      <c r="G132" s="1"/>
      <c r="H132" s="168" t="s">
        <v>2624</v>
      </c>
      <c r="I132" s="1"/>
      <c r="J132" s="1"/>
      <c r="K132" s="1"/>
      <c r="L132" s="1"/>
      <c r="M132" s="1"/>
      <c r="N132" s="1"/>
      <c r="O132" s="1"/>
      <c r="P132" s="1"/>
      <c r="Q132" s="1"/>
      <c r="R132" s="1"/>
      <c r="S132" s="1"/>
      <c r="T132" s="1"/>
      <c r="U132" s="1"/>
      <c r="V132" s="1"/>
      <c r="W132" s="1"/>
      <c r="X132" s="1"/>
      <c r="Y132" s="1"/>
      <c r="Z132" s="1"/>
    </row>
    <row r="133" spans="1:26" ht="24" customHeight="1">
      <c r="A133" s="1"/>
      <c r="B133" s="151" t="s">
        <v>2587</v>
      </c>
      <c r="C133" s="1"/>
      <c r="D133" s="166">
        <v>32022541</v>
      </c>
      <c r="E133" s="1"/>
      <c r="F133" s="134" t="s">
        <v>207</v>
      </c>
      <c r="G133" s="1"/>
      <c r="H133" s="168"/>
      <c r="I133" s="1"/>
      <c r="J133" s="1"/>
      <c r="K133" s="1"/>
      <c r="L133" s="1"/>
      <c r="M133" s="1"/>
      <c r="N133" s="1"/>
      <c r="O133" s="1"/>
      <c r="P133" s="1"/>
      <c r="Q133" s="1"/>
      <c r="R133" s="1"/>
      <c r="S133" s="1"/>
      <c r="T133" s="1"/>
      <c r="U133" s="1"/>
      <c r="V133" s="1"/>
      <c r="W133" s="1"/>
      <c r="X133" s="1"/>
      <c r="Y133" s="1"/>
      <c r="Z133" s="1"/>
    </row>
    <row r="134" spans="1:26" ht="24" customHeight="1">
      <c r="A134" s="1"/>
      <c r="B134" s="156" t="s">
        <v>1383</v>
      </c>
      <c r="C134" s="1"/>
      <c r="D134" s="166">
        <v>153409</v>
      </c>
      <c r="E134" s="1"/>
      <c r="F134" s="187" t="s">
        <v>211</v>
      </c>
      <c r="G134" s="1"/>
      <c r="H134" s="168" t="s">
        <v>2623</v>
      </c>
      <c r="I134" s="1"/>
      <c r="J134" s="1"/>
      <c r="K134" s="1"/>
      <c r="L134" s="1"/>
      <c r="M134" s="1"/>
      <c r="N134" s="1"/>
      <c r="O134" s="1"/>
      <c r="P134" s="1"/>
      <c r="Q134" s="1"/>
      <c r="R134" s="1"/>
      <c r="S134" s="1"/>
      <c r="T134" s="1"/>
      <c r="U134" s="1"/>
      <c r="V134" s="1"/>
      <c r="W134" s="1"/>
      <c r="X134" s="1"/>
      <c r="Y134" s="1"/>
      <c r="Z134" s="1"/>
    </row>
    <row r="135" spans="1:26" ht="24" customHeight="1">
      <c r="A135" s="1"/>
      <c r="B135" s="151" t="s">
        <v>2587</v>
      </c>
      <c r="C135" s="1"/>
      <c r="D135" s="172">
        <v>15813600</v>
      </c>
      <c r="E135" s="1"/>
      <c r="F135" s="139" t="s">
        <v>207</v>
      </c>
      <c r="G135" s="1"/>
      <c r="H135" s="168"/>
      <c r="I135" s="1"/>
      <c r="J135" s="1"/>
      <c r="K135" s="1"/>
      <c r="L135" s="1"/>
      <c r="M135" s="1"/>
      <c r="N135" s="1"/>
      <c r="O135" s="1"/>
      <c r="P135" s="1"/>
      <c r="Q135" s="1"/>
      <c r="R135" s="1"/>
      <c r="S135" s="1"/>
      <c r="T135" s="1"/>
      <c r="U135" s="1"/>
      <c r="V135" s="1"/>
      <c r="W135" s="1"/>
      <c r="X135" s="1"/>
      <c r="Y135" s="1"/>
      <c r="Z135" s="1"/>
    </row>
    <row r="136" spans="1:26" ht="24" customHeight="1">
      <c r="A136" s="1"/>
      <c r="B136" s="94"/>
      <c r="C136" s="1"/>
      <c r="D136" s="124"/>
      <c r="E136" s="1"/>
      <c r="F136" s="124"/>
      <c r="G136" s="1"/>
      <c r="H136" s="1"/>
      <c r="I136" s="1"/>
      <c r="J136" s="1"/>
      <c r="K136" s="1"/>
      <c r="L136" s="1"/>
      <c r="M136" s="1"/>
      <c r="N136" s="1"/>
      <c r="O136" s="1"/>
      <c r="P136" s="1"/>
      <c r="Q136" s="1"/>
      <c r="R136" s="1"/>
      <c r="S136" s="1"/>
      <c r="T136" s="1"/>
      <c r="U136" s="1"/>
      <c r="V136" s="1"/>
      <c r="W136" s="1"/>
      <c r="X136" s="1"/>
      <c r="Y136" s="1"/>
      <c r="Z136" s="1"/>
    </row>
    <row r="137" spans="1:26" ht="24" customHeight="1">
      <c r="A137" s="1"/>
      <c r="B137" s="128" t="s">
        <v>253</v>
      </c>
      <c r="C137" s="1"/>
      <c r="D137" s="147"/>
      <c r="E137" s="1"/>
      <c r="F137" s="173"/>
      <c r="G137" s="1"/>
      <c r="H137" s="130"/>
      <c r="I137" s="1"/>
      <c r="J137" s="1"/>
      <c r="K137" s="1"/>
      <c r="L137" s="1"/>
      <c r="M137" s="1"/>
      <c r="N137" s="1"/>
      <c r="O137" s="1"/>
      <c r="P137" s="1"/>
      <c r="Q137" s="1"/>
      <c r="R137" s="1"/>
      <c r="S137" s="1"/>
      <c r="T137" s="1"/>
      <c r="U137" s="1"/>
      <c r="V137" s="1"/>
      <c r="W137" s="1"/>
      <c r="X137" s="1"/>
      <c r="Y137" s="1"/>
      <c r="Z137" s="1"/>
    </row>
    <row r="138" spans="1:26" ht="57.6" customHeight="1">
      <c r="A138" s="1"/>
      <c r="B138" s="151" t="s">
        <v>254</v>
      </c>
      <c r="C138" s="1"/>
      <c r="D138" s="134" t="s">
        <v>255</v>
      </c>
      <c r="E138" s="1"/>
      <c r="F138" s="161" t="s">
        <v>256</v>
      </c>
      <c r="G138" s="1"/>
      <c r="H138" s="136"/>
      <c r="I138" s="1"/>
      <c r="J138" s="1"/>
      <c r="K138" s="1"/>
      <c r="L138" s="1"/>
      <c r="M138" s="1"/>
      <c r="N138" s="1"/>
      <c r="O138" s="1"/>
      <c r="P138" s="1"/>
      <c r="Q138" s="1"/>
      <c r="R138" s="1"/>
      <c r="S138" s="1"/>
      <c r="T138" s="1"/>
      <c r="U138" s="1"/>
      <c r="V138" s="1"/>
      <c r="W138" s="1"/>
      <c r="X138" s="1"/>
      <c r="Y138" s="1"/>
      <c r="Z138" s="1"/>
    </row>
    <row r="139" spans="1:26" ht="60" customHeight="1">
      <c r="A139" s="1"/>
      <c r="B139" s="174" t="s">
        <v>257</v>
      </c>
      <c r="C139" s="1"/>
      <c r="D139" s="134" t="s">
        <v>255</v>
      </c>
      <c r="E139" s="1"/>
      <c r="F139" s="175"/>
      <c r="G139" s="1"/>
      <c r="H139" s="133"/>
      <c r="I139" s="1"/>
      <c r="J139" s="1"/>
      <c r="K139" s="1"/>
      <c r="L139" s="1"/>
      <c r="M139" s="1"/>
      <c r="N139" s="1"/>
      <c r="O139" s="1"/>
      <c r="P139" s="1"/>
      <c r="Q139" s="1"/>
      <c r="R139" s="1"/>
      <c r="S139" s="1"/>
      <c r="T139" s="1"/>
      <c r="U139" s="1"/>
      <c r="V139" s="1"/>
      <c r="W139" s="1"/>
      <c r="X139" s="1"/>
      <c r="Y139" s="1"/>
      <c r="Z139" s="1"/>
    </row>
    <row r="140" spans="1:26" ht="24" customHeight="1">
      <c r="A140" s="1"/>
      <c r="B140" s="176" t="s">
        <v>258</v>
      </c>
      <c r="C140" s="1"/>
      <c r="D140" s="177">
        <f>'Part 5 - Company data'!J803/'Part 4 - Government revenues'!J78</f>
        <v>0.99350718485910061</v>
      </c>
      <c r="E140" s="1"/>
      <c r="F140" s="178"/>
      <c r="G140" s="1"/>
      <c r="H140" s="149"/>
      <c r="I140" s="1"/>
      <c r="J140" s="1"/>
      <c r="K140" s="1"/>
      <c r="L140" s="1"/>
      <c r="M140" s="1"/>
      <c r="N140" s="1"/>
      <c r="O140" s="1"/>
      <c r="P140" s="1"/>
      <c r="Q140" s="1"/>
      <c r="R140" s="1"/>
      <c r="S140" s="1"/>
      <c r="T140" s="1"/>
      <c r="U140" s="1"/>
      <c r="V140" s="1"/>
      <c r="W140" s="1"/>
      <c r="X140" s="1"/>
      <c r="Y140" s="1"/>
      <c r="Z140" s="1"/>
    </row>
    <row r="141" spans="1:26" ht="24" customHeight="1">
      <c r="A141" s="1"/>
      <c r="B141" s="94"/>
      <c r="C141" s="1"/>
      <c r="D141" s="124"/>
      <c r="E141" s="1"/>
      <c r="F141" s="124"/>
      <c r="G141" s="1"/>
      <c r="H141" s="1"/>
      <c r="I141" s="1"/>
      <c r="J141" s="1"/>
      <c r="K141" s="1"/>
      <c r="L141" s="1"/>
      <c r="M141" s="1"/>
      <c r="N141" s="1"/>
      <c r="O141" s="1"/>
      <c r="P141" s="1"/>
      <c r="Q141" s="1"/>
      <c r="R141" s="1"/>
      <c r="S141" s="1"/>
      <c r="T141" s="1"/>
      <c r="U141" s="1"/>
      <c r="V141" s="1"/>
      <c r="W141" s="1"/>
      <c r="X141" s="1"/>
      <c r="Y141" s="1"/>
      <c r="Z141" s="1"/>
    </row>
    <row r="142" spans="1:26" ht="24" customHeight="1">
      <c r="A142" s="1"/>
      <c r="B142" s="128" t="s">
        <v>259</v>
      </c>
      <c r="C142" s="1"/>
      <c r="D142" s="173"/>
      <c r="E142" s="1"/>
      <c r="F142" s="173"/>
      <c r="G142" s="1"/>
      <c r="H142" s="130"/>
      <c r="I142" s="1"/>
      <c r="J142" s="1"/>
      <c r="K142" s="1"/>
      <c r="L142" s="1"/>
      <c r="M142" s="1"/>
      <c r="N142" s="1"/>
      <c r="O142" s="1"/>
      <c r="P142" s="1"/>
      <c r="Q142" s="1"/>
      <c r="R142" s="1"/>
      <c r="S142" s="1"/>
      <c r="T142" s="1"/>
      <c r="U142" s="1"/>
      <c r="V142" s="1"/>
      <c r="W142" s="1"/>
      <c r="X142" s="1"/>
      <c r="Y142" s="1"/>
      <c r="Z142" s="1"/>
    </row>
    <row r="143" spans="1:26" ht="53.4" customHeight="1">
      <c r="A143" s="1"/>
      <c r="B143" s="174" t="s">
        <v>260</v>
      </c>
      <c r="C143" s="1"/>
      <c r="D143" s="134" t="s">
        <v>113</v>
      </c>
      <c r="E143" s="1"/>
      <c r="F143" s="134"/>
      <c r="G143" s="1"/>
      <c r="H143" s="133"/>
      <c r="I143" s="1"/>
      <c r="J143" s="1"/>
      <c r="K143" s="1"/>
      <c r="L143" s="1"/>
      <c r="M143" s="1"/>
      <c r="N143" s="1"/>
      <c r="O143" s="1"/>
      <c r="P143" s="1"/>
      <c r="Q143" s="1"/>
      <c r="R143" s="1"/>
      <c r="S143" s="1"/>
      <c r="T143" s="1"/>
      <c r="U143" s="1"/>
      <c r="V143" s="1"/>
      <c r="W143" s="1"/>
      <c r="X143" s="1"/>
      <c r="Y143" s="1"/>
      <c r="Z143" s="1"/>
    </row>
    <row r="144" spans="1:26" ht="24" customHeight="1">
      <c r="A144" s="1"/>
      <c r="B144" s="179" t="s">
        <v>261</v>
      </c>
      <c r="C144" s="180"/>
      <c r="D144" s="129"/>
      <c r="E144" s="180"/>
      <c r="F144" s="129"/>
      <c r="G144" s="1"/>
      <c r="H144" s="133"/>
      <c r="I144" s="1"/>
      <c r="J144" s="1"/>
      <c r="K144" s="1"/>
      <c r="L144" s="1"/>
      <c r="M144" s="1"/>
      <c r="N144" s="1"/>
      <c r="O144" s="1"/>
      <c r="P144" s="1"/>
      <c r="Q144" s="1"/>
      <c r="R144" s="1"/>
      <c r="S144" s="1"/>
      <c r="T144" s="1"/>
      <c r="U144" s="1"/>
      <c r="V144" s="1"/>
      <c r="W144" s="1"/>
      <c r="X144" s="1"/>
      <c r="Y144" s="1"/>
      <c r="Z144" s="1"/>
    </row>
    <row r="145" spans="1:26" ht="24" customHeight="1">
      <c r="A145" s="1"/>
      <c r="B145" s="156" t="s">
        <v>234</v>
      </c>
      <c r="C145" s="1"/>
      <c r="D145" s="134" t="s">
        <v>113</v>
      </c>
      <c r="E145" s="1"/>
      <c r="F145" s="134" t="s">
        <v>262</v>
      </c>
      <c r="G145" s="1"/>
      <c r="H145" s="133"/>
      <c r="I145" s="1"/>
      <c r="J145" s="1"/>
      <c r="K145" s="1"/>
      <c r="L145" s="1"/>
      <c r="M145" s="1"/>
      <c r="N145" s="1"/>
      <c r="O145" s="1"/>
      <c r="P145" s="1"/>
      <c r="Q145" s="1"/>
      <c r="R145" s="1"/>
      <c r="S145" s="1"/>
      <c r="T145" s="1"/>
      <c r="U145" s="1"/>
      <c r="V145" s="1"/>
      <c r="W145" s="1"/>
      <c r="X145" s="1"/>
      <c r="Y145" s="1"/>
      <c r="Z145" s="1"/>
    </row>
    <row r="146" spans="1:26" ht="24" customHeight="1">
      <c r="A146" s="1"/>
      <c r="B146" s="156" t="s">
        <v>208</v>
      </c>
      <c r="C146" s="1"/>
      <c r="D146" s="134" t="s">
        <v>113</v>
      </c>
      <c r="E146" s="1"/>
      <c r="F146" s="134" t="s">
        <v>263</v>
      </c>
      <c r="G146" s="1"/>
      <c r="H146" s="133"/>
      <c r="I146" s="1"/>
      <c r="J146" s="1"/>
      <c r="K146" s="1"/>
      <c r="L146" s="1"/>
      <c r="M146" s="1"/>
      <c r="N146" s="1"/>
      <c r="O146" s="1"/>
      <c r="P146" s="1"/>
      <c r="Q146" s="1"/>
      <c r="R146" s="1"/>
      <c r="S146" s="1"/>
      <c r="T146" s="1"/>
      <c r="U146" s="1"/>
      <c r="V146" s="1"/>
      <c r="W146" s="1"/>
      <c r="X146" s="1"/>
      <c r="Y146" s="1"/>
      <c r="Z146" s="1"/>
    </row>
    <row r="147" spans="1:26" ht="24" customHeight="1">
      <c r="A147" s="1"/>
      <c r="B147" s="181" t="s">
        <v>264</v>
      </c>
      <c r="C147" s="182"/>
      <c r="D147" s="134" t="s">
        <v>113</v>
      </c>
      <c r="E147" s="182"/>
      <c r="F147" s="139" t="s">
        <v>211</v>
      </c>
      <c r="G147" s="1"/>
      <c r="H147" s="133"/>
      <c r="I147" s="1"/>
      <c r="J147" s="1"/>
      <c r="K147" s="1"/>
      <c r="L147" s="1"/>
      <c r="M147" s="1"/>
      <c r="N147" s="1"/>
      <c r="O147" s="1"/>
      <c r="P147" s="1"/>
      <c r="Q147" s="1"/>
      <c r="R147" s="1"/>
      <c r="S147" s="1"/>
      <c r="T147" s="1"/>
      <c r="U147" s="1"/>
      <c r="V147" s="1"/>
      <c r="W147" s="1"/>
      <c r="X147" s="1"/>
      <c r="Y147" s="1"/>
      <c r="Z147" s="1"/>
    </row>
    <row r="148" spans="1:26" ht="24" customHeight="1">
      <c r="A148" s="1"/>
      <c r="B148" s="179" t="s">
        <v>265</v>
      </c>
      <c r="C148" s="180"/>
      <c r="D148" s="129"/>
      <c r="E148" s="180"/>
      <c r="F148" s="129"/>
      <c r="G148" s="1"/>
      <c r="H148" s="133"/>
      <c r="I148" s="1"/>
      <c r="J148" s="1"/>
      <c r="K148" s="1"/>
      <c r="L148" s="1"/>
      <c r="M148" s="1"/>
      <c r="N148" s="1"/>
      <c r="O148" s="1"/>
      <c r="P148" s="1"/>
      <c r="Q148" s="1"/>
      <c r="R148" s="1"/>
      <c r="S148" s="1"/>
      <c r="T148" s="1"/>
      <c r="U148" s="1"/>
      <c r="V148" s="1"/>
      <c r="W148" s="1"/>
      <c r="X148" s="1"/>
      <c r="Y148" s="1"/>
      <c r="Z148" s="1"/>
    </row>
    <row r="149" spans="1:26" ht="24" customHeight="1">
      <c r="A149" s="1"/>
      <c r="B149" s="156" t="s">
        <v>234</v>
      </c>
      <c r="C149" s="1"/>
      <c r="D149" s="134" t="s">
        <v>113</v>
      </c>
      <c r="E149" s="1"/>
      <c r="F149" s="134" t="s">
        <v>262</v>
      </c>
      <c r="G149" s="1"/>
      <c r="H149" s="133"/>
      <c r="I149" s="1"/>
      <c r="J149" s="1"/>
      <c r="K149" s="1"/>
      <c r="L149" s="1"/>
      <c r="M149" s="1"/>
      <c r="N149" s="1"/>
      <c r="O149" s="1"/>
      <c r="P149" s="1"/>
      <c r="Q149" s="1"/>
      <c r="R149" s="1"/>
      <c r="S149" s="1"/>
      <c r="T149" s="1"/>
      <c r="U149" s="1"/>
      <c r="V149" s="1"/>
      <c r="W149" s="1"/>
      <c r="X149" s="1"/>
      <c r="Y149" s="1"/>
      <c r="Z149" s="1"/>
    </row>
    <row r="150" spans="1:26" ht="24" customHeight="1">
      <c r="A150" s="1"/>
      <c r="B150" s="151" t="str">
        <f>LEFT(B149,SEARCH(",",B149))&amp;" value"</f>
        <v>Crude oil (2709), value</v>
      </c>
      <c r="C150" s="1"/>
      <c r="D150" s="134" t="s">
        <v>113</v>
      </c>
      <c r="E150" s="1"/>
      <c r="F150" s="134" t="s">
        <v>207</v>
      </c>
      <c r="G150" s="1"/>
      <c r="H150" s="133" t="s">
        <v>252</v>
      </c>
      <c r="I150" s="1"/>
      <c r="J150" s="1"/>
      <c r="K150" s="1"/>
      <c r="L150" s="1"/>
      <c r="M150" s="1"/>
      <c r="N150" s="1"/>
      <c r="O150" s="1"/>
      <c r="P150" s="1"/>
      <c r="Q150" s="1"/>
      <c r="R150" s="1"/>
      <c r="S150" s="1"/>
      <c r="T150" s="1"/>
      <c r="U150" s="1"/>
      <c r="V150" s="1"/>
      <c r="W150" s="1"/>
      <c r="X150" s="1"/>
      <c r="Y150" s="1"/>
      <c r="Z150" s="1"/>
    </row>
    <row r="151" spans="1:26" ht="24" customHeight="1">
      <c r="A151" s="1"/>
      <c r="B151" s="156" t="s">
        <v>208</v>
      </c>
      <c r="C151" s="1"/>
      <c r="D151" s="134" t="s">
        <v>113</v>
      </c>
      <c r="E151" s="1"/>
      <c r="F151" s="134" t="s">
        <v>263</v>
      </c>
      <c r="G151" s="1"/>
      <c r="H151" s="133"/>
      <c r="I151" s="1"/>
      <c r="J151" s="1"/>
      <c r="K151" s="1"/>
      <c r="L151" s="1"/>
      <c r="M151" s="1"/>
      <c r="N151" s="1"/>
      <c r="O151" s="1"/>
      <c r="P151" s="1"/>
      <c r="Q151" s="1"/>
      <c r="R151" s="1"/>
      <c r="S151" s="1"/>
      <c r="T151" s="1"/>
      <c r="U151" s="1"/>
      <c r="V151" s="1"/>
      <c r="W151" s="1"/>
      <c r="X151" s="1"/>
      <c r="Y151" s="1"/>
      <c r="Z151" s="1"/>
    </row>
    <row r="152" spans="1:26" ht="24" customHeight="1">
      <c r="A152" s="1"/>
      <c r="B152" s="151" t="str">
        <f>LEFT(B151,SEARCH(",",B151))&amp;" value"</f>
        <v>Natural gas (2711), value</v>
      </c>
      <c r="C152" s="1"/>
      <c r="D152" s="134" t="s">
        <v>113</v>
      </c>
      <c r="E152" s="1"/>
      <c r="F152" s="134" t="s">
        <v>207</v>
      </c>
      <c r="G152" s="1"/>
      <c r="H152" s="133" t="s">
        <v>252</v>
      </c>
      <c r="I152" s="1"/>
      <c r="J152" s="1"/>
      <c r="K152" s="1"/>
      <c r="L152" s="1"/>
      <c r="M152" s="1"/>
      <c r="N152" s="1"/>
      <c r="O152" s="1"/>
      <c r="P152" s="1"/>
      <c r="Q152" s="1"/>
      <c r="R152" s="1"/>
      <c r="S152" s="1"/>
      <c r="T152" s="1"/>
      <c r="U152" s="1"/>
      <c r="V152" s="1"/>
      <c r="W152" s="1"/>
      <c r="X152" s="1"/>
      <c r="Y152" s="1"/>
      <c r="Z152" s="1"/>
    </row>
    <row r="153" spans="1:26" ht="24" customHeight="1">
      <c r="A153" s="1"/>
      <c r="B153" s="156" t="s">
        <v>264</v>
      </c>
      <c r="C153" s="1"/>
      <c r="D153" s="134" t="s">
        <v>113</v>
      </c>
      <c r="E153" s="1"/>
      <c r="F153" s="134" t="s">
        <v>211</v>
      </c>
      <c r="G153" s="1"/>
      <c r="H153" s="133"/>
      <c r="I153" s="1"/>
      <c r="J153" s="1"/>
      <c r="K153" s="1"/>
      <c r="L153" s="1"/>
      <c r="M153" s="1"/>
      <c r="N153" s="1"/>
      <c r="O153" s="1"/>
      <c r="P153" s="1"/>
      <c r="Q153" s="1"/>
      <c r="R153" s="1"/>
      <c r="S153" s="1"/>
      <c r="T153" s="1"/>
      <c r="U153" s="1"/>
      <c r="V153" s="1"/>
      <c r="W153" s="1"/>
      <c r="X153" s="1"/>
      <c r="Y153" s="1"/>
      <c r="Z153" s="1"/>
    </row>
    <row r="154" spans="1:26" ht="24" customHeight="1">
      <c r="A154" s="1"/>
      <c r="B154" s="151" t="str">
        <f>LEFT(B153,SEARCH(",",B153))&amp;" value"</f>
        <v>Add commodities here, value</v>
      </c>
      <c r="C154" s="1"/>
      <c r="D154" s="134" t="s">
        <v>113</v>
      </c>
      <c r="E154" s="1"/>
      <c r="F154" s="134" t="s">
        <v>207</v>
      </c>
      <c r="G154" s="1"/>
      <c r="H154" s="133" t="s">
        <v>252</v>
      </c>
      <c r="I154" s="1"/>
      <c r="J154" s="1"/>
      <c r="K154" s="1"/>
      <c r="L154" s="1"/>
      <c r="M154" s="1"/>
      <c r="N154" s="1"/>
      <c r="O154" s="1"/>
      <c r="P154" s="1"/>
      <c r="Q154" s="1"/>
      <c r="R154" s="1"/>
      <c r="S154" s="1"/>
      <c r="T154" s="1"/>
      <c r="U154" s="1"/>
      <c r="V154" s="1"/>
      <c r="W154" s="1"/>
      <c r="X154" s="1"/>
      <c r="Y154" s="1"/>
      <c r="Z154" s="1"/>
    </row>
    <row r="155" spans="1:26" ht="24" customHeight="1">
      <c r="A155" s="1"/>
      <c r="B155" s="176" t="s">
        <v>266</v>
      </c>
      <c r="C155" s="182"/>
      <c r="D155" s="134" t="s">
        <v>113</v>
      </c>
      <c r="E155" s="182"/>
      <c r="F155" s="139" t="s">
        <v>207</v>
      </c>
      <c r="G155" s="182"/>
      <c r="H155" s="149"/>
      <c r="I155" s="1"/>
      <c r="J155" s="1"/>
      <c r="K155" s="1"/>
      <c r="L155" s="1"/>
      <c r="M155" s="1"/>
      <c r="N155" s="1"/>
      <c r="O155" s="1"/>
      <c r="P155" s="1"/>
      <c r="Q155" s="1"/>
      <c r="R155" s="1"/>
      <c r="S155" s="1"/>
      <c r="T155" s="1"/>
      <c r="U155" s="1"/>
      <c r="V155" s="1"/>
      <c r="W155" s="1"/>
      <c r="X155" s="1"/>
      <c r="Y155" s="1"/>
      <c r="Z155" s="1"/>
    </row>
    <row r="156" spans="1:26" ht="24" customHeight="1">
      <c r="A156" s="1"/>
      <c r="B156" s="94"/>
      <c r="C156" s="1"/>
      <c r="D156" s="1"/>
      <c r="E156" s="1"/>
      <c r="F156" s="2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28" t="s">
        <v>267</v>
      </c>
      <c r="C157" s="1"/>
      <c r="D157" s="173"/>
      <c r="E157" s="1"/>
      <c r="F157" s="173"/>
      <c r="G157" s="1"/>
      <c r="H157" s="130"/>
      <c r="I157" s="1"/>
      <c r="J157" s="1"/>
      <c r="K157" s="1"/>
      <c r="L157" s="1"/>
      <c r="M157" s="1"/>
      <c r="N157" s="1"/>
      <c r="O157" s="1"/>
      <c r="P157" s="1"/>
      <c r="Q157" s="1"/>
      <c r="R157" s="1"/>
      <c r="S157" s="1"/>
      <c r="T157" s="1"/>
      <c r="U157" s="1"/>
      <c r="V157" s="1"/>
      <c r="W157" s="1"/>
      <c r="X157" s="1"/>
      <c r="Y157" s="1"/>
      <c r="Z157" s="1"/>
    </row>
    <row r="158" spans="1:26" ht="24" customHeight="1">
      <c r="A158" s="1"/>
      <c r="B158" s="174" t="s">
        <v>268</v>
      </c>
      <c r="C158" s="1"/>
      <c r="D158" s="134" t="s">
        <v>113</v>
      </c>
      <c r="E158" s="1"/>
      <c r="F158" s="134"/>
      <c r="G158" s="1"/>
      <c r="H158" s="133"/>
      <c r="I158" s="1"/>
      <c r="J158" s="1"/>
      <c r="K158" s="1"/>
      <c r="L158" s="1"/>
      <c r="M158" s="1"/>
      <c r="N158" s="1"/>
      <c r="O158" s="1"/>
      <c r="P158" s="1"/>
      <c r="Q158" s="1"/>
      <c r="R158" s="1"/>
      <c r="S158" s="1"/>
      <c r="T158" s="1"/>
      <c r="U158" s="1"/>
      <c r="V158" s="1"/>
      <c r="W158" s="1"/>
      <c r="X158" s="1"/>
      <c r="Y158" s="1"/>
      <c r="Z158" s="1"/>
    </row>
    <row r="159" spans="1:26" ht="30.75" customHeight="1">
      <c r="A159" s="1"/>
      <c r="B159" s="176" t="s">
        <v>269</v>
      </c>
      <c r="C159" s="1"/>
      <c r="D159" s="134" t="s">
        <v>113</v>
      </c>
      <c r="E159" s="1"/>
      <c r="F159" s="139" t="s">
        <v>207</v>
      </c>
      <c r="G159" s="1"/>
      <c r="H159" s="149"/>
      <c r="I159" s="1"/>
      <c r="J159" s="1"/>
      <c r="K159" s="1"/>
      <c r="L159" s="1"/>
      <c r="M159" s="1"/>
      <c r="N159" s="1"/>
      <c r="O159" s="1"/>
      <c r="P159" s="1"/>
      <c r="Q159" s="1"/>
      <c r="R159" s="1"/>
      <c r="S159" s="1"/>
      <c r="T159" s="1"/>
      <c r="U159" s="1"/>
      <c r="V159" s="1"/>
      <c r="W159" s="1"/>
      <c r="X159" s="1"/>
      <c r="Y159" s="1"/>
      <c r="Z159" s="1"/>
    </row>
    <row r="160" spans="1:26" ht="24" customHeight="1">
      <c r="A160" s="1"/>
      <c r="B160" s="94"/>
      <c r="C160" s="1"/>
      <c r="D160" s="124"/>
      <c r="E160" s="1"/>
      <c r="F160" s="26"/>
      <c r="G160" s="1"/>
      <c r="H160" s="1"/>
      <c r="I160" s="1"/>
      <c r="J160" s="1"/>
      <c r="K160" s="1"/>
      <c r="L160" s="1"/>
      <c r="M160" s="1"/>
      <c r="N160" s="1"/>
      <c r="O160" s="1"/>
      <c r="P160" s="1"/>
      <c r="Q160" s="1"/>
      <c r="R160" s="1"/>
      <c r="S160" s="1"/>
      <c r="T160" s="1"/>
      <c r="U160" s="1"/>
      <c r="V160" s="1"/>
      <c r="W160" s="1"/>
      <c r="X160" s="1"/>
      <c r="Y160" s="1"/>
      <c r="Z160" s="1"/>
    </row>
    <row r="161" spans="1:26" ht="24" customHeight="1">
      <c r="A161" s="1"/>
      <c r="B161" s="128" t="s">
        <v>270</v>
      </c>
      <c r="C161" s="1"/>
      <c r="D161" s="173"/>
      <c r="E161" s="1"/>
      <c r="F161" s="173"/>
      <c r="G161" s="1"/>
      <c r="H161" s="130"/>
      <c r="I161" s="1"/>
      <c r="J161" s="1"/>
      <c r="K161" s="1"/>
      <c r="L161" s="1"/>
      <c r="M161" s="1"/>
      <c r="N161" s="1"/>
      <c r="O161" s="1"/>
      <c r="P161" s="1"/>
      <c r="Q161" s="1"/>
      <c r="R161" s="1"/>
      <c r="S161" s="1"/>
      <c r="T161" s="1"/>
      <c r="U161" s="1"/>
      <c r="V161" s="1"/>
      <c r="W161" s="1"/>
      <c r="X161" s="1"/>
      <c r="Y161" s="1"/>
      <c r="Z161" s="1"/>
    </row>
    <row r="162" spans="1:26" ht="24" customHeight="1">
      <c r="A162" s="1"/>
      <c r="B162" s="174" t="s">
        <v>271</v>
      </c>
      <c r="C162" s="1"/>
      <c r="D162" s="134" t="s">
        <v>113</v>
      </c>
      <c r="E162" s="1"/>
      <c r="F162" s="134"/>
      <c r="G162" s="1"/>
      <c r="H162" s="133"/>
      <c r="I162" s="1"/>
      <c r="J162" s="1"/>
      <c r="K162" s="1"/>
      <c r="L162" s="1"/>
      <c r="M162" s="1"/>
      <c r="N162" s="1"/>
      <c r="O162" s="1"/>
      <c r="P162" s="1"/>
      <c r="Q162" s="1"/>
      <c r="R162" s="1"/>
      <c r="S162" s="1"/>
      <c r="T162" s="1"/>
      <c r="U162" s="1"/>
      <c r="V162" s="1"/>
      <c r="W162" s="1"/>
      <c r="X162" s="1"/>
      <c r="Y162" s="1"/>
      <c r="Z162" s="1"/>
    </row>
    <row r="163" spans="1:26" ht="30.75" customHeight="1">
      <c r="A163" s="1"/>
      <c r="B163" s="176" t="s">
        <v>272</v>
      </c>
      <c r="C163" s="1"/>
      <c r="D163" s="134" t="s">
        <v>113</v>
      </c>
      <c r="E163" s="1"/>
      <c r="F163" s="139" t="s">
        <v>207</v>
      </c>
      <c r="G163" s="1"/>
      <c r="H163" s="149"/>
      <c r="I163" s="1"/>
      <c r="J163" s="1"/>
      <c r="K163" s="1"/>
      <c r="L163" s="1"/>
      <c r="M163" s="1"/>
      <c r="N163" s="1"/>
      <c r="O163" s="1"/>
      <c r="P163" s="1"/>
      <c r="Q163" s="1"/>
      <c r="R163" s="1"/>
      <c r="S163" s="1"/>
      <c r="T163" s="1"/>
      <c r="U163" s="1"/>
      <c r="V163" s="1"/>
      <c r="W163" s="1"/>
      <c r="X163" s="1"/>
      <c r="Y163" s="1"/>
      <c r="Z163" s="1"/>
    </row>
    <row r="164" spans="1:26" ht="24" customHeight="1">
      <c r="A164" s="1"/>
      <c r="B164" s="94"/>
      <c r="C164" s="1"/>
      <c r="D164" s="124"/>
      <c r="E164" s="1"/>
      <c r="F164" s="26"/>
      <c r="G164" s="1"/>
      <c r="H164" s="1"/>
      <c r="I164" s="1"/>
      <c r="J164" s="1"/>
      <c r="K164" s="1"/>
      <c r="L164" s="1"/>
      <c r="M164" s="1"/>
      <c r="N164" s="1"/>
      <c r="O164" s="1"/>
      <c r="P164" s="1"/>
      <c r="Q164" s="1"/>
      <c r="R164" s="1"/>
      <c r="S164" s="1"/>
      <c r="T164" s="1"/>
      <c r="U164" s="1"/>
      <c r="V164" s="1"/>
      <c r="W164" s="1"/>
      <c r="X164" s="1"/>
      <c r="Y164" s="1"/>
      <c r="Z164" s="1"/>
    </row>
    <row r="165" spans="1:26" ht="24" customHeight="1">
      <c r="A165" s="1"/>
      <c r="B165" s="128" t="s">
        <v>273</v>
      </c>
      <c r="C165" s="1"/>
      <c r="D165" s="173"/>
      <c r="E165" s="1"/>
      <c r="F165" s="173"/>
      <c r="G165" s="1"/>
      <c r="H165" s="130"/>
      <c r="I165" s="1"/>
      <c r="J165" s="1"/>
      <c r="K165" s="1"/>
      <c r="L165" s="1"/>
      <c r="M165" s="1"/>
      <c r="N165" s="1"/>
      <c r="O165" s="1"/>
      <c r="P165" s="1"/>
      <c r="Q165" s="1"/>
      <c r="R165" s="1"/>
      <c r="S165" s="1"/>
      <c r="T165" s="1"/>
      <c r="U165" s="1"/>
      <c r="V165" s="1"/>
      <c r="W165" s="1"/>
      <c r="X165" s="1"/>
      <c r="Y165" s="1"/>
      <c r="Z165" s="1"/>
    </row>
    <row r="166" spans="1:26" ht="232.2" customHeight="1">
      <c r="A166" s="1"/>
      <c r="B166" s="174" t="s">
        <v>274</v>
      </c>
      <c r="C166" s="1"/>
      <c r="D166" s="134" t="s">
        <v>84</v>
      </c>
      <c r="E166" s="1"/>
      <c r="F166" s="161" t="s">
        <v>275</v>
      </c>
      <c r="G166" s="1"/>
      <c r="H166" s="136" t="s">
        <v>276</v>
      </c>
      <c r="I166" s="1"/>
      <c r="J166" s="1"/>
      <c r="K166" s="1"/>
      <c r="L166" s="1"/>
      <c r="M166" s="1"/>
      <c r="N166" s="1"/>
      <c r="O166" s="1"/>
      <c r="P166" s="1"/>
      <c r="Q166" s="1"/>
      <c r="R166" s="1"/>
      <c r="S166" s="1"/>
      <c r="T166" s="1"/>
      <c r="U166" s="1"/>
      <c r="V166" s="1"/>
      <c r="W166" s="1"/>
      <c r="X166" s="1"/>
      <c r="Y166" s="1"/>
      <c r="Z166" s="1"/>
    </row>
    <row r="167" spans="1:26" ht="24" customHeight="1">
      <c r="A167" s="1"/>
      <c r="B167" s="176" t="s">
        <v>277</v>
      </c>
      <c r="C167" s="1"/>
      <c r="D167" s="183"/>
      <c r="E167" s="1"/>
      <c r="F167" s="139" t="s">
        <v>57</v>
      </c>
      <c r="G167" s="1"/>
      <c r="H167" s="149"/>
      <c r="I167" s="1"/>
      <c r="J167" s="1"/>
      <c r="K167" s="1"/>
      <c r="L167" s="1"/>
      <c r="M167" s="1"/>
      <c r="N167" s="1"/>
      <c r="O167" s="1"/>
      <c r="P167" s="1"/>
      <c r="Q167" s="1"/>
      <c r="R167" s="1"/>
      <c r="S167" s="1"/>
      <c r="T167" s="1"/>
      <c r="U167" s="1"/>
      <c r="V167" s="1"/>
      <c r="W167" s="1"/>
      <c r="X167" s="1"/>
      <c r="Y167" s="1"/>
      <c r="Z167" s="1"/>
    </row>
    <row r="168" spans="1:26" ht="24" customHeight="1">
      <c r="A168" s="1"/>
      <c r="B168" s="94"/>
      <c r="C168" s="1"/>
      <c r="D168" s="124"/>
      <c r="E168" s="1"/>
      <c r="F168" s="26"/>
      <c r="G168" s="1"/>
      <c r="H168" s="1"/>
      <c r="I168" s="1"/>
      <c r="J168" s="1"/>
      <c r="K168" s="1"/>
      <c r="L168" s="1"/>
      <c r="M168" s="1"/>
      <c r="N168" s="1"/>
      <c r="O168" s="1"/>
      <c r="P168" s="1"/>
      <c r="Q168" s="1"/>
      <c r="R168" s="1"/>
      <c r="S168" s="1"/>
      <c r="T168" s="1"/>
      <c r="U168" s="1"/>
      <c r="V168" s="1"/>
      <c r="W168" s="1"/>
      <c r="X168" s="1"/>
      <c r="Y168" s="1"/>
      <c r="Z168" s="1"/>
    </row>
    <row r="169" spans="1:26" ht="24" customHeight="1">
      <c r="A169" s="1"/>
      <c r="B169" s="128" t="s">
        <v>278</v>
      </c>
      <c r="C169" s="1"/>
      <c r="D169" s="173"/>
      <c r="E169" s="1"/>
      <c r="F169" s="173"/>
      <c r="G169" s="1"/>
      <c r="H169" s="130"/>
      <c r="I169" s="1"/>
      <c r="J169" s="1"/>
      <c r="K169" s="1"/>
      <c r="L169" s="1"/>
      <c r="M169" s="1"/>
      <c r="N169" s="1"/>
      <c r="O169" s="1"/>
      <c r="P169" s="1"/>
      <c r="Q169" s="1"/>
      <c r="R169" s="1"/>
      <c r="S169" s="1"/>
      <c r="T169" s="1"/>
      <c r="U169" s="1"/>
      <c r="V169" s="1"/>
      <c r="W169" s="1"/>
      <c r="X169" s="1"/>
      <c r="Y169" s="1"/>
      <c r="Z169" s="1"/>
    </row>
    <row r="170" spans="1:26" ht="102" customHeight="1">
      <c r="A170" s="1"/>
      <c r="B170" s="174" t="str">
        <f>"Does the government disclose information on"&amp;RIGHT(B169,LEN(B169)-SEARCH(":",B169,1))&amp;"?"</f>
        <v>Does the government disclose information on Direct subnational payments?</v>
      </c>
      <c r="C170" s="1"/>
      <c r="D170" s="134" t="s">
        <v>84</v>
      </c>
      <c r="E170" s="1"/>
      <c r="F170" s="184" t="s">
        <v>279</v>
      </c>
      <c r="G170" s="1"/>
      <c r="H170" s="136" t="s">
        <v>280</v>
      </c>
      <c r="I170" s="1"/>
      <c r="J170" s="1"/>
      <c r="K170" s="1"/>
      <c r="L170" s="1"/>
      <c r="M170" s="1"/>
      <c r="N170" s="1"/>
      <c r="O170" s="1"/>
      <c r="P170" s="1"/>
      <c r="Q170" s="1"/>
      <c r="R170" s="1"/>
      <c r="S170" s="1"/>
      <c r="T170" s="1"/>
      <c r="U170" s="1"/>
      <c r="V170" s="1"/>
      <c r="W170" s="1"/>
      <c r="X170" s="1"/>
      <c r="Y170" s="1"/>
      <c r="Z170" s="1"/>
    </row>
    <row r="171" spans="1:26" ht="56.4" customHeight="1">
      <c r="A171" s="1"/>
      <c r="B171" s="176" t="s">
        <v>281</v>
      </c>
      <c r="C171" s="1"/>
      <c r="D171" s="185">
        <v>1787563127</v>
      </c>
      <c r="E171" s="1"/>
      <c r="F171" s="139" t="s">
        <v>57</v>
      </c>
      <c r="G171" s="1"/>
      <c r="H171" s="149"/>
      <c r="I171" s="1"/>
      <c r="J171" s="1"/>
      <c r="K171" s="1"/>
      <c r="L171" s="1"/>
      <c r="M171" s="1"/>
      <c r="N171" s="1"/>
      <c r="O171" s="1"/>
      <c r="P171" s="1"/>
      <c r="Q171" s="1"/>
      <c r="R171" s="1"/>
      <c r="S171" s="1"/>
      <c r="T171" s="1"/>
      <c r="U171" s="1"/>
      <c r="V171" s="1"/>
      <c r="W171" s="1"/>
      <c r="X171" s="1"/>
      <c r="Y171" s="1"/>
      <c r="Z171" s="1"/>
    </row>
    <row r="172" spans="1:26" ht="24" customHeight="1">
      <c r="A172" s="1"/>
      <c r="B172" s="94"/>
      <c r="C172" s="1"/>
      <c r="D172" s="124"/>
      <c r="E172" s="1"/>
      <c r="F172" s="26"/>
      <c r="G172" s="1"/>
      <c r="H172" s="1"/>
      <c r="I172" s="1"/>
      <c r="J172" s="1"/>
      <c r="K172" s="1"/>
      <c r="L172" s="1"/>
      <c r="M172" s="1"/>
      <c r="N172" s="1"/>
      <c r="O172" s="1"/>
      <c r="P172" s="1"/>
      <c r="Q172" s="1"/>
      <c r="R172" s="1"/>
      <c r="S172" s="1"/>
      <c r="T172" s="1"/>
      <c r="U172" s="1"/>
      <c r="V172" s="1"/>
      <c r="W172" s="1"/>
      <c r="X172" s="1"/>
      <c r="Y172" s="1"/>
      <c r="Z172" s="1"/>
    </row>
    <row r="173" spans="1:26" ht="24" customHeight="1">
      <c r="A173" s="1"/>
      <c r="B173" s="128" t="s">
        <v>282</v>
      </c>
      <c r="C173" s="1"/>
      <c r="D173" s="173"/>
      <c r="E173" s="1"/>
      <c r="F173" s="26"/>
      <c r="G173" s="1"/>
      <c r="H173" s="130"/>
      <c r="I173" s="1"/>
      <c r="J173" s="1"/>
      <c r="K173" s="1"/>
      <c r="L173" s="1"/>
      <c r="M173" s="1"/>
      <c r="N173" s="1"/>
      <c r="O173" s="1"/>
      <c r="P173" s="1"/>
      <c r="Q173" s="1"/>
      <c r="R173" s="1"/>
      <c r="S173" s="1"/>
      <c r="T173" s="1"/>
      <c r="U173" s="1"/>
      <c r="V173" s="1"/>
      <c r="W173" s="1"/>
      <c r="X173" s="1"/>
      <c r="Y173" s="1"/>
      <c r="Z173" s="1"/>
    </row>
    <row r="174" spans="1:26" ht="24" customHeight="1">
      <c r="A174" s="1"/>
      <c r="B174" s="176" t="s">
        <v>283</v>
      </c>
      <c r="C174" s="1"/>
      <c r="D174" s="186">
        <f>IFERROR(IF(_xlfn.DAYS('Part 1 - About'!$E$24,'Part 1 - About'!$E$20)/365&gt;0,_xlfn.DAYS('Part 1 - About'!$E$24,'Part 1 - About'!$E$20)/365,_xlfn.DAYS('Part 1 - About'!$E$27,'Part 1 - About'!$E$20)/365),"Automatically completed using the 1. About sheet")</f>
        <v>1.9972602739726026</v>
      </c>
      <c r="E174" s="1"/>
      <c r="F174" s="26"/>
      <c r="G174" s="1"/>
      <c r="H174" s="149"/>
      <c r="I174" s="1"/>
      <c r="J174" s="1"/>
      <c r="K174" s="1"/>
      <c r="L174" s="1"/>
      <c r="M174" s="1"/>
      <c r="N174" s="1"/>
      <c r="O174" s="1"/>
      <c r="P174" s="1"/>
      <c r="Q174" s="1"/>
      <c r="R174" s="1"/>
      <c r="S174" s="1"/>
      <c r="T174" s="1"/>
      <c r="U174" s="1"/>
      <c r="V174" s="1"/>
      <c r="W174" s="1"/>
      <c r="X174" s="1"/>
      <c r="Y174" s="1"/>
      <c r="Z174" s="1"/>
    </row>
    <row r="175" spans="1:26" ht="24" customHeight="1">
      <c r="A175" s="1"/>
      <c r="B175" s="94"/>
      <c r="C175" s="1"/>
      <c r="D175" s="124"/>
      <c r="E175" s="1"/>
      <c r="F175" s="26"/>
      <c r="G175" s="1"/>
      <c r="H175" s="1"/>
      <c r="I175" s="1"/>
      <c r="J175" s="1"/>
      <c r="K175" s="1"/>
      <c r="L175" s="1"/>
      <c r="M175" s="1"/>
      <c r="N175" s="1"/>
      <c r="O175" s="1"/>
      <c r="P175" s="1"/>
      <c r="Q175" s="1"/>
      <c r="R175" s="1"/>
      <c r="S175" s="1"/>
      <c r="T175" s="1"/>
      <c r="U175" s="1"/>
      <c r="V175" s="1"/>
      <c r="W175" s="1"/>
      <c r="X175" s="1"/>
      <c r="Y175" s="1"/>
      <c r="Z175" s="1"/>
    </row>
    <row r="176" spans="1:26" ht="24" customHeight="1">
      <c r="A176" s="1"/>
      <c r="B176" s="128" t="s">
        <v>284</v>
      </c>
      <c r="C176" s="1"/>
      <c r="D176" s="173"/>
      <c r="E176" s="1"/>
      <c r="F176" s="173"/>
      <c r="G176" s="1"/>
      <c r="H176" s="130"/>
      <c r="I176" s="1"/>
      <c r="J176" s="1"/>
      <c r="K176" s="1"/>
      <c r="L176" s="1"/>
      <c r="M176" s="1"/>
      <c r="N176" s="1"/>
      <c r="O176" s="1"/>
      <c r="P176" s="1"/>
      <c r="Q176" s="1"/>
      <c r="R176" s="1"/>
      <c r="S176" s="1"/>
      <c r="T176" s="1"/>
      <c r="U176" s="1"/>
      <c r="V176" s="1"/>
      <c r="W176" s="1"/>
      <c r="X176" s="1"/>
      <c r="Y176" s="1"/>
      <c r="Z176" s="1"/>
    </row>
    <row r="177" spans="1:26" ht="64.8" customHeight="1">
      <c r="A177" s="1"/>
      <c r="B177" s="151" t="s">
        <v>285</v>
      </c>
      <c r="C177" s="1"/>
      <c r="D177" s="134" t="s">
        <v>84</v>
      </c>
      <c r="E177" s="1"/>
      <c r="F177" s="134" t="s">
        <v>286</v>
      </c>
      <c r="G177" s="1"/>
      <c r="H177" s="133"/>
      <c r="I177" s="1"/>
      <c r="J177" s="1"/>
      <c r="K177" s="1"/>
      <c r="L177" s="1"/>
      <c r="M177" s="1"/>
      <c r="N177" s="1"/>
      <c r="O177" s="1"/>
      <c r="P177" s="1"/>
      <c r="Q177" s="1"/>
      <c r="R177" s="1"/>
      <c r="S177" s="1"/>
      <c r="T177" s="1"/>
      <c r="U177" s="1"/>
      <c r="V177" s="1"/>
      <c r="W177" s="1"/>
      <c r="X177" s="1"/>
      <c r="Y177" s="1"/>
      <c r="Z177" s="1"/>
    </row>
    <row r="178" spans="1:26" ht="200.4" customHeight="1">
      <c r="A178" s="1"/>
      <c r="B178" s="151" t="s">
        <v>287</v>
      </c>
      <c r="C178" s="1"/>
      <c r="D178" s="134" t="s">
        <v>84</v>
      </c>
      <c r="E178" s="1"/>
      <c r="F178" s="134" t="s">
        <v>288</v>
      </c>
      <c r="G178" s="1"/>
      <c r="H178" s="439" t="s">
        <v>2604</v>
      </c>
      <c r="I178" s="1"/>
      <c r="J178" s="1"/>
      <c r="K178" s="1"/>
      <c r="L178" s="1"/>
      <c r="M178" s="1"/>
      <c r="N178" s="1"/>
      <c r="O178" s="1"/>
      <c r="P178" s="1"/>
      <c r="Q178" s="1"/>
      <c r="R178" s="1"/>
      <c r="S178" s="1"/>
      <c r="T178" s="1"/>
      <c r="U178" s="1"/>
      <c r="V178" s="1"/>
      <c r="W178" s="1"/>
      <c r="X178" s="1"/>
      <c r="Y178" s="1"/>
      <c r="Z178" s="1"/>
    </row>
    <row r="179" spans="1:26" ht="64.8" customHeight="1">
      <c r="A179" s="1"/>
      <c r="B179" s="131" t="s">
        <v>289</v>
      </c>
      <c r="C179" s="1"/>
      <c r="D179" s="134" t="s">
        <v>84</v>
      </c>
      <c r="E179" s="1"/>
      <c r="F179" s="134" t="s">
        <v>290</v>
      </c>
      <c r="G179" s="1"/>
      <c r="H179" s="136" t="s">
        <v>291</v>
      </c>
      <c r="I179" s="1"/>
      <c r="J179" s="1"/>
      <c r="K179" s="1"/>
      <c r="L179" s="1"/>
      <c r="M179" s="1"/>
      <c r="N179" s="1"/>
      <c r="O179" s="1"/>
      <c r="P179" s="1"/>
      <c r="Q179" s="1"/>
      <c r="R179" s="1"/>
      <c r="S179" s="1"/>
      <c r="T179" s="1"/>
      <c r="U179" s="1"/>
      <c r="V179" s="1"/>
      <c r="W179" s="1"/>
      <c r="X179" s="1"/>
      <c r="Y179" s="1"/>
      <c r="Z179" s="1"/>
    </row>
    <row r="180" spans="1:26" ht="64.8" customHeight="1">
      <c r="A180" s="1"/>
      <c r="B180" s="131" t="s">
        <v>292</v>
      </c>
      <c r="C180" s="1"/>
      <c r="D180" s="134" t="s">
        <v>84</v>
      </c>
      <c r="E180" s="1"/>
      <c r="F180" s="187" t="s">
        <v>293</v>
      </c>
      <c r="G180" s="1"/>
      <c r="H180" s="133"/>
      <c r="I180" s="1"/>
      <c r="J180" s="1"/>
      <c r="K180" s="1"/>
      <c r="L180" s="1"/>
      <c r="M180" s="1"/>
      <c r="N180" s="1"/>
      <c r="O180" s="1"/>
      <c r="P180" s="1"/>
      <c r="Q180" s="1"/>
      <c r="R180" s="1"/>
      <c r="S180" s="1"/>
      <c r="T180" s="1"/>
      <c r="U180" s="1"/>
      <c r="V180" s="1"/>
      <c r="W180" s="1"/>
      <c r="X180" s="1"/>
      <c r="Y180" s="1"/>
      <c r="Z180" s="1"/>
    </row>
    <row r="181" spans="1:26" ht="64.8" customHeight="1">
      <c r="A181" s="1"/>
      <c r="B181" s="131" t="s">
        <v>294</v>
      </c>
      <c r="C181" s="1"/>
      <c r="D181" s="134" t="s">
        <v>84</v>
      </c>
      <c r="E181" s="1"/>
      <c r="F181" s="135" t="s">
        <v>295</v>
      </c>
      <c r="G181" s="1"/>
      <c r="H181" s="133"/>
      <c r="I181" s="1"/>
      <c r="J181" s="1"/>
      <c r="K181" s="1"/>
      <c r="L181" s="1"/>
      <c r="M181" s="1"/>
      <c r="N181" s="1"/>
      <c r="O181" s="1"/>
      <c r="P181" s="1"/>
      <c r="Q181" s="1"/>
      <c r="R181" s="1"/>
      <c r="S181" s="1"/>
      <c r="T181" s="1"/>
      <c r="U181" s="1"/>
      <c r="V181" s="1"/>
      <c r="W181" s="1"/>
      <c r="X181" s="1"/>
      <c r="Y181" s="1"/>
      <c r="Z181" s="1"/>
    </row>
    <row r="182" spans="1:26" ht="64.8" customHeight="1">
      <c r="A182" s="1"/>
      <c r="B182" s="138" t="s">
        <v>296</v>
      </c>
      <c r="C182" s="1"/>
      <c r="D182" s="139" t="s">
        <v>84</v>
      </c>
      <c r="E182" s="1"/>
      <c r="F182" s="134" t="s">
        <v>297</v>
      </c>
      <c r="G182" s="1"/>
      <c r="H182" s="149"/>
      <c r="I182" s="1"/>
      <c r="J182" s="1"/>
      <c r="K182" s="1"/>
      <c r="L182" s="1"/>
      <c r="M182" s="1"/>
      <c r="N182" s="1"/>
      <c r="O182" s="1"/>
      <c r="P182" s="1"/>
      <c r="Q182" s="1"/>
      <c r="R182" s="1"/>
      <c r="S182" s="1"/>
      <c r="T182" s="1"/>
      <c r="U182" s="1"/>
      <c r="V182" s="1"/>
      <c r="W182" s="1"/>
      <c r="X182" s="1"/>
      <c r="Y182" s="1"/>
      <c r="Z182" s="1"/>
    </row>
    <row r="183" spans="1:26" ht="24" customHeight="1">
      <c r="A183" s="1"/>
      <c r="B183" s="94"/>
      <c r="C183" s="1"/>
      <c r="D183" s="124"/>
      <c r="E183" s="1"/>
      <c r="F183" s="26"/>
      <c r="G183" s="1"/>
      <c r="H183" s="1"/>
      <c r="I183" s="1"/>
      <c r="J183" s="1"/>
      <c r="K183" s="1"/>
      <c r="L183" s="1"/>
      <c r="M183" s="1"/>
      <c r="N183" s="1"/>
      <c r="O183" s="1"/>
      <c r="P183" s="1"/>
      <c r="Q183" s="1"/>
      <c r="R183" s="1"/>
      <c r="S183" s="1"/>
      <c r="T183" s="1"/>
      <c r="U183" s="1"/>
      <c r="V183" s="1"/>
      <c r="W183" s="1"/>
      <c r="X183" s="1"/>
      <c r="Y183" s="1"/>
      <c r="Z183" s="1"/>
    </row>
    <row r="184" spans="1:26" ht="24" customHeight="1">
      <c r="A184" s="1"/>
      <c r="B184" s="128" t="s">
        <v>298</v>
      </c>
      <c r="C184" s="1"/>
      <c r="D184" s="173"/>
      <c r="E184" s="1"/>
      <c r="F184" s="173"/>
      <c r="G184" s="1"/>
      <c r="H184" s="130"/>
      <c r="I184" s="1"/>
      <c r="J184" s="1"/>
      <c r="K184" s="1"/>
      <c r="L184" s="1"/>
      <c r="M184" s="1"/>
      <c r="N184" s="1"/>
      <c r="O184" s="1"/>
      <c r="P184" s="1"/>
      <c r="Q184" s="1"/>
      <c r="R184" s="1"/>
      <c r="S184" s="1"/>
      <c r="T184" s="1"/>
      <c r="U184" s="1"/>
      <c r="V184" s="1"/>
      <c r="W184" s="1"/>
      <c r="X184" s="1"/>
      <c r="Y184" s="1"/>
      <c r="Z184" s="1"/>
    </row>
    <row r="185" spans="1:26" ht="103.8" customHeight="1">
      <c r="A185" s="1"/>
      <c r="B185" s="174" t="s">
        <v>299</v>
      </c>
      <c r="C185" s="1"/>
      <c r="D185" s="134" t="s">
        <v>84</v>
      </c>
      <c r="E185" s="1"/>
      <c r="F185" s="135" t="s">
        <v>300</v>
      </c>
      <c r="G185" s="1"/>
      <c r="H185" s="168" t="s">
        <v>2603</v>
      </c>
      <c r="I185" s="1"/>
      <c r="J185" s="1"/>
      <c r="K185" s="1"/>
      <c r="L185" s="1"/>
      <c r="M185" s="1"/>
      <c r="N185" s="1"/>
      <c r="O185" s="1"/>
      <c r="P185" s="1"/>
      <c r="Q185" s="1"/>
      <c r="R185" s="1"/>
      <c r="S185" s="1"/>
      <c r="T185" s="1"/>
      <c r="U185" s="1"/>
      <c r="V185" s="1"/>
      <c r="W185" s="1"/>
      <c r="X185" s="1"/>
      <c r="Y185" s="1"/>
      <c r="Z185" s="1"/>
    </row>
    <row r="186" spans="1:26" ht="103.8" customHeight="1">
      <c r="A186" s="1"/>
      <c r="B186" s="176" t="s">
        <v>301</v>
      </c>
      <c r="C186" s="1"/>
      <c r="D186" s="139" t="s">
        <v>95</v>
      </c>
      <c r="E186" s="1"/>
      <c r="F186" s="188" t="s">
        <v>302</v>
      </c>
      <c r="G186" s="1"/>
      <c r="H186" s="149"/>
      <c r="I186" s="1"/>
      <c r="J186" s="1"/>
      <c r="K186" s="1"/>
      <c r="L186" s="1"/>
      <c r="M186" s="1"/>
      <c r="N186" s="1"/>
      <c r="O186" s="1"/>
      <c r="P186" s="1"/>
      <c r="Q186" s="1"/>
      <c r="R186" s="1"/>
      <c r="S186" s="1"/>
      <c r="T186" s="1"/>
      <c r="U186" s="1"/>
      <c r="V186" s="1"/>
      <c r="W186" s="1"/>
      <c r="X186" s="1"/>
      <c r="Y186" s="1"/>
      <c r="Z186" s="1"/>
    </row>
    <row r="187" spans="1:26" ht="24" customHeight="1">
      <c r="A187" s="1"/>
      <c r="B187" s="94"/>
      <c r="C187" s="1"/>
      <c r="D187" s="124"/>
      <c r="E187" s="1"/>
      <c r="F187" s="26"/>
      <c r="G187" s="1"/>
      <c r="H187" s="1"/>
      <c r="I187" s="1"/>
      <c r="J187" s="1"/>
      <c r="K187" s="1"/>
      <c r="L187" s="1"/>
      <c r="M187" s="1"/>
      <c r="N187" s="1"/>
      <c r="O187" s="1"/>
      <c r="P187" s="1"/>
      <c r="Q187" s="1"/>
      <c r="R187" s="1"/>
      <c r="S187" s="1"/>
      <c r="T187" s="1"/>
      <c r="U187" s="1"/>
      <c r="V187" s="1"/>
      <c r="W187" s="1"/>
      <c r="X187" s="1"/>
      <c r="Y187" s="1"/>
      <c r="Z187" s="1"/>
    </row>
    <row r="188" spans="1:26" ht="24" customHeight="1">
      <c r="A188" s="1"/>
      <c r="B188" s="128" t="s">
        <v>303</v>
      </c>
      <c r="C188" s="1"/>
      <c r="D188" s="173"/>
      <c r="E188" s="1"/>
      <c r="F188" s="173"/>
      <c r="G188" s="1"/>
      <c r="H188" s="130"/>
      <c r="I188" s="1"/>
      <c r="J188" s="1"/>
      <c r="K188" s="1"/>
      <c r="L188" s="1"/>
      <c r="M188" s="1"/>
      <c r="N188" s="1"/>
      <c r="O188" s="1"/>
      <c r="P188" s="1"/>
      <c r="Q188" s="1"/>
      <c r="R188" s="1"/>
      <c r="S188" s="1"/>
      <c r="T188" s="1"/>
      <c r="U188" s="1"/>
      <c r="V188" s="1"/>
      <c r="W188" s="1"/>
      <c r="X188" s="1"/>
      <c r="Y188" s="1"/>
      <c r="Z188" s="1"/>
    </row>
    <row r="189" spans="1:26" ht="106.2" customHeight="1">
      <c r="A189" s="1"/>
      <c r="B189" s="174" t="s">
        <v>304</v>
      </c>
      <c r="C189" s="1"/>
      <c r="D189" s="134" t="s">
        <v>84</v>
      </c>
      <c r="E189" s="1"/>
      <c r="F189" s="134" t="s">
        <v>305</v>
      </c>
      <c r="G189" s="1"/>
      <c r="H189" s="136" t="s">
        <v>306</v>
      </c>
      <c r="I189" s="1"/>
      <c r="J189" s="1"/>
      <c r="K189" s="1"/>
      <c r="L189" s="1"/>
      <c r="M189" s="1"/>
      <c r="N189" s="1"/>
      <c r="O189" s="1"/>
      <c r="P189" s="1"/>
      <c r="Q189" s="1"/>
      <c r="R189" s="1"/>
      <c r="S189" s="1"/>
      <c r="T189" s="1"/>
      <c r="U189" s="1"/>
      <c r="V189" s="1"/>
      <c r="W189" s="1"/>
      <c r="X189" s="1"/>
      <c r="Y189" s="1"/>
      <c r="Z189" s="1"/>
    </row>
    <row r="190" spans="1:26" ht="70.8" customHeight="1">
      <c r="A190" s="1"/>
      <c r="B190" s="174" t="s">
        <v>307</v>
      </c>
      <c r="C190" s="1"/>
      <c r="D190" s="183">
        <v>830052188</v>
      </c>
      <c r="E190" s="1"/>
      <c r="F190" s="134" t="s">
        <v>57</v>
      </c>
      <c r="G190" s="1"/>
      <c r="H190" s="168" t="s">
        <v>308</v>
      </c>
      <c r="I190" s="1"/>
      <c r="J190" s="1"/>
      <c r="K190" s="189"/>
      <c r="L190" s="1"/>
      <c r="M190" s="1"/>
      <c r="N190" s="1"/>
      <c r="O190" s="1"/>
      <c r="P190" s="1"/>
      <c r="Q190" s="1"/>
      <c r="R190" s="1"/>
      <c r="S190" s="1"/>
      <c r="T190" s="1"/>
      <c r="U190" s="1"/>
      <c r="V190" s="1"/>
      <c r="W190" s="1"/>
      <c r="X190" s="1"/>
      <c r="Y190" s="1"/>
      <c r="Z190" s="1"/>
    </row>
    <row r="191" spans="1:26" ht="70.8" customHeight="1">
      <c r="A191" s="1"/>
      <c r="B191" s="176" t="s">
        <v>309</v>
      </c>
      <c r="C191" s="1"/>
      <c r="D191" s="190">
        <v>1204143763</v>
      </c>
      <c r="E191" s="1"/>
      <c r="F191" s="134" t="s">
        <v>57</v>
      </c>
      <c r="G191" s="1"/>
      <c r="H191" s="140"/>
      <c r="I191" s="1"/>
      <c r="J191" s="1"/>
      <c r="K191" s="191"/>
      <c r="L191" s="192"/>
      <c r="M191" s="1"/>
      <c r="N191" s="1"/>
      <c r="O191" s="1"/>
      <c r="P191" s="1"/>
      <c r="Q191" s="1"/>
      <c r="R191" s="1"/>
      <c r="S191" s="1"/>
      <c r="T191" s="1"/>
      <c r="U191" s="1"/>
      <c r="V191" s="1"/>
      <c r="W191" s="1"/>
      <c r="X191" s="1"/>
      <c r="Y191" s="1"/>
      <c r="Z191" s="1"/>
    </row>
    <row r="192" spans="1:26" ht="24" customHeight="1">
      <c r="A192" s="1"/>
      <c r="B192" s="94"/>
      <c r="C192" s="1"/>
      <c r="D192" s="124"/>
      <c r="E192" s="1"/>
      <c r="F192" s="26"/>
      <c r="G192" s="1"/>
      <c r="H192" s="1"/>
      <c r="I192" s="1"/>
      <c r="J192" s="1"/>
      <c r="K192" s="1"/>
      <c r="L192" s="1"/>
      <c r="M192" s="1"/>
      <c r="N192" s="1"/>
      <c r="O192" s="1"/>
      <c r="P192" s="1"/>
      <c r="Q192" s="1"/>
      <c r="R192" s="1"/>
      <c r="S192" s="1"/>
      <c r="T192" s="1"/>
      <c r="U192" s="1"/>
      <c r="V192" s="1"/>
      <c r="W192" s="1"/>
      <c r="X192" s="1"/>
      <c r="Y192" s="1"/>
      <c r="Z192" s="1"/>
    </row>
    <row r="193" spans="1:26" ht="24" customHeight="1">
      <c r="A193" s="1"/>
      <c r="B193" s="128" t="s">
        <v>310</v>
      </c>
      <c r="C193" s="1"/>
      <c r="D193" s="173"/>
      <c r="E193" s="1"/>
      <c r="F193" s="173"/>
      <c r="G193" s="1"/>
      <c r="H193" s="130"/>
      <c r="I193" s="1"/>
      <c r="J193" s="1"/>
      <c r="K193" s="1"/>
      <c r="L193" s="1"/>
      <c r="M193" s="1"/>
      <c r="N193" s="1"/>
      <c r="O193" s="1"/>
      <c r="P193" s="1"/>
      <c r="Q193" s="1"/>
      <c r="R193" s="1"/>
      <c r="S193" s="1"/>
      <c r="T193" s="1"/>
      <c r="U193" s="1"/>
      <c r="V193" s="1"/>
      <c r="W193" s="1"/>
      <c r="X193" s="1"/>
      <c r="Y193" s="1"/>
      <c r="Z193" s="1"/>
    </row>
    <row r="194" spans="1:26" ht="129" customHeight="1">
      <c r="A194" s="1"/>
      <c r="B194" s="174" t="s">
        <v>311</v>
      </c>
      <c r="C194" s="1"/>
      <c r="D194" s="134" t="s">
        <v>84</v>
      </c>
      <c r="E194" s="1"/>
      <c r="F194" s="161" t="s">
        <v>312</v>
      </c>
      <c r="G194" s="1"/>
      <c r="H194" s="439" t="s">
        <v>2602</v>
      </c>
      <c r="I194" s="1"/>
      <c r="J194" s="1"/>
      <c r="K194" s="1"/>
      <c r="L194" s="1"/>
      <c r="M194" s="1"/>
      <c r="N194" s="1"/>
      <c r="O194" s="1"/>
      <c r="P194" s="1"/>
      <c r="Q194" s="1"/>
      <c r="R194" s="1"/>
      <c r="S194" s="1"/>
      <c r="T194" s="1"/>
      <c r="U194" s="1"/>
      <c r="V194" s="1"/>
      <c r="W194" s="1"/>
      <c r="X194" s="1"/>
      <c r="Y194" s="1"/>
      <c r="Z194" s="1"/>
    </row>
    <row r="195" spans="1:26" ht="118.2" customHeight="1">
      <c r="A195" s="1"/>
      <c r="B195" s="174" t="s">
        <v>313</v>
      </c>
      <c r="C195" s="1"/>
      <c r="D195" s="134" t="s">
        <v>84</v>
      </c>
      <c r="E195" s="1"/>
      <c r="F195" s="161" t="s">
        <v>314</v>
      </c>
      <c r="G195" s="1"/>
      <c r="H195" s="136" t="s">
        <v>315</v>
      </c>
      <c r="I195" s="1"/>
      <c r="J195" s="1"/>
      <c r="K195" s="1"/>
      <c r="L195" s="1"/>
      <c r="M195" s="1"/>
      <c r="N195" s="1"/>
      <c r="O195" s="1"/>
      <c r="P195" s="1"/>
      <c r="Q195" s="1"/>
      <c r="R195" s="1"/>
      <c r="S195" s="1"/>
      <c r="T195" s="1"/>
      <c r="U195" s="1"/>
      <c r="V195" s="1"/>
      <c r="W195" s="1"/>
      <c r="X195" s="1"/>
      <c r="Y195" s="1"/>
      <c r="Z195" s="1"/>
    </row>
    <row r="196" spans="1:26" ht="118.2" customHeight="1">
      <c r="A196" s="1"/>
      <c r="B196" s="176" t="s">
        <v>316</v>
      </c>
      <c r="C196" s="1"/>
      <c r="D196" s="139" t="s">
        <v>84</v>
      </c>
      <c r="E196" s="1"/>
      <c r="F196" s="193" t="s">
        <v>317</v>
      </c>
      <c r="G196" s="1"/>
      <c r="H196" s="149"/>
      <c r="I196" s="1"/>
      <c r="J196" s="1"/>
      <c r="K196" s="1"/>
      <c r="L196" s="1"/>
      <c r="M196" s="1"/>
      <c r="N196" s="1"/>
      <c r="O196" s="1"/>
      <c r="P196" s="1"/>
      <c r="Q196" s="1"/>
      <c r="R196" s="1"/>
      <c r="S196" s="1"/>
      <c r="T196" s="1"/>
      <c r="U196" s="1"/>
      <c r="V196" s="1"/>
      <c r="W196" s="1"/>
      <c r="X196" s="1"/>
      <c r="Y196" s="1"/>
      <c r="Z196" s="1"/>
    </row>
    <row r="197" spans="1:26" ht="24" customHeight="1">
      <c r="A197" s="1"/>
      <c r="B197" s="94"/>
      <c r="C197" s="1"/>
      <c r="D197" s="124"/>
      <c r="E197" s="1"/>
      <c r="F197" s="26"/>
      <c r="G197" s="1"/>
      <c r="H197" s="1"/>
      <c r="I197" s="1"/>
      <c r="J197" s="1"/>
      <c r="K197" s="1"/>
      <c r="L197" s="1"/>
      <c r="M197" s="1"/>
      <c r="N197" s="1"/>
      <c r="O197" s="1"/>
      <c r="P197" s="1"/>
      <c r="Q197" s="1"/>
      <c r="R197" s="1"/>
      <c r="S197" s="1"/>
      <c r="T197" s="1"/>
      <c r="U197" s="1"/>
      <c r="V197" s="1"/>
      <c r="W197" s="1"/>
      <c r="X197" s="1"/>
      <c r="Y197" s="1"/>
      <c r="Z197" s="1"/>
    </row>
    <row r="198" spans="1:26" ht="24" customHeight="1">
      <c r="A198" s="1"/>
      <c r="B198" s="128" t="s">
        <v>318</v>
      </c>
      <c r="C198" s="1"/>
      <c r="D198" s="173"/>
      <c r="E198" s="1"/>
      <c r="F198" s="173"/>
      <c r="G198" s="1"/>
      <c r="H198" s="130"/>
      <c r="I198" s="1"/>
      <c r="J198" s="1"/>
      <c r="K198" s="1"/>
      <c r="L198" s="1"/>
      <c r="M198" s="1"/>
      <c r="N198" s="1"/>
      <c r="O198" s="1"/>
      <c r="P198" s="1"/>
      <c r="Q198" s="1"/>
      <c r="R198" s="1"/>
      <c r="S198" s="1"/>
      <c r="T198" s="1"/>
      <c r="U198" s="1"/>
      <c r="V198" s="1"/>
      <c r="W198" s="1"/>
      <c r="X198" s="1"/>
      <c r="Y198" s="1"/>
      <c r="Z198" s="1"/>
    </row>
    <row r="199" spans="1:26" ht="267" customHeight="1">
      <c r="A199" s="1"/>
      <c r="B199" s="174" t="s">
        <v>319</v>
      </c>
      <c r="C199" s="1"/>
      <c r="D199" s="134" t="s">
        <v>84</v>
      </c>
      <c r="E199" s="1"/>
      <c r="F199" s="161" t="s">
        <v>320</v>
      </c>
      <c r="G199" s="1"/>
      <c r="H199" s="136" t="s">
        <v>321</v>
      </c>
      <c r="I199" s="1"/>
      <c r="J199" s="1"/>
      <c r="K199" s="1"/>
      <c r="L199" s="1"/>
      <c r="M199" s="1"/>
      <c r="N199" s="1"/>
      <c r="O199" s="1"/>
      <c r="P199" s="1"/>
      <c r="Q199" s="1"/>
      <c r="R199" s="1"/>
      <c r="S199" s="1"/>
      <c r="T199" s="1"/>
      <c r="U199" s="1"/>
      <c r="V199" s="1"/>
      <c r="W199" s="1"/>
      <c r="X199" s="1"/>
      <c r="Y199" s="1"/>
      <c r="Z199" s="1"/>
    </row>
    <row r="200" spans="1:26" ht="86.4" customHeight="1">
      <c r="A200" s="1"/>
      <c r="B200" s="174" t="s">
        <v>322</v>
      </c>
      <c r="C200" s="1"/>
      <c r="D200" s="194">
        <v>1578404154</v>
      </c>
      <c r="E200" s="1"/>
      <c r="F200" s="134" t="s">
        <v>57</v>
      </c>
      <c r="G200" s="1"/>
      <c r="H200" s="136"/>
      <c r="I200" s="1"/>
      <c r="J200" s="1"/>
      <c r="K200" s="1"/>
      <c r="L200" s="1"/>
      <c r="M200" s="1"/>
      <c r="N200" s="1"/>
      <c r="O200" s="1"/>
      <c r="P200" s="1"/>
      <c r="Q200" s="1"/>
      <c r="R200" s="1"/>
      <c r="S200" s="1"/>
      <c r="T200" s="1"/>
      <c r="U200" s="1"/>
      <c r="V200" s="1"/>
      <c r="W200" s="1"/>
      <c r="X200" s="1"/>
      <c r="Y200" s="1"/>
      <c r="Z200" s="1"/>
    </row>
    <row r="201" spans="1:26" ht="59.4" customHeight="1">
      <c r="A201" s="1"/>
      <c r="B201" s="174" t="s">
        <v>323</v>
      </c>
      <c r="C201" s="1"/>
      <c r="D201" s="161">
        <v>0</v>
      </c>
      <c r="E201" s="142"/>
      <c r="F201" s="134" t="s">
        <v>207</v>
      </c>
      <c r="G201" s="1"/>
      <c r="H201" s="136"/>
      <c r="I201" s="1"/>
      <c r="J201" s="1"/>
      <c r="K201" s="1"/>
      <c r="L201" s="1"/>
      <c r="M201" s="1"/>
      <c r="N201" s="1"/>
      <c r="O201" s="1"/>
      <c r="P201" s="1"/>
      <c r="Q201" s="1"/>
      <c r="R201" s="1"/>
      <c r="S201" s="1"/>
      <c r="T201" s="1"/>
      <c r="U201" s="1"/>
      <c r="V201" s="1"/>
      <c r="W201" s="1"/>
      <c r="X201" s="1"/>
      <c r="Y201" s="1"/>
      <c r="Z201" s="1"/>
    </row>
    <row r="202" spans="1:26" ht="171" customHeight="1">
      <c r="A202" s="1"/>
      <c r="B202" s="174" t="s">
        <v>324</v>
      </c>
      <c r="C202" s="1"/>
      <c r="D202" s="134" t="s">
        <v>255</v>
      </c>
      <c r="E202" s="1"/>
      <c r="F202" s="195" t="s">
        <v>325</v>
      </c>
      <c r="G202" s="1"/>
      <c r="H202" s="133"/>
      <c r="I202" s="1"/>
      <c r="J202" s="1"/>
      <c r="K202" s="1"/>
      <c r="L202" s="1"/>
      <c r="M202" s="1"/>
      <c r="N202" s="1"/>
      <c r="O202" s="1"/>
      <c r="P202" s="1"/>
      <c r="Q202" s="1"/>
      <c r="R202" s="1"/>
      <c r="S202" s="1"/>
      <c r="T202" s="1"/>
      <c r="U202" s="1"/>
      <c r="V202" s="1"/>
      <c r="W202" s="1"/>
      <c r="X202" s="1"/>
      <c r="Y202" s="1"/>
      <c r="Z202" s="1"/>
    </row>
    <row r="203" spans="1:26" ht="80.400000000000006" customHeight="1">
      <c r="A203" s="1"/>
      <c r="B203" s="174" t="s">
        <v>326</v>
      </c>
      <c r="C203" s="1"/>
      <c r="D203" s="194">
        <v>5481734580</v>
      </c>
      <c r="E203" s="1"/>
      <c r="F203" s="134" t="s">
        <v>57</v>
      </c>
      <c r="G203" s="1"/>
      <c r="H203" s="133"/>
      <c r="I203" s="1"/>
      <c r="J203" s="1"/>
      <c r="K203" s="1"/>
      <c r="L203" s="1"/>
      <c r="M203" s="1"/>
      <c r="N203" s="1"/>
      <c r="O203" s="1"/>
      <c r="P203" s="1"/>
      <c r="Q203" s="1"/>
      <c r="R203" s="1"/>
      <c r="S203" s="1"/>
      <c r="T203" s="1"/>
      <c r="U203" s="1"/>
      <c r="V203" s="1"/>
      <c r="W203" s="1"/>
      <c r="X203" s="1"/>
      <c r="Y203" s="1"/>
      <c r="Z203" s="1"/>
    </row>
    <row r="204" spans="1:26" ht="87.6" customHeight="1">
      <c r="A204" s="1"/>
      <c r="B204" s="174" t="s">
        <v>327</v>
      </c>
      <c r="C204" s="1"/>
      <c r="D204" s="161">
        <v>0</v>
      </c>
      <c r="E204" s="1"/>
      <c r="F204" s="134" t="s">
        <v>207</v>
      </c>
      <c r="G204" s="1"/>
      <c r="H204" s="196" t="s">
        <v>328</v>
      </c>
      <c r="I204" s="1"/>
      <c r="J204" s="1"/>
      <c r="K204" s="1"/>
      <c r="L204" s="1"/>
      <c r="M204" s="1"/>
      <c r="N204" s="1"/>
      <c r="O204" s="1"/>
      <c r="P204" s="1"/>
      <c r="Q204" s="1"/>
      <c r="R204" s="1"/>
      <c r="S204" s="1"/>
      <c r="T204" s="1"/>
      <c r="U204" s="1"/>
      <c r="V204" s="1"/>
      <c r="W204" s="1"/>
      <c r="X204" s="1"/>
      <c r="Y204" s="1"/>
      <c r="Z204" s="1"/>
    </row>
    <row r="205" spans="1:26" ht="267" customHeight="1">
      <c r="A205" s="1"/>
      <c r="B205" s="174" t="s">
        <v>329</v>
      </c>
      <c r="C205" s="1"/>
      <c r="D205" s="134" t="s">
        <v>84</v>
      </c>
      <c r="E205" s="1"/>
      <c r="F205" s="161" t="s">
        <v>330</v>
      </c>
      <c r="G205" s="1"/>
      <c r="H205" s="133"/>
      <c r="I205" s="1"/>
      <c r="J205" s="1"/>
      <c r="K205" s="1"/>
      <c r="L205" s="1"/>
      <c r="M205" s="1"/>
      <c r="N205" s="1"/>
      <c r="O205" s="1"/>
      <c r="P205" s="1"/>
      <c r="Q205" s="1"/>
      <c r="R205" s="1"/>
      <c r="S205" s="1"/>
      <c r="T205" s="1"/>
      <c r="U205" s="1"/>
      <c r="V205" s="1"/>
      <c r="W205" s="1"/>
      <c r="X205" s="1"/>
      <c r="Y205" s="1"/>
      <c r="Z205" s="1"/>
    </row>
    <row r="206" spans="1:26" ht="93" customHeight="1">
      <c r="A206" s="1"/>
      <c r="B206" s="174" t="s">
        <v>331</v>
      </c>
      <c r="C206" s="1"/>
      <c r="D206" s="190">
        <v>449000734</v>
      </c>
      <c r="E206" s="1"/>
      <c r="F206" s="134" t="s">
        <v>57</v>
      </c>
      <c r="G206" s="1"/>
      <c r="H206" s="133"/>
      <c r="I206" s="1"/>
      <c r="J206" s="1"/>
      <c r="K206" s="191"/>
      <c r="L206" s="1"/>
      <c r="M206" s="1"/>
      <c r="N206" s="1"/>
      <c r="O206" s="1"/>
      <c r="P206" s="1"/>
      <c r="Q206" s="1"/>
      <c r="R206" s="1"/>
      <c r="S206" s="1"/>
      <c r="T206" s="1"/>
      <c r="U206" s="1"/>
      <c r="V206" s="1"/>
      <c r="W206" s="1"/>
      <c r="X206" s="1"/>
      <c r="Y206" s="1"/>
      <c r="Z206" s="1"/>
    </row>
    <row r="207" spans="1:26" ht="44.4" customHeight="1">
      <c r="A207" s="1"/>
      <c r="B207" s="176" t="s">
        <v>332</v>
      </c>
      <c r="C207" s="1"/>
      <c r="D207" s="161">
        <v>0</v>
      </c>
      <c r="E207" s="1"/>
      <c r="F207" s="134" t="s">
        <v>207</v>
      </c>
      <c r="G207" s="1"/>
      <c r="H207" s="149"/>
      <c r="I207" s="1"/>
      <c r="J207" s="1"/>
      <c r="K207" s="191"/>
      <c r="L207" s="1"/>
      <c r="M207" s="1"/>
      <c r="N207" s="1"/>
      <c r="O207" s="1"/>
      <c r="P207" s="1"/>
      <c r="Q207" s="1"/>
      <c r="R207" s="1"/>
      <c r="S207" s="1"/>
      <c r="T207" s="1"/>
      <c r="U207" s="1"/>
      <c r="V207" s="1"/>
      <c r="W207" s="1"/>
      <c r="X207" s="1"/>
      <c r="Y207" s="1"/>
      <c r="Z207" s="1"/>
    </row>
    <row r="208" spans="1:26" ht="24" customHeight="1">
      <c r="A208" s="1"/>
      <c r="B208" s="94"/>
      <c r="C208" s="1"/>
      <c r="D208" s="124"/>
      <c r="E208" s="1"/>
      <c r="F208" s="26"/>
      <c r="G208" s="1"/>
      <c r="H208" s="1"/>
      <c r="I208" s="1"/>
      <c r="J208" s="1"/>
      <c r="K208" s="1"/>
      <c r="L208" s="1"/>
      <c r="M208" s="1"/>
      <c r="N208" s="1"/>
      <c r="O208" s="1"/>
      <c r="P208" s="1"/>
      <c r="Q208" s="1"/>
      <c r="R208" s="1"/>
      <c r="S208" s="1"/>
      <c r="T208" s="1"/>
      <c r="U208" s="1"/>
      <c r="V208" s="1"/>
      <c r="W208" s="1"/>
      <c r="X208" s="1"/>
      <c r="Y208" s="1"/>
      <c r="Z208" s="1"/>
    </row>
    <row r="209" spans="1:26" ht="24" customHeight="1">
      <c r="A209" s="1"/>
      <c r="B209" s="128" t="s">
        <v>333</v>
      </c>
      <c r="C209" s="1"/>
      <c r="D209" s="173"/>
      <c r="E209" s="1"/>
      <c r="F209" s="173"/>
      <c r="G209" s="1"/>
      <c r="H209" s="130"/>
      <c r="I209" s="1"/>
      <c r="J209" s="1"/>
      <c r="K209" s="1"/>
      <c r="L209" s="1"/>
      <c r="M209" s="1"/>
      <c r="N209" s="1"/>
      <c r="O209" s="1"/>
      <c r="P209" s="1"/>
      <c r="Q209" s="1"/>
      <c r="R209" s="1"/>
      <c r="S209" s="1"/>
      <c r="T209" s="1"/>
      <c r="U209" s="1"/>
      <c r="V209" s="1"/>
      <c r="W209" s="1"/>
      <c r="X209" s="1"/>
      <c r="Y209" s="1"/>
      <c r="Z209" s="1"/>
    </row>
    <row r="210" spans="1:26" ht="24" customHeight="1">
      <c r="A210" s="1"/>
      <c r="B210" s="174" t="s">
        <v>334</v>
      </c>
      <c r="C210" s="1"/>
      <c r="D210" s="134" t="s">
        <v>113</v>
      </c>
      <c r="E210" s="1"/>
      <c r="F210" s="134" t="str">
        <f>IF(D210=Lists!$K$4,"&lt; Input URL to data source &gt;",IF(D210=Lists!$K$5,"&lt; Reference section in EITI Report or URL &gt;",IF(D210=Lists!$K$6,"&lt; Reference evidence of non-applicability &gt;","")))</f>
        <v>&lt; Reference evidence of non-applicability &gt;</v>
      </c>
      <c r="G210" s="1"/>
      <c r="H210" s="136" t="s">
        <v>335</v>
      </c>
      <c r="I210" s="1"/>
      <c r="J210" s="1"/>
      <c r="K210" s="1"/>
      <c r="L210" s="1"/>
      <c r="M210" s="1"/>
      <c r="N210" s="1"/>
      <c r="O210" s="1"/>
      <c r="P210" s="1"/>
      <c r="Q210" s="1"/>
      <c r="R210" s="1"/>
      <c r="S210" s="1"/>
      <c r="T210" s="1"/>
      <c r="U210" s="1"/>
      <c r="V210" s="1"/>
      <c r="W210" s="1"/>
      <c r="X210" s="1"/>
      <c r="Y210" s="1"/>
      <c r="Z210" s="1"/>
    </row>
    <row r="211" spans="1:26" ht="24" customHeight="1">
      <c r="A211" s="1"/>
      <c r="B211" s="176" t="s">
        <v>336</v>
      </c>
      <c r="C211" s="1"/>
      <c r="D211" s="139" t="s">
        <v>337</v>
      </c>
      <c r="E211" s="1"/>
      <c r="F211" s="139" t="s">
        <v>207</v>
      </c>
      <c r="G211" s="1"/>
      <c r="H211" s="149"/>
      <c r="I211" s="1"/>
      <c r="J211" s="1"/>
      <c r="K211" s="1"/>
      <c r="L211" s="1"/>
      <c r="M211" s="1"/>
      <c r="N211" s="1"/>
      <c r="O211" s="1"/>
      <c r="P211" s="1"/>
      <c r="Q211" s="1"/>
      <c r="R211" s="1"/>
      <c r="S211" s="1"/>
      <c r="T211" s="1"/>
      <c r="U211" s="1"/>
      <c r="V211" s="1"/>
      <c r="W211" s="1"/>
      <c r="X211" s="1"/>
      <c r="Y211" s="1"/>
      <c r="Z211" s="1"/>
    </row>
    <row r="212" spans="1:26" ht="24" customHeight="1">
      <c r="A212" s="1"/>
      <c r="B212" s="94"/>
      <c r="C212" s="1"/>
      <c r="D212" s="124"/>
      <c r="E212" s="1"/>
      <c r="F212" s="26"/>
      <c r="G212" s="1"/>
      <c r="H212" s="1"/>
      <c r="I212" s="1"/>
      <c r="J212" s="1"/>
      <c r="K212" s="1"/>
      <c r="L212" s="1"/>
      <c r="M212" s="1"/>
      <c r="N212" s="1"/>
      <c r="O212" s="1"/>
      <c r="P212" s="1"/>
      <c r="Q212" s="1"/>
      <c r="R212" s="1"/>
      <c r="S212" s="1"/>
      <c r="T212" s="1"/>
      <c r="U212" s="1"/>
      <c r="V212" s="1"/>
      <c r="W212" s="1"/>
      <c r="X212" s="1"/>
      <c r="Y212" s="1"/>
      <c r="Z212" s="1"/>
    </row>
    <row r="213" spans="1:26" ht="24" customHeight="1">
      <c r="A213" s="1"/>
      <c r="B213" s="128" t="s">
        <v>338</v>
      </c>
      <c r="C213" s="1"/>
      <c r="D213" s="197"/>
      <c r="E213" s="1"/>
      <c r="F213" s="198"/>
      <c r="G213" s="1"/>
      <c r="H213" s="130"/>
      <c r="I213" s="1"/>
      <c r="J213" s="1"/>
      <c r="K213" s="1"/>
      <c r="L213" s="1"/>
      <c r="M213" s="1"/>
      <c r="N213" s="1"/>
      <c r="O213" s="1"/>
      <c r="P213" s="1"/>
      <c r="Q213" s="1"/>
      <c r="R213" s="1"/>
      <c r="S213" s="1"/>
      <c r="T213" s="1"/>
      <c r="U213" s="1"/>
      <c r="V213" s="1"/>
      <c r="W213" s="1"/>
      <c r="X213" s="1"/>
      <c r="Y213" s="1"/>
      <c r="Z213" s="1"/>
    </row>
    <row r="214" spans="1:26" ht="56.4" customHeight="1">
      <c r="A214" s="1"/>
      <c r="B214" s="174" t="s">
        <v>339</v>
      </c>
      <c r="C214" s="1"/>
      <c r="D214" s="134" t="s">
        <v>255</v>
      </c>
      <c r="E214" s="1"/>
      <c r="F214" s="161" t="s">
        <v>340</v>
      </c>
      <c r="G214" s="1"/>
      <c r="H214" s="133"/>
      <c r="I214" s="1"/>
      <c r="J214" s="1"/>
      <c r="K214" s="1"/>
      <c r="L214" s="1"/>
      <c r="M214" s="1"/>
      <c r="N214" s="1"/>
      <c r="O214" s="1"/>
      <c r="P214" s="1"/>
      <c r="Q214" s="1"/>
      <c r="R214" s="1"/>
      <c r="S214" s="1"/>
      <c r="T214" s="1"/>
      <c r="U214" s="1"/>
      <c r="V214" s="1"/>
      <c r="W214" s="1"/>
      <c r="X214" s="1"/>
      <c r="Y214" s="1"/>
      <c r="Z214" s="1"/>
    </row>
    <row r="215" spans="1:26" ht="79.8" customHeight="1">
      <c r="A215" s="1"/>
      <c r="B215" s="199" t="s">
        <v>341</v>
      </c>
      <c r="C215" s="1"/>
      <c r="D215" s="437">
        <f>0.008*D217</f>
        <v>148320000000</v>
      </c>
      <c r="E215" s="1"/>
      <c r="F215" s="134" t="s">
        <v>57</v>
      </c>
      <c r="G215" s="1"/>
      <c r="H215" s="200" t="s">
        <v>342</v>
      </c>
      <c r="I215" s="1"/>
      <c r="J215" s="1"/>
      <c r="K215" s="1"/>
      <c r="L215" s="1"/>
      <c r="M215" s="1"/>
      <c r="N215" s="1"/>
      <c r="O215" s="1"/>
      <c r="P215" s="1"/>
      <c r="Q215" s="1"/>
      <c r="R215" s="1"/>
      <c r="S215" s="1"/>
      <c r="T215" s="1"/>
      <c r="U215" s="1"/>
      <c r="V215" s="1"/>
      <c r="W215" s="1"/>
      <c r="X215" s="1"/>
      <c r="Y215" s="1"/>
      <c r="Z215" s="1"/>
    </row>
    <row r="216" spans="1:26" ht="24" customHeight="1">
      <c r="A216" s="1"/>
      <c r="B216" s="151" t="s">
        <v>343</v>
      </c>
      <c r="C216" s="1"/>
      <c r="D216" s="134"/>
      <c r="E216" s="1"/>
      <c r="F216" s="187" t="s">
        <v>57</v>
      </c>
      <c r="G216" s="1"/>
      <c r="H216" s="168"/>
      <c r="I216" s="1"/>
      <c r="J216" s="1"/>
      <c r="K216" s="1"/>
      <c r="L216" s="1"/>
      <c r="M216" s="1"/>
      <c r="N216" s="1"/>
      <c r="O216" s="1"/>
      <c r="P216" s="1"/>
      <c r="Q216" s="1"/>
      <c r="R216" s="1"/>
      <c r="S216" s="1"/>
      <c r="T216" s="1"/>
      <c r="U216" s="1"/>
      <c r="V216" s="1"/>
      <c r="W216" s="1"/>
      <c r="X216" s="1"/>
      <c r="Y216" s="1"/>
      <c r="Z216" s="1"/>
    </row>
    <row r="217" spans="1:26" ht="24" customHeight="1">
      <c r="A217" s="1"/>
      <c r="B217" s="131" t="s">
        <v>344</v>
      </c>
      <c r="C217" s="1"/>
      <c r="D217" s="437">
        <v>18540000000000</v>
      </c>
      <c r="E217" s="1"/>
      <c r="F217" s="134" t="s">
        <v>57</v>
      </c>
      <c r="G217" s="1"/>
      <c r="H217" s="136" t="s">
        <v>2600</v>
      </c>
      <c r="I217" s="1"/>
      <c r="J217" s="1"/>
      <c r="K217" s="1"/>
      <c r="L217" s="1"/>
      <c r="M217" s="1"/>
      <c r="N217" s="1"/>
      <c r="O217" s="1"/>
      <c r="P217" s="1"/>
      <c r="Q217" s="1"/>
      <c r="R217" s="1"/>
      <c r="S217" s="1"/>
      <c r="T217" s="1"/>
      <c r="U217" s="1"/>
      <c r="V217" s="1"/>
      <c r="W217" s="1"/>
      <c r="X217" s="1"/>
      <c r="Y217" s="1"/>
      <c r="Z217" s="1"/>
    </row>
    <row r="218" spans="1:26" ht="24" customHeight="1">
      <c r="A218" s="1"/>
      <c r="B218" s="131" t="s">
        <v>345</v>
      </c>
      <c r="C218" s="1"/>
      <c r="D218" s="194">
        <v>405400000000</v>
      </c>
      <c r="E218" s="1"/>
      <c r="F218" s="187" t="s">
        <v>57</v>
      </c>
      <c r="G218" s="1"/>
      <c r="H218" s="136"/>
      <c r="I218" s="1"/>
      <c r="J218" s="1"/>
      <c r="K218" s="1"/>
      <c r="L218" s="1"/>
      <c r="M218" s="1"/>
      <c r="N218" s="1"/>
      <c r="O218" s="1"/>
      <c r="P218" s="1"/>
      <c r="Q218" s="1"/>
      <c r="R218" s="1"/>
      <c r="S218" s="1"/>
      <c r="T218" s="1"/>
      <c r="U218" s="1"/>
      <c r="V218" s="1"/>
      <c r="W218" s="1"/>
      <c r="X218" s="1"/>
      <c r="Y218" s="1"/>
      <c r="Z218" s="1"/>
    </row>
    <row r="219" spans="1:26" ht="24" customHeight="1">
      <c r="A219" s="1"/>
      <c r="B219" s="131" t="s">
        <v>346</v>
      </c>
      <c r="C219" s="1"/>
      <c r="D219" s="134"/>
      <c r="E219" s="1"/>
      <c r="F219" s="134" t="s">
        <v>57</v>
      </c>
      <c r="G219" s="1"/>
      <c r="H219" s="136"/>
      <c r="I219" s="1"/>
      <c r="J219" s="1"/>
      <c r="K219" s="1"/>
      <c r="L219" s="1"/>
      <c r="M219" s="1"/>
      <c r="N219" s="1"/>
      <c r="O219" s="1"/>
      <c r="P219" s="1"/>
      <c r="Q219" s="1"/>
      <c r="R219" s="1"/>
      <c r="S219" s="1"/>
      <c r="T219" s="1"/>
      <c r="U219" s="1"/>
      <c r="V219" s="1"/>
      <c r="W219" s="1"/>
      <c r="X219" s="1"/>
      <c r="Y219" s="1"/>
      <c r="Z219" s="1"/>
    </row>
    <row r="220" spans="1:26" ht="24" customHeight="1">
      <c r="A220" s="1"/>
      <c r="B220" s="131" t="s">
        <v>347</v>
      </c>
      <c r="C220" s="1"/>
      <c r="D220" s="438">
        <v>6140000000</v>
      </c>
      <c r="E220" s="1"/>
      <c r="F220" s="187" t="s">
        <v>207</v>
      </c>
      <c r="G220" s="1"/>
      <c r="H220" s="201" t="s">
        <v>348</v>
      </c>
      <c r="I220" s="1"/>
      <c r="J220" s="1"/>
      <c r="K220" s="1"/>
      <c r="L220" s="1"/>
      <c r="M220" s="1"/>
      <c r="N220" s="1"/>
      <c r="O220" s="1"/>
      <c r="P220" s="1"/>
      <c r="Q220" s="1"/>
      <c r="R220" s="1"/>
      <c r="S220" s="1"/>
      <c r="T220" s="1"/>
      <c r="U220" s="1"/>
      <c r="V220" s="1"/>
      <c r="W220" s="1"/>
      <c r="X220" s="1"/>
      <c r="Y220" s="1"/>
      <c r="Z220" s="1"/>
    </row>
    <row r="221" spans="1:26" ht="24" customHeight="1">
      <c r="A221" s="1"/>
      <c r="B221" s="131" t="s">
        <v>349</v>
      </c>
      <c r="C221" s="1"/>
      <c r="D221" s="437">
        <v>74653212000</v>
      </c>
      <c r="E221" s="1"/>
      <c r="F221" s="187" t="s">
        <v>207</v>
      </c>
      <c r="G221" s="1"/>
      <c r="H221" s="168" t="s">
        <v>2609</v>
      </c>
      <c r="I221" s="1"/>
      <c r="J221" s="1"/>
      <c r="K221" s="1"/>
      <c r="L221" s="1"/>
      <c r="M221" s="1"/>
      <c r="N221" s="1"/>
      <c r="O221" s="1"/>
      <c r="P221" s="1"/>
      <c r="Q221" s="1"/>
      <c r="R221" s="1"/>
      <c r="S221" s="1"/>
      <c r="T221" s="1"/>
      <c r="U221" s="1"/>
      <c r="V221" s="1"/>
      <c r="W221" s="1"/>
      <c r="X221" s="1"/>
      <c r="Y221" s="1"/>
      <c r="Z221" s="1"/>
    </row>
    <row r="222" spans="1:26" ht="24" customHeight="1">
      <c r="A222" s="1"/>
      <c r="B222" s="131" t="s">
        <v>350</v>
      </c>
      <c r="C222" s="1"/>
      <c r="D222" s="190">
        <f>D224*0.611</f>
        <v>113361.274</v>
      </c>
      <c r="E222" s="1"/>
      <c r="F222" s="134" t="s">
        <v>351</v>
      </c>
      <c r="G222" s="1"/>
      <c r="H222" s="202" t="s">
        <v>352</v>
      </c>
      <c r="I222" s="1"/>
      <c r="J222" s="1"/>
      <c r="K222" s="1"/>
      <c r="L222" s="1"/>
      <c r="M222" s="1"/>
      <c r="N222" s="1"/>
      <c r="O222" s="1"/>
      <c r="P222" s="1"/>
      <c r="Q222" s="1"/>
      <c r="R222" s="1"/>
      <c r="S222" s="1"/>
      <c r="T222" s="1"/>
      <c r="U222" s="1"/>
      <c r="V222" s="1"/>
      <c r="W222" s="1"/>
      <c r="X222" s="1"/>
      <c r="Y222" s="1"/>
      <c r="Z222" s="1"/>
    </row>
    <row r="223" spans="1:26" ht="24" customHeight="1">
      <c r="A223" s="1"/>
      <c r="B223" s="131" t="s">
        <v>353</v>
      </c>
      <c r="C223" s="1"/>
      <c r="D223" s="190">
        <f>D224*0.389</f>
        <v>72172.725999999995</v>
      </c>
      <c r="E223" s="1"/>
      <c r="F223" s="134" t="s">
        <v>351</v>
      </c>
      <c r="G223" s="1"/>
      <c r="H223" s="133"/>
      <c r="I223" s="1"/>
      <c r="J223" s="1"/>
      <c r="K223" s="1"/>
      <c r="L223" s="1"/>
      <c r="M223" s="1"/>
      <c r="N223" s="1"/>
      <c r="O223" s="1"/>
      <c r="P223" s="1"/>
      <c r="Q223" s="1"/>
      <c r="R223" s="1"/>
      <c r="S223" s="1"/>
      <c r="T223" s="1"/>
      <c r="U223" s="1"/>
      <c r="V223" s="1"/>
      <c r="W223" s="1"/>
      <c r="X223" s="1"/>
      <c r="Y223" s="1"/>
      <c r="Z223" s="1"/>
    </row>
    <row r="224" spans="1:26" ht="24" customHeight="1">
      <c r="A224" s="1"/>
      <c r="B224" s="131" t="s">
        <v>354</v>
      </c>
      <c r="C224" s="1"/>
      <c r="D224" s="194">
        <v>185534</v>
      </c>
      <c r="E224" s="1"/>
      <c r="F224" s="134" t="s">
        <v>351</v>
      </c>
      <c r="G224" s="1"/>
      <c r="H224" s="201" t="s">
        <v>355</v>
      </c>
      <c r="I224" s="1"/>
      <c r="J224" s="1"/>
      <c r="K224" s="1"/>
      <c r="L224" s="1"/>
      <c r="M224" s="1"/>
      <c r="N224" s="1"/>
      <c r="O224" s="1"/>
      <c r="P224" s="1"/>
      <c r="Q224" s="1"/>
      <c r="R224" s="1"/>
      <c r="S224" s="1"/>
      <c r="T224" s="1"/>
      <c r="U224" s="1"/>
      <c r="V224" s="1"/>
      <c r="W224" s="1"/>
      <c r="X224" s="1"/>
      <c r="Y224" s="1"/>
      <c r="Z224" s="1"/>
    </row>
    <row r="225" spans="1:26" ht="24" customHeight="1">
      <c r="A225" s="1"/>
      <c r="B225" s="131" t="s">
        <v>356</v>
      </c>
      <c r="C225" s="1"/>
      <c r="D225" s="194">
        <v>41670000</v>
      </c>
      <c r="E225" s="1"/>
      <c r="F225" s="134" t="s">
        <v>351</v>
      </c>
      <c r="G225" s="1"/>
      <c r="H225" s="203" t="s">
        <v>357</v>
      </c>
      <c r="I225" s="1"/>
      <c r="J225" s="1"/>
      <c r="K225" s="1"/>
      <c r="L225" s="1"/>
      <c r="M225" s="1"/>
      <c r="N225" s="1"/>
      <c r="O225" s="1"/>
      <c r="P225" s="1"/>
      <c r="Q225" s="1"/>
      <c r="R225" s="1"/>
      <c r="S225" s="1"/>
      <c r="T225" s="1"/>
      <c r="U225" s="1"/>
      <c r="V225" s="1"/>
      <c r="W225" s="1"/>
      <c r="X225" s="1"/>
      <c r="Y225" s="1"/>
      <c r="Z225" s="1"/>
    </row>
    <row r="226" spans="1:26" ht="134.4" customHeight="1">
      <c r="A226" s="1"/>
      <c r="B226" s="131" t="s">
        <v>358</v>
      </c>
      <c r="C226" s="1"/>
      <c r="D226" s="134" t="s">
        <v>337</v>
      </c>
      <c r="E226" s="1"/>
      <c r="F226" s="134" t="s">
        <v>207</v>
      </c>
      <c r="G226" s="1"/>
      <c r="H226" s="168" t="s">
        <v>2601</v>
      </c>
      <c r="I226" s="1"/>
      <c r="J226" s="1"/>
      <c r="K226" s="1"/>
      <c r="L226" s="1"/>
      <c r="M226" s="1"/>
      <c r="N226" s="1"/>
      <c r="O226" s="1"/>
      <c r="P226" s="1"/>
      <c r="Q226" s="1"/>
      <c r="R226" s="1"/>
      <c r="S226" s="1"/>
      <c r="T226" s="1"/>
      <c r="U226" s="1"/>
      <c r="V226" s="1"/>
      <c r="W226" s="1"/>
      <c r="X226" s="1"/>
      <c r="Y226" s="1"/>
      <c r="Z226" s="1"/>
    </row>
    <row r="227" spans="1:26" ht="24" customHeight="1">
      <c r="A227" s="1"/>
      <c r="B227" s="138" t="s">
        <v>359</v>
      </c>
      <c r="C227" s="1"/>
      <c r="D227" s="139" t="s">
        <v>337</v>
      </c>
      <c r="E227" s="1"/>
      <c r="F227" s="139" t="s">
        <v>207</v>
      </c>
      <c r="G227" s="1"/>
      <c r="H227" s="149"/>
      <c r="I227" s="1"/>
      <c r="J227" s="1"/>
      <c r="K227" s="1"/>
      <c r="L227" s="1"/>
      <c r="M227" s="1"/>
      <c r="N227" s="1"/>
      <c r="O227" s="1"/>
      <c r="P227" s="1"/>
      <c r="Q227" s="1"/>
      <c r="R227" s="1"/>
      <c r="S227" s="1"/>
      <c r="T227" s="1"/>
      <c r="U227" s="1"/>
      <c r="V227" s="1"/>
      <c r="W227" s="1"/>
      <c r="X227" s="1"/>
      <c r="Y227" s="1"/>
      <c r="Z227" s="1"/>
    </row>
    <row r="228" spans="1:26" ht="24" customHeight="1">
      <c r="A228" s="1"/>
      <c r="B228" s="26"/>
      <c r="C228" s="1"/>
      <c r="D228" s="204"/>
      <c r="E228" s="1"/>
      <c r="F228" s="26"/>
      <c r="G228" s="1"/>
      <c r="H228" s="1"/>
      <c r="I228" s="1"/>
      <c r="J228" s="1"/>
      <c r="K228" s="1"/>
      <c r="L228" s="1"/>
      <c r="M228" s="1"/>
      <c r="N228" s="1"/>
      <c r="O228" s="1"/>
      <c r="P228" s="1"/>
      <c r="Q228" s="1"/>
      <c r="R228" s="1"/>
      <c r="S228" s="1"/>
      <c r="T228" s="1"/>
      <c r="U228" s="1"/>
      <c r="V228" s="1"/>
      <c r="W228" s="1"/>
      <c r="X228" s="1"/>
      <c r="Y228" s="1"/>
      <c r="Z228" s="1"/>
    </row>
    <row r="229" spans="1:26" ht="24" customHeight="1">
      <c r="A229" s="1"/>
      <c r="B229" s="128" t="s">
        <v>360</v>
      </c>
      <c r="C229" s="1"/>
      <c r="D229" s="129"/>
      <c r="E229" s="1"/>
      <c r="F229" s="129"/>
      <c r="G229" s="1"/>
      <c r="H229" s="130"/>
      <c r="I229" s="1"/>
      <c r="J229" s="1"/>
      <c r="K229" s="1"/>
      <c r="L229" s="1"/>
      <c r="M229" s="1"/>
      <c r="N229" s="1"/>
      <c r="O229" s="1"/>
      <c r="P229" s="1"/>
      <c r="Q229" s="1"/>
      <c r="R229" s="1"/>
      <c r="S229" s="1"/>
      <c r="T229" s="1"/>
      <c r="U229" s="1"/>
      <c r="V229" s="1"/>
      <c r="W229" s="1"/>
      <c r="X229" s="1"/>
      <c r="Y229" s="1"/>
      <c r="Z229" s="1"/>
    </row>
    <row r="230" spans="1:26" ht="74.400000000000006" customHeight="1">
      <c r="A230" s="1"/>
      <c r="B230" s="131" t="s">
        <v>140</v>
      </c>
      <c r="C230" s="1"/>
      <c r="D230" s="132"/>
      <c r="E230" s="1"/>
      <c r="F230" s="132"/>
      <c r="G230" s="1"/>
      <c r="H230" s="133"/>
      <c r="I230" s="1"/>
      <c r="J230" s="1"/>
      <c r="K230" s="1"/>
      <c r="L230" s="1"/>
      <c r="M230" s="1"/>
      <c r="N230" s="1"/>
      <c r="O230" s="1"/>
      <c r="P230" s="1"/>
      <c r="Q230" s="1"/>
      <c r="R230" s="1"/>
      <c r="S230" s="1"/>
      <c r="T230" s="1"/>
      <c r="U230" s="1"/>
      <c r="V230" s="1"/>
      <c r="W230" s="1"/>
      <c r="X230" s="1"/>
      <c r="Y230" s="1"/>
      <c r="Z230" s="1"/>
    </row>
    <row r="231" spans="1:26" ht="74.400000000000006" customHeight="1">
      <c r="A231" s="1"/>
      <c r="B231" s="151" t="s">
        <v>361</v>
      </c>
      <c r="C231" s="1"/>
      <c r="D231" s="134" t="s">
        <v>84</v>
      </c>
      <c r="E231" s="1"/>
      <c r="F231" s="134" t="s">
        <v>362</v>
      </c>
      <c r="G231" s="1"/>
      <c r="H231" s="133"/>
      <c r="I231" s="1"/>
      <c r="J231" s="1"/>
      <c r="K231" s="1"/>
      <c r="L231" s="1"/>
      <c r="M231" s="1"/>
      <c r="N231" s="1"/>
      <c r="O231" s="1"/>
      <c r="P231" s="1"/>
      <c r="Q231" s="1"/>
      <c r="R231" s="1"/>
      <c r="S231" s="1"/>
      <c r="T231" s="1"/>
      <c r="U231" s="1"/>
      <c r="V231" s="1"/>
      <c r="W231" s="1"/>
      <c r="X231" s="1"/>
      <c r="Y231" s="1"/>
      <c r="Z231" s="1"/>
    </row>
    <row r="232" spans="1:26" ht="74.400000000000006" customHeight="1">
      <c r="A232" s="142"/>
      <c r="B232" s="205" t="s">
        <v>363</v>
      </c>
      <c r="C232" s="143"/>
      <c r="D232" s="134" t="s">
        <v>84</v>
      </c>
      <c r="E232" s="1"/>
      <c r="F232" s="134" t="s">
        <v>364</v>
      </c>
      <c r="G232" s="1"/>
      <c r="H232" s="133"/>
      <c r="I232" s="1"/>
      <c r="J232" s="1"/>
      <c r="K232" s="1"/>
      <c r="L232" s="1"/>
      <c r="M232" s="1"/>
      <c r="N232" s="1"/>
      <c r="O232" s="1"/>
      <c r="P232" s="1"/>
      <c r="Q232" s="1"/>
      <c r="R232" s="1"/>
      <c r="S232" s="1"/>
      <c r="T232" s="1"/>
      <c r="U232" s="1"/>
      <c r="V232" s="1"/>
      <c r="W232" s="1"/>
      <c r="X232" s="1"/>
      <c r="Y232" s="1"/>
      <c r="Z232" s="1"/>
    </row>
    <row r="233" spans="1:26" ht="74.400000000000006" customHeight="1">
      <c r="A233" s="1"/>
      <c r="B233" s="152" t="s">
        <v>365</v>
      </c>
      <c r="C233" s="143"/>
      <c r="D233" s="139" t="s">
        <v>84</v>
      </c>
      <c r="E233" s="1"/>
      <c r="F233" s="139" t="s">
        <v>366</v>
      </c>
      <c r="G233" s="1"/>
      <c r="H233" s="149"/>
      <c r="I233" s="1"/>
      <c r="J233" s="1"/>
      <c r="K233" s="1"/>
      <c r="L233" s="1"/>
      <c r="M233" s="1"/>
      <c r="N233" s="1"/>
      <c r="O233" s="1"/>
      <c r="P233" s="1"/>
      <c r="Q233" s="1"/>
      <c r="R233" s="1"/>
      <c r="S233" s="1"/>
      <c r="T233" s="1"/>
      <c r="U233" s="1"/>
      <c r="V233" s="1"/>
      <c r="W233" s="1"/>
      <c r="X233" s="1"/>
      <c r="Y233" s="1"/>
      <c r="Z233" s="1"/>
    </row>
    <row r="234" spans="1:26" ht="24" customHeight="1">
      <c r="A234" s="1"/>
      <c r="B234" s="206"/>
      <c r="C234" s="62"/>
      <c r="D234" s="207"/>
      <c r="E234" s="62"/>
      <c r="F234" s="206"/>
      <c r="G234" s="62"/>
      <c r="H234" s="62"/>
      <c r="I234" s="1"/>
      <c r="J234" s="1"/>
      <c r="K234" s="1"/>
      <c r="L234" s="1"/>
      <c r="M234" s="1"/>
      <c r="N234" s="1"/>
      <c r="O234" s="1"/>
      <c r="P234" s="1"/>
      <c r="Q234" s="1"/>
      <c r="R234" s="1"/>
      <c r="S234" s="1"/>
      <c r="T234" s="1"/>
      <c r="U234" s="1"/>
      <c r="V234" s="1"/>
      <c r="W234" s="1"/>
      <c r="X234" s="1"/>
      <c r="Y234" s="1"/>
      <c r="Z234" s="1"/>
    </row>
    <row r="235" spans="1:26" ht="24" customHeight="1">
      <c r="A235" s="1"/>
      <c r="B235" s="26"/>
      <c r="C235" s="1"/>
      <c r="D235" s="204"/>
      <c r="E235" s="1"/>
      <c r="F235" s="26"/>
      <c r="G235" s="1"/>
      <c r="H235" s="1"/>
      <c r="I235" s="1"/>
      <c r="J235" s="1"/>
      <c r="K235" s="1"/>
      <c r="L235" s="1"/>
      <c r="M235" s="1"/>
      <c r="N235" s="1"/>
      <c r="O235" s="1"/>
      <c r="P235" s="1"/>
      <c r="Q235" s="1"/>
      <c r="R235" s="1"/>
      <c r="S235" s="1"/>
      <c r="T235" s="1"/>
      <c r="U235" s="1"/>
      <c r="V235" s="1"/>
      <c r="W235" s="1"/>
      <c r="X235" s="1"/>
      <c r="Y235" s="1"/>
      <c r="Z235" s="1"/>
    </row>
    <row r="236" spans="1:26" ht="24" customHeight="1">
      <c r="A236" s="1"/>
      <c r="B236" s="532" t="s">
        <v>367</v>
      </c>
      <c r="C236" s="533"/>
      <c r="D236" s="533"/>
      <c r="E236" s="533"/>
      <c r="F236" s="533"/>
      <c r="G236" s="533"/>
      <c r="H236" s="534"/>
      <c r="I236" s="1"/>
      <c r="J236" s="1"/>
      <c r="K236" s="1"/>
      <c r="L236" s="1"/>
      <c r="M236" s="1"/>
      <c r="N236" s="1"/>
      <c r="O236" s="1"/>
      <c r="P236" s="1"/>
      <c r="Q236" s="1"/>
      <c r="R236" s="1"/>
      <c r="S236" s="1"/>
      <c r="T236" s="1"/>
      <c r="U236" s="1"/>
      <c r="V236" s="1"/>
      <c r="W236" s="1"/>
      <c r="X236" s="1"/>
      <c r="Y236" s="1"/>
      <c r="Z236" s="1"/>
    </row>
    <row r="237" spans="1:26" ht="24" customHeight="1">
      <c r="A237" s="1"/>
      <c r="B237" s="535" t="s">
        <v>368</v>
      </c>
      <c r="C237" s="505"/>
      <c r="D237" s="505"/>
      <c r="E237" s="505"/>
      <c r="F237" s="505"/>
      <c r="G237" s="505"/>
      <c r="H237" s="506"/>
      <c r="I237" s="1"/>
      <c r="J237" s="1"/>
      <c r="K237" s="1"/>
      <c r="L237" s="1"/>
      <c r="M237" s="1"/>
      <c r="N237" s="1"/>
      <c r="O237" s="1"/>
      <c r="P237" s="1"/>
      <c r="Q237" s="1"/>
      <c r="R237" s="1"/>
      <c r="S237" s="1"/>
      <c r="T237" s="1"/>
      <c r="U237" s="1"/>
      <c r="V237" s="1"/>
      <c r="W237" s="1"/>
      <c r="X237" s="1"/>
      <c r="Y237" s="1"/>
      <c r="Z237" s="1"/>
    </row>
    <row r="238" spans="1:26" ht="24" customHeight="1">
      <c r="A238" s="1"/>
      <c r="B238" s="208"/>
      <c r="C238" s="208"/>
      <c r="D238" s="208"/>
      <c r="E238" s="208"/>
      <c r="F238" s="208"/>
      <c r="G238" s="208"/>
      <c r="H238" s="208"/>
      <c r="I238" s="1"/>
      <c r="J238" s="1"/>
      <c r="K238" s="1"/>
      <c r="L238" s="1"/>
      <c r="M238" s="1"/>
      <c r="N238" s="1"/>
      <c r="O238" s="1"/>
      <c r="P238" s="1"/>
      <c r="Q238" s="1"/>
      <c r="R238" s="1"/>
      <c r="S238" s="1"/>
      <c r="T238" s="1"/>
      <c r="U238" s="1"/>
      <c r="V238" s="1"/>
      <c r="W238" s="1"/>
      <c r="X238" s="1"/>
      <c r="Y238" s="1"/>
      <c r="Z238" s="1"/>
    </row>
    <row r="239" spans="1:26" ht="24" customHeight="1">
      <c r="A239" s="1"/>
      <c r="B239" s="517" t="s">
        <v>34</v>
      </c>
      <c r="C239" s="503"/>
      <c r="D239" s="503"/>
      <c r="E239" s="503"/>
      <c r="F239" s="503"/>
      <c r="G239" s="503"/>
      <c r="H239" s="503"/>
      <c r="I239" s="1"/>
      <c r="J239" s="1"/>
      <c r="K239" s="1"/>
      <c r="L239" s="1"/>
      <c r="M239" s="1"/>
      <c r="N239" s="1"/>
      <c r="O239" s="1"/>
      <c r="P239" s="1"/>
      <c r="Q239" s="1"/>
      <c r="R239" s="1"/>
      <c r="S239" s="1"/>
      <c r="T239" s="1"/>
      <c r="U239" s="1"/>
      <c r="V239" s="1"/>
      <c r="W239" s="1"/>
      <c r="X239" s="1"/>
      <c r="Y239" s="1"/>
      <c r="Z239" s="1"/>
    </row>
    <row r="240" spans="1:26" ht="15.75" customHeight="1">
      <c r="A240" s="1"/>
      <c r="B240" s="502" t="s">
        <v>369</v>
      </c>
      <c r="C240" s="503"/>
      <c r="D240" s="503"/>
      <c r="E240" s="503"/>
      <c r="F240" s="503"/>
      <c r="G240" s="503"/>
      <c r="H240" s="503"/>
      <c r="I240" s="1"/>
      <c r="J240" s="1"/>
      <c r="K240" s="1"/>
      <c r="L240" s="1"/>
      <c r="M240" s="1"/>
      <c r="N240" s="1"/>
      <c r="O240" s="1"/>
      <c r="P240" s="1"/>
      <c r="Q240" s="1"/>
      <c r="R240" s="1"/>
      <c r="S240" s="1"/>
      <c r="T240" s="1"/>
      <c r="U240" s="1"/>
      <c r="V240" s="1"/>
      <c r="W240" s="1"/>
      <c r="X240" s="1"/>
      <c r="Y240" s="1"/>
      <c r="Z240" s="1"/>
    </row>
    <row r="241" spans="1:26" ht="24" customHeight="1">
      <c r="A241" s="1"/>
      <c r="B241" s="517" t="s">
        <v>370</v>
      </c>
      <c r="C241" s="503"/>
      <c r="D241" s="503"/>
      <c r="E241" s="503"/>
      <c r="F241" s="503"/>
      <c r="G241" s="503"/>
      <c r="H241" s="503"/>
      <c r="I241" s="1"/>
      <c r="J241" s="1"/>
      <c r="K241" s="1"/>
      <c r="L241" s="1"/>
      <c r="M241" s="1"/>
      <c r="N241" s="1"/>
      <c r="O241" s="1"/>
      <c r="P241" s="1"/>
      <c r="Q241" s="1"/>
      <c r="R241" s="1"/>
      <c r="S241" s="1"/>
      <c r="T241" s="1"/>
      <c r="U241" s="1"/>
      <c r="V241" s="1"/>
      <c r="W241" s="1"/>
      <c r="X241" s="1"/>
      <c r="Y241" s="1"/>
      <c r="Z241" s="1"/>
    </row>
    <row r="242" spans="1:26" ht="24" customHeight="1">
      <c r="A242" s="1"/>
      <c r="B242" s="26"/>
      <c r="C242" s="1"/>
      <c r="D242" s="204"/>
      <c r="E242" s="1"/>
      <c r="F242" s="26"/>
      <c r="G242" s="1"/>
      <c r="H242" s="1"/>
      <c r="I242" s="1"/>
      <c r="J242" s="1"/>
      <c r="K242" s="1"/>
      <c r="L242" s="1"/>
      <c r="M242" s="1"/>
      <c r="N242" s="1"/>
      <c r="O242" s="1"/>
      <c r="P242" s="1"/>
      <c r="Q242" s="1"/>
      <c r="R242" s="1"/>
      <c r="S242" s="1"/>
      <c r="T242" s="1"/>
      <c r="U242" s="1"/>
      <c r="V242" s="1"/>
      <c r="W242" s="1"/>
      <c r="X242" s="1"/>
      <c r="Y242" s="1"/>
      <c r="Z242" s="1"/>
    </row>
    <row r="243" spans="1:26" ht="24" customHeight="1">
      <c r="A243" s="1"/>
      <c r="B243" s="26"/>
      <c r="C243" s="1"/>
      <c r="D243" s="204"/>
      <c r="E243" s="1"/>
      <c r="F243" s="26"/>
      <c r="G243" s="1"/>
      <c r="H243" s="1"/>
      <c r="I243" s="1"/>
      <c r="J243" s="1"/>
      <c r="K243" s="1"/>
      <c r="L243" s="1"/>
      <c r="M243" s="1"/>
      <c r="N243" s="1"/>
      <c r="O243" s="1"/>
      <c r="P243" s="1"/>
      <c r="Q243" s="1"/>
      <c r="R243" s="1"/>
      <c r="S243" s="1"/>
      <c r="T243" s="1"/>
      <c r="U243" s="1"/>
      <c r="V243" s="1"/>
      <c r="W243" s="1"/>
      <c r="X243" s="1"/>
      <c r="Y243" s="1"/>
      <c r="Z243" s="1"/>
    </row>
    <row r="244" spans="1:26" ht="24" customHeight="1">
      <c r="A244" s="1"/>
      <c r="B244" s="26"/>
      <c r="C244" s="1"/>
      <c r="D244" s="204"/>
      <c r="E244" s="1"/>
      <c r="F244" s="26"/>
      <c r="G244" s="1"/>
      <c r="H244" s="1"/>
      <c r="I244" s="1"/>
      <c r="J244" s="1"/>
      <c r="K244" s="1"/>
      <c r="L244" s="1"/>
      <c r="M244" s="1"/>
      <c r="N244" s="1"/>
      <c r="O244" s="1"/>
      <c r="P244" s="1"/>
      <c r="Q244" s="1"/>
      <c r="R244" s="1"/>
      <c r="S244" s="1"/>
      <c r="T244" s="1"/>
      <c r="U244" s="1"/>
      <c r="V244" s="1"/>
      <c r="W244" s="1"/>
      <c r="X244" s="1"/>
      <c r="Y244" s="1"/>
      <c r="Z244" s="1"/>
    </row>
    <row r="245" spans="1:26" ht="24"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4"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24"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24"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24"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24"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24"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24"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24"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24"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24"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24"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24"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24"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24"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24"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24"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24"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24"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24"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24"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24"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24"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24"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24"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24"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24"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24"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24"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24"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24"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24"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24"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24"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24"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24"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24"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24"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24"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24"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24"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24"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24"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24"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24"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24"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24"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24"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24"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24"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24"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24"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24"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24"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24"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24"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24"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24"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24"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24"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24"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24"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24"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24"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24"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24"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24"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24"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24"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24"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24"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24"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24"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24"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24"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24"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24"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24"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24"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24"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24"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24"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24"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24"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24"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24"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24"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24"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24"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24"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24"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24"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24"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24"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24"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24"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24"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24"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24"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24"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24"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24"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24"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24"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24"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24"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24"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24"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24"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24"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24"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24"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24"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24"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24"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24"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24"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24"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24"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24"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24"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24"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24"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24"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24"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24"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24"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24"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24"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24"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24"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24"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24"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24"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24"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24"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24"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24"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24"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24"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24"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24"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24"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24"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24"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24"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24"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24"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24"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24"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24"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24"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24"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24"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24"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24"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24"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24"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24"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24"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24"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24"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24"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24"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24"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24"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24"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24"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24"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24"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24"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24"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24"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24"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24"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24" customHeight="1">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24" customHeight="1">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24" customHeight="1">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24" customHeight="1">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24" customHeight="1">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24" customHeight="1">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24" customHeight="1">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24" customHeight="1">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24" customHeight="1">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24" customHeight="1">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24" customHeight="1">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24" customHeight="1">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24" customHeight="1">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24" customHeight="1">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24" customHeight="1">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24" customHeight="1">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24" customHeight="1">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24" customHeight="1">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24" customHeight="1">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24" customHeight="1">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24" customHeight="1">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24" customHeight="1">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24" customHeight="1">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24" customHeight="1">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24" customHeight="1">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24" customHeight="1">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24" customHeight="1">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24" customHeight="1">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24" customHeight="1">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24" customHeight="1">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24" customHeight="1">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24" customHeight="1">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24" customHeight="1">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24" customHeight="1">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24" customHeight="1">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24" customHeight="1">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24" customHeight="1">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24" customHeight="1">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24" customHeight="1">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24" customHeight="1">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24" customHeight="1">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24" customHeight="1">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24" customHeight="1">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24" customHeight="1">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24" customHeight="1">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24" customHeight="1">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24" customHeight="1">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24" customHeight="1">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24" customHeight="1">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24" customHeight="1">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24" customHeight="1">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24" customHeight="1">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24" customHeight="1">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24" customHeight="1">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24" customHeight="1">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24" customHeight="1">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24" customHeight="1">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24" customHeight="1">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24" customHeight="1">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24" customHeight="1">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24" customHeight="1">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24" customHeight="1">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24" customHeight="1">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24" customHeight="1">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24" customHeight="1">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24" customHeight="1">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24" customHeight="1">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24" customHeight="1">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24" customHeight="1">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24" customHeight="1">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24" customHeight="1">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24" customHeight="1">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24" customHeight="1">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24" customHeight="1">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24" customHeight="1">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24" customHeight="1">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24" customHeight="1">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24" customHeight="1">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24" customHeight="1">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24" customHeight="1">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24" customHeight="1">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24" customHeight="1">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24" customHeight="1">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24" customHeight="1">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24" customHeight="1">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24" customHeight="1">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24" customHeight="1">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24" customHeight="1">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24" customHeight="1">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24" customHeight="1">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24" customHeight="1">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24" customHeight="1">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24" customHeight="1">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24" customHeight="1">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24" customHeight="1">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24" customHeight="1">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24" customHeight="1">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24" customHeight="1">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24" customHeight="1">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24" customHeight="1">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24" customHeight="1">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24" customHeight="1">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24" customHeight="1">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24" customHeight="1">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24" customHeight="1">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24" customHeight="1">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24" customHeight="1">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24" customHeight="1">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24" customHeight="1">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24" customHeight="1">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24" customHeight="1">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24" customHeight="1">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24" customHeight="1">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24" customHeight="1">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24" customHeight="1">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24" customHeight="1">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24" customHeight="1">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24" customHeight="1">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24" customHeight="1">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24" customHeight="1">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24" customHeight="1">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24" customHeight="1">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24" customHeight="1">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24" customHeight="1">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24" customHeight="1">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24" customHeight="1">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24" customHeight="1">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24" customHeight="1">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24" customHeight="1">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24" customHeight="1">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24" customHeight="1">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24" customHeight="1">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24" customHeight="1">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24" customHeight="1">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24" customHeight="1">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24" customHeight="1">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24" customHeight="1">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24" customHeight="1">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24" customHeight="1">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24" customHeight="1">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24" customHeight="1">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24" customHeight="1">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24" customHeight="1">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24" customHeight="1">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24" customHeight="1">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24" customHeight="1">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24" customHeight="1">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24" customHeight="1">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24" customHeight="1">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24" customHeight="1">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24" customHeight="1">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24" customHeight="1">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24" customHeight="1">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24" customHeight="1">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24" customHeight="1">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24" customHeight="1">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24" customHeight="1">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24" customHeight="1">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24" customHeight="1">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24" customHeight="1">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24" customHeight="1">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24" customHeight="1">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24" customHeight="1">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24" customHeight="1">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24" customHeight="1">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24" customHeight="1">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24" customHeight="1">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24" customHeight="1">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24" customHeight="1">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24" customHeight="1">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24" customHeight="1">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24" customHeight="1">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24" customHeight="1">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24" customHeight="1">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24" customHeight="1">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24" customHeight="1">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24" customHeight="1">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24" customHeight="1">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24" customHeight="1">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24" customHeight="1">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24" customHeight="1">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24" customHeight="1">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24" customHeight="1">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24" customHeight="1">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24" customHeight="1">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24" customHeight="1">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24" customHeight="1">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24" customHeight="1">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24" customHeight="1">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24" customHeight="1">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24" customHeight="1">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24" customHeight="1">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24" customHeight="1">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24" customHeight="1">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24" customHeight="1">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24" customHeight="1">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24" customHeight="1">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24" customHeight="1">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24" customHeight="1">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24" customHeight="1">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24" customHeight="1">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24" customHeight="1">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24" customHeight="1">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24" customHeight="1">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24" customHeight="1">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24" customHeight="1">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24" customHeight="1">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24" customHeight="1">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24" customHeight="1">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24" customHeight="1">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24" customHeight="1">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24" customHeight="1">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24" customHeight="1">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24" customHeight="1">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24" customHeight="1">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24" customHeight="1">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24" customHeight="1">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24" customHeight="1">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24" customHeight="1">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24" customHeight="1">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24" customHeight="1">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24" customHeight="1">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24" customHeight="1">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24" customHeight="1">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24" customHeight="1">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24" customHeight="1">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24" customHeight="1">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24" customHeight="1">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24" customHeight="1">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24" customHeight="1">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24" customHeight="1">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24" customHeight="1">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24" customHeight="1">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24" customHeight="1">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24" customHeight="1">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24" customHeight="1">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24" customHeight="1">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24" customHeight="1">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24" customHeight="1">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24" customHeight="1">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24" customHeight="1">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24" customHeight="1">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24" customHeight="1">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24" customHeight="1">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24" customHeight="1">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24" customHeight="1">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24" customHeight="1">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24" customHeight="1">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24" customHeight="1">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24" customHeight="1">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24" customHeight="1">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24" customHeight="1">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24" customHeight="1">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24" customHeight="1">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24" customHeight="1">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24" customHeight="1">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24" customHeight="1">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24" customHeight="1">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24" customHeight="1">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24" customHeight="1">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24" customHeight="1">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24" customHeight="1">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24" customHeight="1">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24" customHeight="1">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24" customHeight="1">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24" customHeight="1">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24" customHeight="1">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24" customHeight="1">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24" customHeight="1">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24" customHeight="1">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24" customHeight="1">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24" customHeight="1">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24" customHeight="1">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24" customHeight="1">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24" customHeight="1">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24" customHeight="1">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24" customHeight="1">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24" customHeight="1">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24" customHeight="1">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24" customHeight="1">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24" customHeight="1">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24" customHeight="1">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24" customHeight="1">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24" customHeight="1">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24" customHeight="1">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24" customHeight="1">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24" customHeight="1">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24" customHeight="1">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24" customHeight="1">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24" customHeight="1">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24" customHeight="1">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24" customHeight="1">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24" customHeight="1">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24" customHeight="1">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24" customHeight="1">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24" customHeight="1">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24" customHeight="1">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24" customHeight="1">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24" customHeight="1">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24" customHeight="1">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24" customHeight="1">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24" customHeight="1">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24" customHeight="1">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24" customHeight="1">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24" customHeight="1">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24" customHeight="1">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24" customHeight="1">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24" customHeight="1">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24" customHeight="1">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24" customHeight="1">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24" customHeight="1">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24" customHeight="1">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24" customHeight="1">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24" customHeight="1">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24" customHeight="1">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24" customHeight="1">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24" customHeight="1">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24" customHeight="1">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24" customHeight="1">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24" customHeight="1">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24" customHeight="1">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24" customHeight="1">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24" customHeight="1">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24" customHeight="1">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24" customHeight="1">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24" customHeight="1">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24" customHeight="1">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24" customHeight="1">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24" customHeight="1">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24" customHeight="1">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24" customHeight="1">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24" customHeight="1">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24" customHeight="1">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24" customHeight="1">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24" customHeight="1">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24" customHeight="1">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24" customHeight="1">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24" customHeight="1">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24" customHeight="1">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24" customHeight="1">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24" customHeight="1">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24" customHeight="1">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24" customHeight="1">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24" customHeight="1">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24" customHeight="1">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24" customHeight="1">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24" customHeight="1">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24" customHeight="1">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24" customHeight="1">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24" customHeight="1">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24" customHeight="1">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24" customHeight="1">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24" customHeight="1">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24" customHeight="1">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24" customHeight="1">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24" customHeight="1">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24" customHeight="1">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24" customHeight="1">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24" customHeight="1">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24" customHeight="1">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24" customHeight="1">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24" customHeight="1">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24" customHeight="1">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24" customHeight="1">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24" customHeight="1">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24" customHeight="1">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24" customHeight="1">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24" customHeight="1">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24" customHeight="1">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24" customHeight="1">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24" customHeight="1">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24" customHeight="1">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24" customHeight="1">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24" customHeight="1">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24" customHeight="1">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24" customHeight="1">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24" customHeight="1">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24" customHeight="1">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24" customHeight="1">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24" customHeight="1">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24" customHeight="1">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24" customHeight="1">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24" customHeight="1">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24" customHeight="1">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24" customHeight="1">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24" customHeight="1">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24" customHeight="1">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24" customHeight="1">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24" customHeight="1">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24" customHeight="1">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24" customHeight="1">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24" customHeight="1">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24" customHeight="1">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24" customHeight="1">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24" customHeight="1">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24" customHeight="1">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24" customHeight="1">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24" customHeight="1">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24" customHeight="1">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24" customHeight="1">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24" customHeight="1">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24" customHeight="1">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24" customHeight="1">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24" customHeight="1">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24" customHeight="1">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24" customHeight="1">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24" customHeight="1">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24" customHeight="1">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24" customHeight="1">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24" customHeight="1">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24" customHeight="1">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24" customHeight="1">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24" customHeight="1">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24" customHeight="1">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24" customHeight="1">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24" customHeight="1">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24" customHeight="1">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24" customHeight="1">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24" customHeight="1">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24" customHeight="1">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24" customHeight="1">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24" customHeight="1">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24" customHeight="1">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24" customHeight="1">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24" customHeight="1">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24" customHeight="1">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24" customHeight="1">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24" customHeight="1">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24" customHeight="1">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24" customHeight="1">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24" customHeight="1">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24" customHeight="1">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24" customHeight="1">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24" customHeight="1">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24" customHeight="1">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24" customHeight="1">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24" customHeight="1">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24" customHeight="1">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24" customHeight="1">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24" customHeight="1">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24" customHeight="1">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24" customHeight="1">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24" customHeight="1">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24" customHeight="1">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24" customHeight="1">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24" customHeight="1">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24" customHeight="1">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24" customHeight="1">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24" customHeight="1">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24" customHeight="1">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24" customHeight="1">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sheetData>
  <mergeCells count="13">
    <mergeCell ref="B240:H240"/>
    <mergeCell ref="B241:H241"/>
    <mergeCell ref="B3:H3"/>
    <mergeCell ref="B4:H4"/>
    <mergeCell ref="B5:H5"/>
    <mergeCell ref="B6:H6"/>
    <mergeCell ref="B7:H7"/>
    <mergeCell ref="B8:H8"/>
    <mergeCell ref="B9:H9"/>
    <mergeCell ref="H106:H107"/>
    <mergeCell ref="B236:H236"/>
    <mergeCell ref="B237:H237"/>
    <mergeCell ref="B239:H239"/>
  </mergeCells>
  <dataValidations xWindow="621" yWindow="714" count="27">
    <dataValidation type="decimal" allowBlank="1" showInputMessage="1" showErrorMessage="1" prompt="Please do not edit these cells - Please do not edit these cells" sqref="B177:B182 B184:B186 B188:B191 B193:B196 B198:B204 B209:B211 B229:B233" xr:uid="{00000000-0002-0000-0200-000001000000}">
      <formula1>10000</formula1>
      <formula2>50000</formula2>
    </dataValidation>
    <dataValidation type="decimal" operator="greaterThan" allowBlank="1" showInputMessage="1" prompt="Female employment - Employment refers to the absolute number representing total female employment in the sector._x000a__x000a_Please input only numbers in this cell. If other information is required, include this in comment section" sqref="D223" xr:uid="{00000000-0002-0000-0200-000002000000}">
      <formula1>2</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221" xr:uid="{00000000-0002-0000-0200-000004000000}">
      <formula1>2</formula1>
    </dataValidation>
    <dataValidation type="decimal" allowBlank="1" showErrorMessage="1" sqref="A1:I1 A2:A9 I2:I9 A10:I10 A11:F11 I11 A12:I16 A17:G18 A19:C22 E19:E22 G19:G22 A23:H23 A24:G25 A26:C31 E26:E31 G26:G31 A32:H32 A33:G33 A34:C36 E34:E36 G34:G36 A37:H37 A38:G38 A39:C43 E39:E43 G39:G43 A44:H44 A45:G45 A46:C48 E46:E48 G46:G48 A49:H49 A50:G50 A51:C53 E51:E53 G51:G53 A54:H54 A55:G55 A56:C56 E56 G56 A57:H57 A58:A59 C58:G59 A60:C61 A62 C62 A63:C63 A64 C64 A65:C65 A66 C66 A67:C67 A68 C68 A69:C69 A70 C70 A71:C71 A72 C72 A73:C73 A74 C74 A75:C75 A76 C76 A77:C77 A78 C78 A79:C79 A80 C80 A81:C81 A82 C82 A83:C83 A84 C84 A88 C88 A89:C89 A90 C90 A91:C91 A92 C92 A93:C93 A94 C94 A95:C95 A85:C87 A96 C96 A97:C97 A98 C98 A99:C99 A100 C100 A101:C101 A102 C102 A103:C103 A104:H104 A105:G105 A106:C107 A108 C108 A109:C109 A110 C110 A111:C111 A112 C112 A113:C113 A114 C114 A115:C115 C116 B117:C117 C118 B119:C119 C120 B121:C121 C122 B123:C123 C124 B125:C125 C126 B127:C127 C128 B129:C129 C130 B136:H136 C137:G137 E138:E139 G138:G139 C138:C140 E140:G140 B141:H141 C142:G142 B143:C143 E143 G143 B144:G144 C145:C147 E145:E147 G145:G147 B148:G148 C149 B150:C150 C151 B152:C152 C153 B154:C155 E149:E155 G149:G155 B156:H156 C157:G157 C158:C159 E158:E159 G158:G159 B160:H160 C161:G161 C162:C163 E162:E163 G162:G163 B164:H164 C165:G165 C166:C167 E166:E167 G166:G167 B168:H168 C169:G169 C170:C171 E170:E171 G170:G171 B172:H172 C173:G173 C174 E174:G174 B175:H175 C176:G176 C177:C182 E177:E182 G177:G182 B183:H183 C184:G184 C185:C186 E185:E186 G185:G186 B187:H187 C188:G188 C189:C191 E189:E191 G189:G191 B192:H192 C193:G193 C194:C196 E194:E196 G194:G196 B197:H197 C198:G198 C199:C207 E199:E207 G199:G207 B208:H208 C209:G209 C210:C211 E210:E211 G210:G211 B212:H212 C213:G213 C214:C227 E214:E227 G214:G227 B228:H228 C229:G229 A229:A233 C230:C233 E230:E233 G230:G233 E60:E103 G60:G103 C132:C135 B131:C131 E106:E135 G106:G135" xr:uid="{00000000-0002-0000-0200-000005000000}">
      <formula1>999999</formula1>
      <formula2>99999999</formula2>
    </dataValidation>
    <dataValidation type="list" allowBlank="1" showInputMessage="1" showErrorMessage="1" prompt="Select commodity - Please select commodity from the drop down menu" sqref="B62 B64 B66 B68 B70 B72 B74 B76 B78 B80 B82 B84 B88 B90 B92 B94 B86 B96 B98 B100 B102 B108 B110 B112 B114 B116 B118 B120 B122 B124 B126 B128 B149 B151 B153 B145:B147 B130" xr:uid="{00000000-0002-0000-0200-000006000000}">
      <formula1>Commodities_list</formula1>
    </dataValidation>
    <dataValidation type="decimal" operator="greaterThan" allowBlank="1" showInputMessage="1" prompt="Male employment - Employment refers to the absolute number representing total male employment in the sector._x000a__x000a_Please input only numbers in this cell. If other information is required, include this in comment section" sqref="D222" xr:uid="{00000000-0002-0000-0200-000007000000}">
      <formula1>2</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62:D103 D108:D135" xr:uid="{00000000-0002-0000-0200-000008000000}">
      <formula1>0</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220" xr:uid="{00000000-0002-0000-0200-000009000000}">
      <formula1>2</formula1>
    </dataValidation>
    <dataValidation type="decimal" allowBlank="1" showInputMessage="1" showErrorMessage="1" prompt="Do not edit these cells - Please do not edit these cells" sqref="B2:H2 B3:B9" xr:uid="{00000000-0002-0000-0200-00000A000000}">
      <formula1>999999</formula1>
      <formula2>99999999</formula2>
    </dataValidation>
    <dataValidation type="decimal" operator="greaterThan" allowBlank="1" showInputMessage="1" prompt="Investment - Please input the total investment in the economy for the relevant Fiscal Year, in current USD or local currency._x000a__x000a_This could e.g. correspond to the total capital formation in the economy." sqref="D227" xr:uid="{00000000-0002-0000-0200-00000B000000}">
      <formula1>2</formula1>
    </dataValidation>
    <dataValidation type="list" allowBlank="1" showInputMessage="1" showErrorMessage="1" prompt="Please input unit - Please input currency according to 3-letter ISO currency code." sqref="F159 F163 F167 F171 F190:F191 F200:F201 F203:F204 F206:F207 F211 F226:F227 F215:F221" xr:uid="{00000000-0002-0000-0200-00000C000000}">
      <formula1>Currency_code_list</formula1>
    </dataValidation>
    <dataValidation type="decimal" operator="greaterThan" allowBlank="1" showInputMessage="1" prompt="Investment - extractive sector - Please input the total investment in the extractive sector for the relevant Fiscal Year, in current USD or local currency._x000a__x000a_This could e.g. correspond to the total capital formation in the extractive sector." sqref="D226" xr:uid="{00000000-0002-0000-0200-00000D000000}">
      <formula1>2</formula1>
    </dataValidation>
    <dataValidation type="decimal" operator="greaterThan" allowBlank="1" showInputMessage="1" prompt="Total value - Please input total revenues._x000a__x000a_Please input only numbers in this cell. If other information is required, include this in comment section" sqref="D167 D171 D186 K190 D190:D191 L191 D200:D201 D203:D204 D206:D207 D211" xr:uid="{00000000-0002-0000-0200-00000F000000}">
      <formula1>0</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217" xr:uid="{00000000-0002-0000-0200-000010000000}">
      <formula1>2</formula1>
    </dataValidation>
    <dataValidation type="custom" allowBlank="1" showErrorMessage="1" sqref="H17:H22 H24:H31 H33:H36 H38:H43 H45:H48 H50:H53 H55:H56 H58:H62 H64 H105:H106 H137:H140 H142:H155 H157:H159 H161:H163 H165:H167 H169:H171 H173:H174 H176:H182 H184:H186 H188:H191 H193:H196 H198:H207 H209:H211 H213:H227 H229:H233 H66:H103 H116:H117 H119:H121 H123 H125:H127 H135 H133 H129 H131" xr:uid="{00000000-0002-0000-0200-000011000000}">
      <formula1>AND(GTE(LEN(H17),MIN((0),(350))),LTE(LEN(H17),MAX((0),(350))))</formula1>
    </dataValidation>
    <dataValidation type="custom" allowBlank="1" showInputMessage="1" showErrorMessage="1" prompt="Please do not edit these cells - Please do not edit these cells" sqref="B137:B140 D140 B142 B157:B159 B161:B163 B165:B167 B169:B171 B173:B174 D174 B176 B242:B244" xr:uid="{00000000-0002-0000-0200-000012000000}">
      <formula1>AND(GTE(LEN(B137),MIN((10000),(50000))),LTE(LEN(B137),MAX((10000),(50000))))</formula1>
    </dataValidation>
    <dataValidation type="decimal" operator="greaterThan" allowBlank="1" showInputMessage="1" prompt="Extractives employment - Employment refers to the percentage representing extractives' share of formal employment._x000a__x000a_Please input only numbers in this cell. If other information is required, include this in comment section." sqref="F222:F225" xr:uid="{00000000-0002-0000-0200-000013000000}">
      <formula1>0</formula1>
    </dataValidation>
    <dataValidation type="decimal" operator="greaterThan" allowBlank="1" showInputMessage="1" prompt="Total employment - Employment refers to the absolute number representing total formal employment._x000a__x000a_Please input only numbers in this cell. If other information is required, include this in comment section" sqref="D225" xr:uid="{00000000-0002-0000-0200-000014000000}">
      <formula1>2</formula1>
    </dataValidation>
    <dataValidation type="list" allowBlank="1" showInputMessage="1" showErrorMessage="1" prompt="Please specify measuring unit - Select between Barrels, Sm3, Tonnes, ounces (oz), or carats from the drop-down menu" sqref="F62 F64 F66 F72 F78 F82 F76 F88 F90 F92 F96 F98 F145:F147 F149 F151 F153 F68 F70 F74 F80 F86 F84 F94 F100 F102 F112 F110" xr:uid="{00000000-0002-0000-0200-000015000000}">
      <formula1>"&lt;Select unit&gt;,Sm3,Sm3 o.e.,Barrels,Tonnes,oz,carats,Scf"</formula1>
    </dataValidation>
    <dataValidation type="decimal" operator="greaterThan" allowBlank="1" showInputMessage="1" prompt="Extractives employment - Employment refers to the absolute number representing extractives' share of formal employment._x000a__x000a_Please input only numbers in this cell. If other information is required, include this in comment section." sqref="D224" xr:uid="{00000000-0002-0000-0200-000016000000}">
      <formula1>2</formula1>
    </dataValidation>
    <dataValidation type="decimal" allowBlank="1" showInputMessage="1" showErrorMessage="1" prompt="Do not edit these cells - Please do not edit these cells" sqref="B238" xr:uid="{00000000-0002-0000-0200-000017000000}">
      <formula1>10000</formula1>
      <formula2>50000</formula2>
    </dataValidation>
    <dataValidation type="decimal" operator="greaterThan" allowBlank="1" showInputMessage="1" prompt="Awards and transfers - Please input the number of license awarded and transferred for the covered year._x000a_Please input only numbers in this cell. If other information is required, include this in comment section" sqref="D31" xr:uid="{00000000-0002-0000-0200-000018000000}">
      <formula1>0</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215:D216" xr:uid="{00000000-0002-0000-0200-00001A000000}">
      <formula1>2</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218" xr:uid="{00000000-0002-0000-0200-00001B000000}">
      <formula1>2</formula1>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19" xr:uid="{00000000-0002-0000-0200-00001C000000}">
      <formula1>2</formula1>
    </dataValidation>
    <dataValidation type="decimal" allowBlank="1" showInputMessage="1" showErrorMessage="1" prompt="Please do not edit these cells - Please do not edit these cells" sqref="B213:B227 B234:H235" xr:uid="{00000000-0002-0000-0200-00001D000000}">
      <formula1>4</formula1>
      <formula2>5</formula2>
    </dataValidation>
    <dataValidation type="list" allowBlank="1" showInputMessage="1" showErrorMessage="1" prompt="Reporting type - Please indicate which type of reporting, between:_x000a__x000a_Systematic disclosure_x000a_EITI reporting_x000a_Not available_x000a_Not applicable" sqref="D19:D22 D26:D30 D34:D36 D39:D43 D46:D47 D51:D53 D56 D60:D61 D106:D107 D138:D139 D143 D145:D147 D149:D155 D158:D159 D162:D163 D166 D170 D177:D182 D185 D189 D194:D196 D199 D202 D205 D210 D214 D230:D233" xr:uid="{00000000-0002-0000-0200-00001E000000}">
      <formula1>Reporting_options_list</formula1>
    </dataValidation>
  </dataValidations>
  <hyperlinks>
    <hyperlink ref="B17" r:id="rId1" location="r2-1" xr:uid="{00000000-0004-0000-0200-000000000000}"/>
    <hyperlink ref="B24" r:id="rId2" location="r2-2" xr:uid="{00000000-0004-0000-0200-000001000000}"/>
    <hyperlink ref="F26" r:id="rId3" xr:uid="{00000000-0004-0000-0200-000002000000}"/>
    <hyperlink ref="F27" r:id="rId4" xr:uid="{00000000-0004-0000-0200-000003000000}"/>
    <hyperlink ref="F28" r:id="rId5" location="/public/documents/463" xr:uid="{00000000-0004-0000-0200-000004000000}"/>
    <hyperlink ref="B33" r:id="rId6" location="r2-3" xr:uid="{00000000-0004-0000-0200-000005000000}"/>
    <hyperlink ref="F36" r:id="rId7" xr:uid="{00000000-0004-0000-0200-000006000000}"/>
    <hyperlink ref="B38" r:id="rId8" location="r2-4" xr:uid="{00000000-0004-0000-0200-000007000000}"/>
    <hyperlink ref="F39" r:id="rId9" xr:uid="{00000000-0004-0000-0200-000008000000}"/>
    <hyperlink ref="F40" r:id="rId10" xr:uid="{00000000-0004-0000-0200-000009000000}"/>
    <hyperlink ref="B45" r:id="rId11" location="r2-5" xr:uid="{00000000-0004-0000-0200-00000A000000}"/>
    <hyperlink ref="F46" r:id="rId12" xr:uid="{00000000-0004-0000-0200-00000B000000}"/>
    <hyperlink ref="F47" r:id="rId13" xr:uid="{00000000-0004-0000-0200-00000C000000}"/>
    <hyperlink ref="B50" r:id="rId14" location="r2-6" xr:uid="{00000000-0004-0000-0200-00000D000000}"/>
    <hyperlink ref="B55" r:id="rId15" location="r3-1" xr:uid="{00000000-0004-0000-0200-00000E000000}"/>
    <hyperlink ref="B58" r:id="rId16" location="r3-2" xr:uid="{00000000-0004-0000-0200-00000F000000}"/>
    <hyperlink ref="B59" r:id="rId17" xr:uid="{00000000-0004-0000-0200-000010000000}"/>
    <hyperlink ref="F60" r:id="rId18" xr:uid="{00000000-0004-0000-0200-000011000000}"/>
    <hyperlink ref="H64" r:id="rId19" xr:uid="{00000000-0004-0000-0200-000012000000}"/>
    <hyperlink ref="H66" r:id="rId20" xr:uid="{00000000-0004-0000-0200-000013000000}"/>
    <hyperlink ref="H68" r:id="rId21" xr:uid="{00000000-0004-0000-0200-000014000000}"/>
    <hyperlink ref="H69" r:id="rId22" xr:uid="{00000000-0004-0000-0200-000015000000}"/>
    <hyperlink ref="H72" r:id="rId23" xr:uid="{00000000-0004-0000-0200-000016000000}"/>
    <hyperlink ref="B105" r:id="rId24" location="r3-3" xr:uid="{00000000-0004-0000-0200-000017000000}"/>
    <hyperlink ref="F106" r:id="rId25" xr:uid="{00000000-0004-0000-0200-000018000000}"/>
    <hyperlink ref="F107" r:id="rId26" xr:uid="{00000000-0004-0000-0200-000019000000}"/>
    <hyperlink ref="H110" r:id="rId27" display="https://docs.google.com/spreadsheets/d/1sJrJefixNRtTZ66LIBo4c5yaOzponCMp/edit?usp=sharing&amp;ouid=107783726254245963548&amp;rtpof=true&amp;sd=true" xr:uid="{00000000-0004-0000-0200-00001B000000}"/>
    <hyperlink ref="H114" r:id="rId28" display="Overall Coal Statistics | Department of Energy Philippines" xr:uid="{00000000-0004-0000-0200-00001C000000}"/>
    <hyperlink ref="H116" r:id="rId29" display="https://docs.google.com/spreadsheets/d/1R0Wm8QLiwsFyKCAljuJdPNjqT_RrG1Dq/edit?usp=sharing&amp;ouid=107783726254245963548&amp;rtpof=true&amp;sd=true" xr:uid="{00000000-0004-0000-0200-00001D000000}"/>
    <hyperlink ref="H117" r:id="rId30" xr:uid="{00000000-0004-0000-0200-00001E000000}"/>
    <hyperlink ref="B137" r:id="rId31" location="r4-1" xr:uid="{00000000-0004-0000-0200-00001F000000}"/>
    <hyperlink ref="B142" r:id="rId32" location="r4-2" xr:uid="{00000000-0004-0000-0200-000020000000}"/>
    <hyperlink ref="B157" r:id="rId33" location="r4-3" xr:uid="{00000000-0004-0000-0200-000021000000}"/>
    <hyperlink ref="B161" r:id="rId34" location="r4-4" xr:uid="{00000000-0004-0000-0200-000022000000}"/>
    <hyperlink ref="B165" r:id="rId35" location="r4-5" xr:uid="{00000000-0004-0000-0200-000023000000}"/>
    <hyperlink ref="B169" r:id="rId36" location="r4-6" xr:uid="{00000000-0004-0000-0200-000024000000}"/>
    <hyperlink ref="B173" r:id="rId37" location="r4-8" xr:uid="{00000000-0004-0000-0200-000025000000}"/>
    <hyperlink ref="B176" r:id="rId38" location="r4-9" xr:uid="{00000000-0004-0000-0200-000026000000}"/>
    <hyperlink ref="F181" r:id="rId39" xr:uid="{00000000-0004-0000-0200-000027000000}"/>
    <hyperlink ref="B184" r:id="rId40" location="r5-1" xr:uid="{00000000-0004-0000-0200-000028000000}"/>
    <hyperlink ref="F185" r:id="rId41" xr:uid="{00000000-0004-0000-0200-000029000000}"/>
    <hyperlink ref="F186" r:id="rId42" xr:uid="{00000000-0004-0000-0200-00002A000000}"/>
    <hyperlink ref="B188" r:id="rId43" location="r5-2" xr:uid="{00000000-0004-0000-0200-00002B000000}"/>
    <hyperlink ref="B193" r:id="rId44" location="r5-3" xr:uid="{00000000-0004-0000-0200-00002C000000}"/>
    <hyperlink ref="B198" r:id="rId45" location="r6-1" xr:uid="{00000000-0004-0000-0200-00002D000000}"/>
    <hyperlink ref="H204" r:id="rId46" xr:uid="{00000000-0004-0000-0200-00002E000000}"/>
    <hyperlink ref="B209" r:id="rId47" location="r6-2" xr:uid="{00000000-0004-0000-0200-00002F000000}"/>
    <hyperlink ref="B213" r:id="rId48" location="r6-3" xr:uid="{00000000-0004-0000-0200-000030000000}"/>
    <hyperlink ref="B215" r:id="rId49" xr:uid="{00000000-0004-0000-0200-000031000000}"/>
    <hyperlink ref="H215" r:id="rId50" xr:uid="{00000000-0004-0000-0200-000032000000}"/>
    <hyperlink ref="H220" r:id="rId51" xr:uid="{00000000-0004-0000-0200-000033000000}"/>
    <hyperlink ref="H222" r:id="rId52" xr:uid="{00000000-0004-0000-0200-000034000000}"/>
    <hyperlink ref="H224" r:id="rId53" xr:uid="{00000000-0004-0000-0200-000035000000}"/>
    <hyperlink ref="H225" r:id="rId54" xr:uid="{00000000-0004-0000-0200-000036000000}"/>
    <hyperlink ref="B229" r:id="rId55" location="r6-4" xr:uid="{00000000-0004-0000-0200-000037000000}"/>
  </hyperlinks>
  <pageMargins left="0.25" right="0.25" top="0.75" bottom="0.75" header="0" footer="0"/>
  <pageSetup paperSize="8" orientation="landscape" r:id="rId56"/>
  <headerFooter>
    <oddHeader>&amp;C</oddHeader>
  </headerFooter>
  <extLst>
    <ext xmlns:x14="http://schemas.microsoft.com/office/spreadsheetml/2009/9/main" uri="{CCE6A557-97BC-4b89-ADB6-D9C93CAAB3DF}">
      <x14:dataValidations xmlns:xm="http://schemas.microsoft.com/office/excel/2006/main" xWindow="621" yWindow="714" count="2">
        <x14:dataValidation type="list" allowBlank="1" showErrorMessage="1" xr:uid="{00000000-0002-0000-0200-000000000000}">
          <x14:formula1>
            <xm:f>Lists!$K$3:$K$7</xm:f>
          </x14:formula1>
          <xm:sqref>D242:D244</xm:sqref>
        </x14:dataValidation>
        <x14:dataValidation type="list" allowBlank="1" showInputMessage="1" showErrorMessage="1" prompt="Please input unit - Please input currency according to 3-letter ISO currency code." xr:uid="{00000000-0002-0000-0200-00000E000000}">
          <x14:formula1>
            <xm:f>Lists!$I$11:$I$168</xm:f>
          </x14:formula1>
          <xm:sqref>F63 F65 F154:F155 F73 F75 F77 F79 F81 F83 F89 F91 F71 F97 F99 F101 F103 F109 F111 F113 F115 F117 F119 F121 F123 F125 F127 F133 F135 F150 F152 F67 F69 F95 F85:F87 F93 F129 F131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Z962"/>
  <sheetViews>
    <sheetView showGridLines="0" tabSelected="1" topLeftCell="A83" workbookViewId="0">
      <selection activeCell="A96" sqref="A96:XFD98"/>
    </sheetView>
  </sheetViews>
  <sheetFormatPr defaultColWidth="14.44140625" defaultRowHeight="15" customHeight="1"/>
  <cols>
    <col min="1" max="1" width="4" customWidth="1"/>
    <col min="2" max="2" width="46.44140625" customWidth="1"/>
    <col min="3" max="3" width="32.6640625" customWidth="1"/>
    <col min="4" max="4" width="31.109375" customWidth="1"/>
    <col min="5" max="5" width="22" customWidth="1"/>
    <col min="6" max="6" width="24.33203125" customWidth="1"/>
    <col min="7" max="7" width="29.5546875" customWidth="1"/>
    <col min="8" max="8" width="32.88671875" customWidth="1"/>
    <col min="9" max="9" width="34.33203125" customWidth="1"/>
    <col min="10" max="10" width="10" customWidth="1"/>
    <col min="11" max="26" width="4" customWidth="1"/>
  </cols>
  <sheetData>
    <row r="1" spans="1:26" ht="24" customHeight="1">
      <c r="A1" s="1"/>
      <c r="B1" s="1"/>
      <c r="C1" s="1"/>
      <c r="D1" s="1"/>
      <c r="E1" s="1"/>
      <c r="F1" s="1"/>
      <c r="G1" s="209"/>
      <c r="H1" s="209"/>
      <c r="I1" s="1"/>
      <c r="J1" s="1"/>
      <c r="K1" s="1"/>
      <c r="L1" s="1"/>
      <c r="M1" s="1"/>
      <c r="N1" s="1"/>
      <c r="O1" s="1"/>
      <c r="P1" s="1"/>
      <c r="Q1" s="1"/>
      <c r="R1" s="1"/>
      <c r="S1" s="1"/>
      <c r="T1" s="1"/>
      <c r="U1" s="1"/>
      <c r="V1" s="1"/>
      <c r="W1" s="1"/>
      <c r="X1" s="1"/>
      <c r="Y1" s="1"/>
      <c r="Z1" s="1"/>
    </row>
    <row r="2" spans="1:26" ht="24" customHeight="1">
      <c r="A2" s="1"/>
      <c r="B2" s="510" t="s">
        <v>371</v>
      </c>
      <c r="C2" s="505"/>
      <c r="D2" s="505"/>
      <c r="E2" s="505"/>
      <c r="F2" s="505"/>
      <c r="G2" s="505"/>
      <c r="H2" s="505"/>
      <c r="I2" s="505"/>
      <c r="J2" s="506"/>
      <c r="K2" s="1"/>
      <c r="L2" s="1"/>
      <c r="M2" s="1"/>
      <c r="N2" s="1"/>
      <c r="O2" s="1"/>
      <c r="P2" s="1"/>
      <c r="Q2" s="1"/>
      <c r="R2" s="1"/>
      <c r="S2" s="1"/>
      <c r="T2" s="1"/>
      <c r="U2" s="1"/>
      <c r="V2" s="1"/>
      <c r="W2" s="1"/>
      <c r="X2" s="1"/>
      <c r="Y2" s="1"/>
      <c r="Z2" s="1"/>
    </row>
    <row r="3" spans="1:26" ht="24" customHeight="1">
      <c r="A3" s="1"/>
      <c r="B3" s="511" t="s">
        <v>39</v>
      </c>
      <c r="C3" s="505"/>
      <c r="D3" s="505"/>
      <c r="E3" s="505"/>
      <c r="F3" s="505"/>
      <c r="G3" s="505"/>
      <c r="H3" s="505"/>
      <c r="I3" s="505"/>
      <c r="J3" s="506"/>
      <c r="K3" s="1"/>
      <c r="L3" s="1"/>
      <c r="M3" s="1"/>
      <c r="N3" s="1"/>
      <c r="O3" s="1"/>
      <c r="P3" s="1"/>
      <c r="Q3" s="1"/>
      <c r="R3" s="1"/>
      <c r="S3" s="1"/>
      <c r="T3" s="1"/>
      <c r="U3" s="1"/>
      <c r="V3" s="1"/>
      <c r="W3" s="1"/>
      <c r="X3" s="1"/>
      <c r="Y3" s="1"/>
      <c r="Z3" s="1"/>
    </row>
    <row r="4" spans="1:26" ht="24" customHeight="1">
      <c r="A4" s="1"/>
      <c r="B4" s="512" t="s">
        <v>372</v>
      </c>
      <c r="C4" s="505"/>
      <c r="D4" s="505"/>
      <c r="E4" s="505"/>
      <c r="F4" s="505"/>
      <c r="G4" s="505"/>
      <c r="H4" s="505"/>
      <c r="I4" s="505"/>
      <c r="J4" s="506"/>
      <c r="K4" s="1"/>
      <c r="L4" s="1"/>
      <c r="M4" s="1"/>
      <c r="N4" s="1"/>
      <c r="O4" s="1"/>
      <c r="P4" s="1"/>
      <c r="Q4" s="1"/>
      <c r="R4" s="1"/>
      <c r="S4" s="1"/>
      <c r="T4" s="1"/>
      <c r="U4" s="1"/>
      <c r="V4" s="1"/>
      <c r="W4" s="1"/>
      <c r="X4" s="1"/>
      <c r="Y4" s="1"/>
      <c r="Z4" s="1"/>
    </row>
    <row r="5" spans="1:26" ht="24" customHeight="1">
      <c r="A5" s="1"/>
      <c r="B5" s="512" t="s">
        <v>373</v>
      </c>
      <c r="C5" s="505"/>
      <c r="D5" s="505"/>
      <c r="E5" s="505"/>
      <c r="F5" s="505"/>
      <c r="G5" s="505"/>
      <c r="H5" s="505"/>
      <c r="I5" s="505"/>
      <c r="J5" s="506"/>
      <c r="K5" s="1"/>
      <c r="L5" s="1"/>
      <c r="M5" s="1"/>
      <c r="N5" s="1"/>
      <c r="O5" s="1"/>
      <c r="P5" s="1"/>
      <c r="Q5" s="1"/>
      <c r="R5" s="1"/>
      <c r="S5" s="1"/>
      <c r="T5" s="1"/>
      <c r="U5" s="1"/>
      <c r="V5" s="1"/>
      <c r="W5" s="1"/>
      <c r="X5" s="1"/>
      <c r="Y5" s="1"/>
      <c r="Z5" s="1"/>
    </row>
    <row r="6" spans="1:26" ht="24" customHeight="1">
      <c r="A6" s="1"/>
      <c r="B6" s="512" t="s">
        <v>374</v>
      </c>
      <c r="C6" s="505"/>
      <c r="D6" s="505"/>
      <c r="E6" s="505"/>
      <c r="F6" s="505"/>
      <c r="G6" s="505"/>
      <c r="H6" s="505"/>
      <c r="I6" s="505"/>
      <c r="J6" s="506"/>
      <c r="K6" s="1"/>
      <c r="L6" s="1"/>
      <c r="M6" s="1"/>
      <c r="N6" s="1"/>
      <c r="O6" s="1"/>
      <c r="P6" s="1"/>
      <c r="Q6" s="1"/>
      <c r="R6" s="1"/>
      <c r="S6" s="1"/>
      <c r="T6" s="1"/>
      <c r="U6" s="1"/>
      <c r="V6" s="1"/>
      <c r="W6" s="1"/>
      <c r="X6" s="1"/>
      <c r="Y6" s="1"/>
      <c r="Z6" s="1"/>
    </row>
    <row r="7" spans="1:26" ht="15.75" customHeight="1">
      <c r="A7" s="1"/>
      <c r="B7" s="512" t="s">
        <v>375</v>
      </c>
      <c r="C7" s="505"/>
      <c r="D7" s="505"/>
      <c r="E7" s="505"/>
      <c r="F7" s="505"/>
      <c r="G7" s="505"/>
      <c r="H7" s="505"/>
      <c r="I7" s="505"/>
      <c r="J7" s="506"/>
      <c r="K7" s="1"/>
      <c r="L7" s="1"/>
      <c r="M7" s="1"/>
      <c r="N7" s="1"/>
      <c r="O7" s="1"/>
      <c r="P7" s="1"/>
      <c r="Q7" s="1"/>
      <c r="R7" s="1"/>
      <c r="S7" s="1"/>
      <c r="T7" s="1"/>
      <c r="U7" s="1"/>
      <c r="V7" s="1"/>
      <c r="W7" s="1"/>
      <c r="X7" s="1"/>
      <c r="Y7" s="1"/>
      <c r="Z7" s="1"/>
    </row>
    <row r="8" spans="1:26" ht="24" customHeight="1">
      <c r="A8" s="1"/>
      <c r="B8" s="513" t="s">
        <v>376</v>
      </c>
      <c r="C8" s="505"/>
      <c r="D8" s="505"/>
      <c r="E8" s="505"/>
      <c r="F8" s="505"/>
      <c r="G8" s="505"/>
      <c r="H8" s="505"/>
      <c r="I8" s="505"/>
      <c r="J8" s="506"/>
      <c r="K8" s="1"/>
      <c r="L8" s="1"/>
      <c r="M8" s="1"/>
      <c r="N8" s="1"/>
      <c r="O8" s="1"/>
      <c r="P8" s="1"/>
      <c r="Q8" s="1"/>
      <c r="R8" s="1"/>
      <c r="S8" s="1"/>
      <c r="T8" s="1"/>
      <c r="U8" s="1"/>
      <c r="V8" s="1"/>
      <c r="W8" s="1"/>
      <c r="X8" s="1"/>
      <c r="Y8" s="1"/>
      <c r="Z8" s="1"/>
    </row>
    <row r="9" spans="1:26" ht="24" customHeight="1">
      <c r="A9" s="1"/>
      <c r="B9" s="1"/>
      <c r="C9" s="1"/>
      <c r="D9" s="1"/>
      <c r="E9" s="1"/>
      <c r="F9" s="1"/>
      <c r="G9" s="209"/>
      <c r="H9" s="209"/>
      <c r="I9" s="1"/>
      <c r="J9" s="1"/>
      <c r="K9" s="1"/>
      <c r="L9" s="1"/>
      <c r="M9" s="1"/>
      <c r="N9" s="1"/>
      <c r="O9" s="1"/>
      <c r="P9" s="1"/>
      <c r="Q9" s="1"/>
      <c r="R9" s="1"/>
      <c r="S9" s="1"/>
      <c r="T9" s="1"/>
      <c r="U9" s="1"/>
      <c r="V9" s="1"/>
      <c r="W9" s="1"/>
      <c r="X9" s="1"/>
      <c r="Y9" s="1"/>
      <c r="Z9" s="1"/>
    </row>
    <row r="10" spans="1:26" ht="24" customHeight="1">
      <c r="A10" s="1"/>
      <c r="B10" s="537" t="s">
        <v>377</v>
      </c>
      <c r="C10" s="505"/>
      <c r="D10" s="505"/>
      <c r="E10" s="505"/>
      <c r="F10" s="505"/>
      <c r="G10" s="505"/>
      <c r="H10" s="505"/>
      <c r="I10" s="505"/>
      <c r="J10" s="506"/>
      <c r="K10" s="1"/>
      <c r="L10" s="1"/>
      <c r="M10" s="1"/>
      <c r="N10" s="1"/>
      <c r="O10" s="1"/>
      <c r="P10" s="1"/>
      <c r="Q10" s="1"/>
      <c r="R10" s="1"/>
      <c r="S10" s="1"/>
      <c r="T10" s="1"/>
      <c r="U10" s="1"/>
      <c r="V10" s="1"/>
      <c r="W10" s="1"/>
      <c r="X10" s="1"/>
      <c r="Y10" s="1"/>
      <c r="Z10" s="1"/>
    </row>
    <row r="11" spans="1:26" ht="25.5" customHeight="1">
      <c r="A11" s="210"/>
      <c r="B11" s="538" t="s">
        <v>378</v>
      </c>
      <c r="C11" s="505"/>
      <c r="D11" s="505"/>
      <c r="E11" s="505"/>
      <c r="F11" s="505"/>
      <c r="G11" s="505"/>
      <c r="H11" s="505"/>
      <c r="I11" s="505"/>
      <c r="J11" s="506"/>
      <c r="K11" s="210"/>
      <c r="L11" s="210"/>
      <c r="M11" s="210"/>
      <c r="N11" s="210"/>
      <c r="O11" s="210"/>
      <c r="P11" s="210"/>
      <c r="Q11" s="210"/>
      <c r="R11" s="210"/>
      <c r="S11" s="210"/>
      <c r="T11" s="210"/>
      <c r="U11" s="210"/>
      <c r="V11" s="210"/>
      <c r="W11" s="210"/>
      <c r="X11" s="210"/>
      <c r="Y11" s="210"/>
      <c r="Z11" s="210"/>
    </row>
    <row r="12" spans="1:26" ht="24" customHeight="1">
      <c r="A12" s="46"/>
      <c r="B12" s="539"/>
      <c r="C12" s="503"/>
      <c r="D12" s="503"/>
      <c r="E12" s="503"/>
      <c r="F12" s="503"/>
      <c r="G12" s="503"/>
      <c r="H12" s="503"/>
      <c r="I12" s="503"/>
      <c r="J12" s="503"/>
      <c r="K12" s="46"/>
      <c r="L12" s="46"/>
      <c r="M12" s="46"/>
      <c r="N12" s="46"/>
      <c r="O12" s="46"/>
      <c r="P12" s="46"/>
      <c r="Q12" s="46"/>
      <c r="R12" s="46"/>
      <c r="S12" s="46"/>
      <c r="T12" s="46"/>
      <c r="U12" s="46"/>
      <c r="V12" s="46"/>
      <c r="W12" s="46"/>
      <c r="X12" s="46"/>
      <c r="Y12" s="46"/>
      <c r="Z12" s="46"/>
    </row>
    <row r="13" spans="1:26" ht="24" customHeight="1">
      <c r="A13" s="46"/>
      <c r="B13" s="540" t="s">
        <v>379</v>
      </c>
      <c r="C13" s="505"/>
      <c r="D13" s="505"/>
      <c r="E13" s="505"/>
      <c r="F13" s="505"/>
      <c r="G13" s="505"/>
      <c r="H13" s="505"/>
      <c r="I13" s="505"/>
      <c r="J13" s="506"/>
      <c r="K13" s="46"/>
      <c r="L13" s="46"/>
      <c r="M13" s="46"/>
      <c r="N13" s="46"/>
      <c r="O13" s="46"/>
      <c r="P13" s="46"/>
      <c r="Q13" s="46"/>
      <c r="R13" s="46"/>
      <c r="S13" s="46"/>
      <c r="T13" s="46"/>
      <c r="U13" s="46"/>
      <c r="V13" s="46"/>
      <c r="W13" s="46"/>
      <c r="X13" s="46"/>
      <c r="Y13" s="46"/>
      <c r="Z13" s="46"/>
    </row>
    <row r="14" spans="1:26" ht="24" customHeight="1">
      <c r="A14" s="46"/>
      <c r="B14" s="211" t="s">
        <v>380</v>
      </c>
      <c r="C14" s="211" t="s">
        <v>381</v>
      </c>
      <c r="D14" s="212" t="s">
        <v>382</v>
      </c>
      <c r="E14" s="442" t="s">
        <v>383</v>
      </c>
      <c r="F14" s="213"/>
      <c r="G14" s="29"/>
      <c r="H14" s="214"/>
      <c r="I14" s="46"/>
      <c r="J14" s="46"/>
      <c r="K14" s="46"/>
      <c r="L14" s="46"/>
      <c r="M14" s="46"/>
      <c r="N14" s="46"/>
      <c r="O14" s="46"/>
      <c r="P14" s="46"/>
      <c r="Q14" s="46"/>
      <c r="R14" s="46"/>
      <c r="S14" s="46"/>
      <c r="T14" s="46"/>
      <c r="U14" s="46"/>
      <c r="V14" s="46"/>
      <c r="W14" s="46"/>
      <c r="X14" s="46"/>
      <c r="Y14" s="46"/>
      <c r="Z14" s="46"/>
    </row>
    <row r="15" spans="1:26" ht="24" customHeight="1">
      <c r="A15" s="46"/>
      <c r="B15" s="442" t="s">
        <v>384</v>
      </c>
      <c r="C15" s="212" t="s">
        <v>385</v>
      </c>
      <c r="D15" s="212" t="s">
        <v>386</v>
      </c>
      <c r="E15" s="491">
        <f>SUMIF('Part 4 - Government revenues'!$I$19:$I$75,Table_1[[#This Row],[Full name of agency]],'Part 4 - Government revenues'!$J$19:$J$75)</f>
        <v>1787563133</v>
      </c>
      <c r="F15" s="216"/>
      <c r="G15" s="29"/>
      <c r="H15" s="214"/>
      <c r="I15" s="46"/>
      <c r="J15" s="46"/>
      <c r="K15" s="46"/>
      <c r="L15" s="46"/>
      <c r="M15" s="46"/>
      <c r="N15" s="46"/>
      <c r="O15" s="46"/>
      <c r="P15" s="46"/>
      <c r="Q15" s="46"/>
      <c r="R15" s="46"/>
      <c r="S15" s="46"/>
      <c r="T15" s="46"/>
      <c r="U15" s="46"/>
      <c r="V15" s="46"/>
      <c r="W15" s="46"/>
      <c r="X15" s="46"/>
      <c r="Y15" s="46"/>
      <c r="Z15" s="46"/>
    </row>
    <row r="16" spans="1:26" ht="24" customHeight="1">
      <c r="A16" s="46"/>
      <c r="B16" s="442" t="s">
        <v>387</v>
      </c>
      <c r="C16" s="212" t="s">
        <v>388</v>
      </c>
      <c r="D16" s="212"/>
      <c r="E16" s="491">
        <f>SUMIF('Part 4 - Government revenues'!$I$19:$I$75,Table_1[[#This Row],[Full name of agency]],'Part 4 - Government revenues'!$J$19:$J$75)</f>
        <v>2130835941</v>
      </c>
      <c r="F16" s="216"/>
      <c r="G16" s="29"/>
      <c r="H16" s="214"/>
      <c r="I16" s="46"/>
      <c r="J16" s="46"/>
      <c r="K16" s="46"/>
      <c r="L16" s="46"/>
      <c r="M16" s="46"/>
      <c r="N16" s="46"/>
      <c r="O16" s="46"/>
      <c r="P16" s="46"/>
      <c r="Q16" s="46"/>
      <c r="R16" s="46"/>
      <c r="S16" s="46"/>
      <c r="T16" s="46"/>
      <c r="U16" s="46"/>
      <c r="V16" s="46"/>
      <c r="W16" s="46"/>
      <c r="X16" s="46"/>
      <c r="Y16" s="46"/>
      <c r="Z16" s="46"/>
    </row>
    <row r="17" spans="1:26" ht="24" customHeight="1">
      <c r="A17" s="46"/>
      <c r="B17" s="442" t="s">
        <v>389</v>
      </c>
      <c r="C17" s="212" t="s">
        <v>388</v>
      </c>
      <c r="D17" s="212" t="s">
        <v>390</v>
      </c>
      <c r="E17" s="491">
        <f>SUMIF('Part 4 - Government revenues'!$I$19:$I$75,Table_1[[#This Row],[Full name of agency]],'Part 4 - Government revenues'!$J$19:$J$75)</f>
        <v>28975033023.5</v>
      </c>
      <c r="F17" s="216"/>
      <c r="G17" s="209"/>
      <c r="H17" s="214"/>
      <c r="I17" s="46"/>
      <c r="J17" s="213"/>
      <c r="K17" s="213"/>
      <c r="L17" s="213"/>
      <c r="M17" s="46"/>
      <c r="N17" s="46"/>
      <c r="O17" s="46"/>
      <c r="P17" s="46"/>
      <c r="Q17" s="46"/>
      <c r="R17" s="46"/>
      <c r="S17" s="46"/>
      <c r="T17" s="46"/>
      <c r="U17" s="46"/>
      <c r="V17" s="46"/>
      <c r="W17" s="46"/>
      <c r="X17" s="46"/>
      <c r="Y17" s="46"/>
      <c r="Z17" s="46"/>
    </row>
    <row r="18" spans="1:26" ht="24" customHeight="1">
      <c r="A18" s="46"/>
      <c r="B18" s="442" t="s">
        <v>391</v>
      </c>
      <c r="C18" s="212" t="s">
        <v>388</v>
      </c>
      <c r="D18" s="212" t="s">
        <v>392</v>
      </c>
      <c r="E18" s="491">
        <f>SUMIF('Part 4 - Government revenues'!$I$19:$I$75,Table_1[[#This Row],[Full name of agency]],'Part 4 - Government revenues'!$J$19:$J$75)</f>
        <v>0</v>
      </c>
      <c r="F18" s="216"/>
      <c r="G18" s="209"/>
      <c r="H18" s="214"/>
      <c r="I18" s="46"/>
      <c r="J18" s="213"/>
      <c r="K18" s="213"/>
      <c r="L18" s="213"/>
      <c r="M18" s="46"/>
      <c r="N18" s="46"/>
      <c r="O18" s="46"/>
      <c r="P18" s="46"/>
      <c r="Q18" s="46"/>
      <c r="R18" s="46"/>
      <c r="S18" s="46"/>
      <c r="T18" s="46"/>
      <c r="U18" s="46"/>
      <c r="V18" s="46"/>
      <c r="W18" s="46"/>
      <c r="X18" s="46"/>
      <c r="Y18" s="46"/>
      <c r="Z18" s="46"/>
    </row>
    <row r="19" spans="1:26" ht="24" customHeight="1">
      <c r="A19" s="46"/>
      <c r="B19" s="442" t="s">
        <v>393</v>
      </c>
      <c r="C19" s="212" t="s">
        <v>388</v>
      </c>
      <c r="D19" s="212" t="s">
        <v>394</v>
      </c>
      <c r="E19" s="491">
        <f>SUMIF('Part 4 - Government revenues'!$I$19:$I$75,Table_1[[#This Row],[Full name of agency]],'Part 4 - Government revenues'!$J$19:$J$75)</f>
        <v>21138241117</v>
      </c>
      <c r="F19" s="216"/>
      <c r="G19" s="209"/>
      <c r="H19" s="214"/>
      <c r="I19" s="46"/>
      <c r="J19" s="216"/>
      <c r="K19" s="216"/>
      <c r="L19" s="216"/>
      <c r="M19" s="46"/>
      <c r="N19" s="46"/>
      <c r="O19" s="46"/>
      <c r="P19" s="46"/>
      <c r="Q19" s="46"/>
      <c r="R19" s="46"/>
      <c r="S19" s="46"/>
      <c r="T19" s="46"/>
      <c r="U19" s="46"/>
      <c r="V19" s="46"/>
      <c r="W19" s="46"/>
      <c r="X19" s="46"/>
      <c r="Y19" s="46"/>
      <c r="Z19" s="46"/>
    </row>
    <row r="20" spans="1:26" ht="24" customHeight="1">
      <c r="A20" s="46"/>
      <c r="B20" s="442" t="s">
        <v>395</v>
      </c>
      <c r="C20" s="212" t="s">
        <v>388</v>
      </c>
      <c r="D20" s="212" t="s">
        <v>396</v>
      </c>
      <c r="E20" s="491">
        <f>SUMIF('Part 4 - Government revenues'!$I$19:$I$75,Table_1[[#This Row],[Full name of agency]],'Part 4 - Government revenues'!$J$19:$J$75)</f>
        <v>2364851000</v>
      </c>
      <c r="F20" s="46"/>
      <c r="G20" s="214"/>
      <c r="H20" s="214"/>
      <c r="I20" s="46"/>
      <c r="J20" s="216"/>
      <c r="K20" s="216"/>
      <c r="L20" s="216"/>
      <c r="M20" s="46"/>
      <c r="N20" s="46"/>
      <c r="O20" s="46"/>
      <c r="P20" s="46"/>
      <c r="Q20" s="46"/>
      <c r="R20" s="46"/>
      <c r="S20" s="46"/>
      <c r="T20" s="46"/>
      <c r="U20" s="46"/>
      <c r="V20" s="46"/>
      <c r="W20" s="46"/>
      <c r="X20" s="46"/>
      <c r="Y20" s="46"/>
      <c r="Z20" s="46"/>
    </row>
    <row r="21" spans="1:26" ht="15" customHeight="1">
      <c r="A21" s="46"/>
      <c r="B21" s="442" t="s">
        <v>397</v>
      </c>
      <c r="C21" s="212" t="s">
        <v>398</v>
      </c>
      <c r="D21" s="212" t="s">
        <v>399</v>
      </c>
      <c r="E21" s="491">
        <f>SUMIF('Part 4 - Government revenues'!$I$19:$I$75,Table_1[[#This Row],[Full name of agency]],'Part 4 - Government revenues'!$J$19:$J$75)</f>
        <v>1023753656</v>
      </c>
      <c r="F21" s="46"/>
      <c r="G21" s="214"/>
      <c r="H21" s="214"/>
      <c r="I21" s="46"/>
      <c r="J21" s="216"/>
      <c r="K21" s="216"/>
      <c r="L21" s="216"/>
      <c r="M21" s="46"/>
      <c r="N21" s="46"/>
      <c r="O21" s="46"/>
      <c r="P21" s="46"/>
      <c r="Q21" s="46"/>
      <c r="R21" s="46"/>
      <c r="S21" s="46"/>
      <c r="T21" s="46"/>
      <c r="U21" s="46"/>
      <c r="V21" s="46"/>
      <c r="W21" s="46"/>
      <c r="X21" s="46"/>
      <c r="Y21" s="46"/>
      <c r="Z21" s="46"/>
    </row>
    <row r="22" spans="1:26" ht="24" customHeight="1">
      <c r="A22" s="46"/>
      <c r="B22" s="442" t="s">
        <v>401</v>
      </c>
      <c r="C22" s="212" t="s">
        <v>388</v>
      </c>
      <c r="D22" s="212" t="s">
        <v>402</v>
      </c>
      <c r="E22" s="491">
        <f>SUMIF('Part 4 - Government revenues'!$I$19:$I$75,Table_1[[#This Row],[Full name of agency]],'Part 4 - Government revenues'!$J$19:$J$75)</f>
        <v>365564612</v>
      </c>
      <c r="F22" s="46"/>
      <c r="G22" s="214"/>
      <c r="H22" s="214"/>
      <c r="I22" s="46"/>
      <c r="J22" s="216"/>
      <c r="K22" s="216"/>
      <c r="L22" s="216"/>
      <c r="M22" s="46"/>
      <c r="N22" s="46"/>
      <c r="O22" s="46"/>
      <c r="P22" s="46"/>
      <c r="Q22" s="46"/>
      <c r="R22" s="46"/>
      <c r="S22" s="46"/>
      <c r="T22" s="46"/>
      <c r="U22" s="46"/>
      <c r="V22" s="46"/>
      <c r="W22" s="46"/>
      <c r="X22" s="46"/>
      <c r="Y22" s="46"/>
      <c r="Z22" s="46"/>
    </row>
    <row r="23" spans="1:26" ht="24" customHeight="1">
      <c r="A23" s="46"/>
      <c r="B23" s="46"/>
      <c r="C23" s="1"/>
      <c r="D23" s="217"/>
      <c r="E23" s="46"/>
      <c r="F23" s="46"/>
      <c r="G23" s="214"/>
      <c r="H23" s="214"/>
      <c r="I23" s="46"/>
      <c r="J23" s="46"/>
      <c r="K23" s="46"/>
      <c r="L23" s="46"/>
      <c r="M23" s="46"/>
      <c r="N23" s="46"/>
      <c r="O23" s="46"/>
      <c r="P23" s="46"/>
      <c r="Q23" s="46"/>
      <c r="R23" s="46"/>
      <c r="S23" s="46"/>
      <c r="T23" s="46"/>
      <c r="U23" s="46"/>
      <c r="V23" s="46"/>
      <c r="W23" s="46"/>
      <c r="X23" s="46"/>
      <c r="Y23" s="46"/>
      <c r="Z23" s="46"/>
    </row>
    <row r="24" spans="1:26" ht="24" customHeight="1">
      <c r="A24" s="46"/>
      <c r="B24" s="540" t="s">
        <v>403</v>
      </c>
      <c r="C24" s="505"/>
      <c r="D24" s="505"/>
      <c r="E24" s="505"/>
      <c r="F24" s="505"/>
      <c r="G24" s="505"/>
      <c r="H24" s="505"/>
      <c r="I24" s="505"/>
      <c r="J24" s="506"/>
      <c r="K24" s="46"/>
      <c r="L24" s="46"/>
      <c r="M24" s="46"/>
      <c r="N24" s="46"/>
      <c r="O24" s="46"/>
      <c r="P24" s="46"/>
      <c r="Q24" s="46"/>
      <c r="R24" s="46"/>
      <c r="S24" s="46"/>
      <c r="T24" s="46"/>
      <c r="U24" s="46"/>
      <c r="V24" s="46"/>
      <c r="W24" s="46"/>
      <c r="X24" s="46"/>
      <c r="Y24" s="46"/>
      <c r="Z24" s="46"/>
    </row>
    <row r="25" spans="1:26" ht="24" customHeight="1">
      <c r="A25" s="46"/>
      <c r="B25" s="541" t="s">
        <v>404</v>
      </c>
      <c r="C25" s="542"/>
      <c r="D25" s="543"/>
      <c r="E25" s="213"/>
      <c r="F25" s="46"/>
      <c r="G25" s="214"/>
      <c r="H25" s="214"/>
      <c r="I25" s="46"/>
      <c r="J25" s="46"/>
      <c r="K25" s="46"/>
      <c r="L25" s="46"/>
      <c r="M25" s="46"/>
      <c r="N25" s="46"/>
      <c r="O25" s="46"/>
      <c r="P25" s="46"/>
      <c r="Q25" s="46"/>
      <c r="R25" s="46"/>
      <c r="S25" s="46"/>
      <c r="T25" s="46"/>
      <c r="U25" s="46"/>
      <c r="V25" s="46"/>
      <c r="W25" s="46"/>
      <c r="X25" s="46"/>
      <c r="Y25" s="46"/>
      <c r="Z25" s="46"/>
    </row>
    <row r="26" spans="1:26" ht="24" customHeight="1">
      <c r="A26" s="46"/>
      <c r="B26" s="218"/>
      <c r="C26" s="219"/>
      <c r="D26" s="220"/>
      <c r="E26" s="46"/>
      <c r="F26" s="46"/>
      <c r="G26" s="214"/>
      <c r="H26" s="214"/>
      <c r="I26" s="46"/>
      <c r="J26" s="46"/>
      <c r="K26" s="46"/>
      <c r="L26" s="46"/>
      <c r="M26" s="46"/>
      <c r="N26" s="46"/>
      <c r="O26" s="46"/>
      <c r="P26" s="46"/>
      <c r="Q26" s="46"/>
      <c r="R26" s="46"/>
      <c r="S26" s="46"/>
      <c r="T26" s="46"/>
      <c r="U26" s="46"/>
      <c r="V26" s="46"/>
      <c r="W26" s="46"/>
      <c r="X26" s="46"/>
      <c r="Y26" s="46"/>
      <c r="Z26" s="46"/>
    </row>
    <row r="27" spans="1:26" ht="24" customHeight="1">
      <c r="A27" s="46"/>
      <c r="B27" s="46"/>
      <c r="C27" s="46"/>
      <c r="D27" s="46"/>
      <c r="E27" s="46"/>
      <c r="F27" s="46"/>
      <c r="G27" s="214"/>
      <c r="H27" s="214"/>
      <c r="I27" s="46"/>
      <c r="J27" s="46"/>
      <c r="K27" s="46"/>
      <c r="L27" s="46"/>
      <c r="M27" s="46"/>
      <c r="N27" s="46"/>
      <c r="O27" s="46"/>
      <c r="P27" s="46"/>
      <c r="Q27" s="46"/>
      <c r="R27" s="46"/>
      <c r="S27" s="46"/>
      <c r="T27" s="46"/>
      <c r="U27" s="46"/>
      <c r="V27" s="46"/>
      <c r="W27" s="46"/>
      <c r="X27" s="46"/>
      <c r="Y27" s="46"/>
      <c r="Z27" s="46"/>
    </row>
    <row r="28" spans="1:26" ht="24" customHeight="1">
      <c r="A28" s="214"/>
      <c r="B28" s="221" t="s">
        <v>405</v>
      </c>
      <c r="C28" s="221" t="s">
        <v>406</v>
      </c>
      <c r="D28" s="222" t="s">
        <v>407</v>
      </c>
      <c r="E28" s="222" t="s">
        <v>408</v>
      </c>
      <c r="F28" s="222" t="s">
        <v>409</v>
      </c>
      <c r="G28" s="222" t="s">
        <v>410</v>
      </c>
      <c r="H28" s="222" t="s">
        <v>411</v>
      </c>
      <c r="I28" s="222" t="s">
        <v>412</v>
      </c>
      <c r="J28" s="214"/>
      <c r="K28" s="214"/>
      <c r="L28" s="214"/>
      <c r="M28" s="214"/>
      <c r="N28" s="214"/>
      <c r="O28" s="214"/>
      <c r="P28" s="214"/>
      <c r="Q28" s="214"/>
      <c r="R28" s="214"/>
      <c r="S28" s="214"/>
      <c r="T28" s="214"/>
      <c r="U28" s="214"/>
      <c r="V28" s="214"/>
      <c r="W28" s="214"/>
      <c r="X28" s="214"/>
      <c r="Y28" s="214"/>
      <c r="Z28" s="214"/>
    </row>
    <row r="29" spans="1:26" ht="24" customHeight="1">
      <c r="A29" s="46"/>
      <c r="B29" s="498" t="s">
        <v>413</v>
      </c>
      <c r="C29" s="215" t="s">
        <v>414</v>
      </c>
      <c r="D29" s="212" t="s">
        <v>415</v>
      </c>
      <c r="E29" s="212" t="s">
        <v>416</v>
      </c>
      <c r="F29" s="215" t="s">
        <v>417</v>
      </c>
      <c r="G29" s="223" t="s">
        <v>418</v>
      </c>
      <c r="H29" s="223" t="s">
        <v>418</v>
      </c>
      <c r="I29" s="224">
        <v>47358511</v>
      </c>
      <c r="J29" s="46"/>
      <c r="K29" s="46"/>
      <c r="L29" s="46"/>
      <c r="M29" s="46"/>
      <c r="N29" s="46"/>
      <c r="O29" s="46"/>
      <c r="P29" s="46"/>
      <c r="Q29" s="46"/>
      <c r="R29" s="46"/>
      <c r="S29" s="46"/>
      <c r="T29" s="46"/>
      <c r="U29" s="46"/>
      <c r="V29" s="46"/>
      <c r="W29" s="46"/>
      <c r="X29" s="46"/>
      <c r="Y29" s="46"/>
      <c r="Z29" s="46"/>
    </row>
    <row r="30" spans="1:26" ht="24" customHeight="1">
      <c r="A30" s="46"/>
      <c r="B30" s="498" t="s">
        <v>419</v>
      </c>
      <c r="C30" s="215" t="s">
        <v>414</v>
      </c>
      <c r="D30" s="212" t="s">
        <v>420</v>
      </c>
      <c r="E30" s="212" t="s">
        <v>416</v>
      </c>
      <c r="F30" s="215" t="s">
        <v>417</v>
      </c>
      <c r="G30" s="223" t="s">
        <v>418</v>
      </c>
      <c r="H30" s="223" t="s">
        <v>418</v>
      </c>
      <c r="I30" s="224">
        <v>301692483</v>
      </c>
      <c r="J30" s="46"/>
      <c r="K30" s="46"/>
      <c r="L30" s="46"/>
      <c r="M30" s="46"/>
      <c r="N30" s="46"/>
      <c r="O30" s="46"/>
      <c r="P30" s="46"/>
      <c r="Q30" s="46"/>
      <c r="R30" s="46"/>
      <c r="S30" s="46"/>
      <c r="T30" s="46"/>
      <c r="U30" s="46"/>
      <c r="V30" s="46"/>
      <c r="W30" s="46"/>
      <c r="X30" s="46"/>
      <c r="Y30" s="46"/>
      <c r="Z30" s="46"/>
    </row>
    <row r="31" spans="1:26" ht="24" customHeight="1">
      <c r="A31" s="46"/>
      <c r="B31" s="498" t="s">
        <v>421</v>
      </c>
      <c r="C31" s="215" t="s">
        <v>414</v>
      </c>
      <c r="D31" s="212" t="s">
        <v>422</v>
      </c>
      <c r="E31" s="212" t="s">
        <v>416</v>
      </c>
      <c r="F31" s="215" t="s">
        <v>417</v>
      </c>
      <c r="G31" s="223" t="s">
        <v>423</v>
      </c>
      <c r="H31" s="225" t="s">
        <v>424</v>
      </c>
      <c r="I31" s="224">
        <v>545441177.5</v>
      </c>
      <c r="J31" s="46"/>
      <c r="K31" s="46"/>
      <c r="L31" s="46"/>
      <c r="M31" s="46"/>
      <c r="N31" s="46"/>
      <c r="O31" s="46"/>
      <c r="P31" s="46"/>
      <c r="Q31" s="46"/>
      <c r="R31" s="46"/>
      <c r="S31" s="46"/>
      <c r="T31" s="46"/>
      <c r="U31" s="46"/>
      <c r="V31" s="46"/>
      <c r="W31" s="46"/>
      <c r="X31" s="46"/>
      <c r="Y31" s="46"/>
      <c r="Z31" s="46"/>
    </row>
    <row r="32" spans="1:26" ht="24" customHeight="1">
      <c r="A32" s="46"/>
      <c r="B32" s="498" t="s">
        <v>425</v>
      </c>
      <c r="C32" s="215" t="s">
        <v>414</v>
      </c>
      <c r="D32" s="212" t="s">
        <v>426</v>
      </c>
      <c r="E32" s="212" t="s">
        <v>416</v>
      </c>
      <c r="F32" s="215" t="s">
        <v>427</v>
      </c>
      <c r="G32" s="223" t="s">
        <v>428</v>
      </c>
      <c r="H32" s="225" t="s">
        <v>429</v>
      </c>
      <c r="I32" s="224">
        <v>1370990023</v>
      </c>
      <c r="J32" s="46"/>
      <c r="K32" s="46"/>
      <c r="L32" s="46"/>
      <c r="M32" s="46"/>
      <c r="N32" s="46"/>
      <c r="O32" s="46"/>
      <c r="P32" s="46"/>
      <c r="Q32" s="46"/>
      <c r="R32" s="46"/>
      <c r="S32" s="46"/>
      <c r="T32" s="46"/>
      <c r="U32" s="46"/>
      <c r="V32" s="46"/>
      <c r="W32" s="46"/>
      <c r="X32" s="46"/>
      <c r="Y32" s="46"/>
      <c r="Z32" s="46"/>
    </row>
    <row r="33" spans="1:26" ht="24" customHeight="1">
      <c r="A33" s="46"/>
      <c r="B33" s="498" t="s">
        <v>430</v>
      </c>
      <c r="C33" s="215" t="s">
        <v>414</v>
      </c>
      <c r="D33" s="212"/>
      <c r="E33" s="215" t="s">
        <v>416</v>
      </c>
      <c r="F33" s="215"/>
      <c r="G33" s="223"/>
      <c r="H33" s="223"/>
      <c r="I33" s="224">
        <v>262500</v>
      </c>
      <c r="J33" s="46"/>
      <c r="K33" s="46"/>
      <c r="L33" s="46"/>
      <c r="M33" s="46"/>
      <c r="N33" s="46"/>
      <c r="O33" s="46"/>
      <c r="P33" s="46"/>
      <c r="Q33" s="46"/>
      <c r="R33" s="46"/>
      <c r="S33" s="46"/>
      <c r="T33" s="46"/>
      <c r="U33" s="46"/>
      <c r="V33" s="46"/>
      <c r="W33" s="46"/>
      <c r="X33" s="46"/>
      <c r="Y33" s="46"/>
      <c r="Z33" s="46"/>
    </row>
    <row r="34" spans="1:26" ht="24" customHeight="1">
      <c r="A34" s="46"/>
      <c r="B34" s="498" t="s">
        <v>431</v>
      </c>
      <c r="C34" s="215" t="s">
        <v>414</v>
      </c>
      <c r="D34" s="212" t="s">
        <v>432</v>
      </c>
      <c r="E34" s="212" t="s">
        <v>416</v>
      </c>
      <c r="F34" s="215" t="s">
        <v>433</v>
      </c>
      <c r="G34" s="223" t="s">
        <v>434</v>
      </c>
      <c r="H34" s="223" t="s">
        <v>435</v>
      </c>
      <c r="I34" s="224">
        <v>65129173</v>
      </c>
      <c r="J34" s="46"/>
      <c r="K34" s="46"/>
      <c r="L34" s="46"/>
      <c r="M34" s="46"/>
      <c r="N34" s="46"/>
      <c r="O34" s="46"/>
      <c r="P34" s="46"/>
      <c r="Q34" s="46"/>
      <c r="R34" s="46"/>
      <c r="S34" s="46"/>
      <c r="T34" s="46"/>
      <c r="U34" s="46"/>
      <c r="V34" s="46"/>
      <c r="W34" s="46"/>
      <c r="X34" s="46"/>
      <c r="Y34" s="46"/>
      <c r="Z34" s="46"/>
    </row>
    <row r="35" spans="1:26" ht="24" customHeight="1">
      <c r="A35" s="46"/>
      <c r="B35" s="498" t="s">
        <v>436</v>
      </c>
      <c r="C35" s="215" t="s">
        <v>414</v>
      </c>
      <c r="D35" s="212" t="s">
        <v>437</v>
      </c>
      <c r="E35" s="212" t="s">
        <v>416</v>
      </c>
      <c r="F35" s="215" t="s">
        <v>417</v>
      </c>
      <c r="G35" s="223" t="s">
        <v>434</v>
      </c>
      <c r="H35" s="223" t="s">
        <v>435</v>
      </c>
      <c r="I35" s="224">
        <v>627621319</v>
      </c>
      <c r="J35" s="46"/>
      <c r="K35" s="46"/>
      <c r="L35" s="46"/>
      <c r="M35" s="46"/>
      <c r="N35" s="46"/>
      <c r="O35" s="46"/>
      <c r="P35" s="46"/>
      <c r="Q35" s="46"/>
      <c r="R35" s="46"/>
      <c r="S35" s="46"/>
      <c r="T35" s="46"/>
      <c r="U35" s="46"/>
      <c r="V35" s="46"/>
      <c r="W35" s="46"/>
      <c r="X35" s="46"/>
      <c r="Y35" s="46"/>
      <c r="Z35" s="46"/>
    </row>
    <row r="36" spans="1:26" ht="24" customHeight="1">
      <c r="A36" s="46"/>
      <c r="B36" s="498" t="s">
        <v>438</v>
      </c>
      <c r="C36" s="215" t="s">
        <v>414</v>
      </c>
      <c r="D36" s="212" t="s">
        <v>439</v>
      </c>
      <c r="E36" s="212" t="s">
        <v>416</v>
      </c>
      <c r="F36" s="215" t="s">
        <v>417</v>
      </c>
      <c r="G36" s="223" t="s">
        <v>440</v>
      </c>
      <c r="H36" s="223" t="s">
        <v>441</v>
      </c>
      <c r="I36" s="224">
        <v>415396360</v>
      </c>
      <c r="J36" s="46"/>
      <c r="K36" s="46"/>
      <c r="L36" s="46"/>
      <c r="M36" s="46"/>
      <c r="N36" s="46"/>
      <c r="O36" s="46"/>
      <c r="P36" s="46"/>
      <c r="Q36" s="46"/>
      <c r="R36" s="46"/>
      <c r="S36" s="46"/>
      <c r="T36" s="46"/>
      <c r="U36" s="46"/>
      <c r="V36" s="46"/>
      <c r="W36" s="46"/>
      <c r="X36" s="46"/>
      <c r="Y36" s="46"/>
      <c r="Z36" s="46"/>
    </row>
    <row r="37" spans="1:26" ht="24" customHeight="1">
      <c r="A37" s="46"/>
      <c r="B37" s="498" t="s">
        <v>442</v>
      </c>
      <c r="C37" s="215" t="s">
        <v>414</v>
      </c>
      <c r="D37" s="212" t="s">
        <v>443</v>
      </c>
      <c r="E37" s="212" t="s">
        <v>416</v>
      </c>
      <c r="F37" s="215" t="s">
        <v>417</v>
      </c>
      <c r="G37" s="223" t="s">
        <v>444</v>
      </c>
      <c r="H37" s="223" t="s">
        <v>445</v>
      </c>
      <c r="I37" s="224">
        <v>1139152870</v>
      </c>
      <c r="J37" s="46"/>
      <c r="K37" s="46"/>
      <c r="L37" s="46"/>
      <c r="M37" s="46"/>
      <c r="N37" s="46"/>
      <c r="O37" s="46"/>
      <c r="P37" s="46"/>
      <c r="Q37" s="46"/>
      <c r="R37" s="46"/>
      <c r="S37" s="46"/>
      <c r="T37" s="46"/>
      <c r="U37" s="46"/>
      <c r="V37" s="46"/>
      <c r="W37" s="46"/>
      <c r="X37" s="46"/>
      <c r="Y37" s="46"/>
      <c r="Z37" s="46"/>
    </row>
    <row r="38" spans="1:26" ht="24" customHeight="1">
      <c r="A38" s="46"/>
      <c r="B38" s="498" t="s">
        <v>446</v>
      </c>
      <c r="C38" s="215" t="s">
        <v>414</v>
      </c>
      <c r="D38" s="212" t="s">
        <v>447</v>
      </c>
      <c r="E38" s="212" t="s">
        <v>416</v>
      </c>
      <c r="F38" s="215" t="s">
        <v>448</v>
      </c>
      <c r="G38" s="223" t="s">
        <v>449</v>
      </c>
      <c r="H38" s="225" t="s">
        <v>450</v>
      </c>
      <c r="I38" s="224">
        <v>2142665251</v>
      </c>
      <c r="J38" s="46"/>
      <c r="K38" s="46"/>
      <c r="L38" s="46"/>
      <c r="M38" s="46"/>
      <c r="N38" s="46"/>
      <c r="O38" s="46"/>
      <c r="P38" s="46"/>
      <c r="Q38" s="46"/>
      <c r="R38" s="46"/>
      <c r="S38" s="46"/>
      <c r="T38" s="46"/>
      <c r="U38" s="46"/>
      <c r="V38" s="46"/>
      <c r="W38" s="46"/>
      <c r="X38" s="46"/>
      <c r="Y38" s="46"/>
      <c r="Z38" s="46"/>
    </row>
    <row r="39" spans="1:26" ht="24" customHeight="1">
      <c r="A39" s="46"/>
      <c r="B39" s="498" t="s">
        <v>451</v>
      </c>
      <c r="C39" s="215" t="s">
        <v>414</v>
      </c>
      <c r="D39" s="212" t="s">
        <v>452</v>
      </c>
      <c r="E39" s="212" t="s">
        <v>416</v>
      </c>
      <c r="F39" s="215" t="s">
        <v>417</v>
      </c>
      <c r="G39" s="223" t="s">
        <v>453</v>
      </c>
      <c r="H39" s="223" t="s">
        <v>418</v>
      </c>
      <c r="I39" s="224">
        <v>890720722</v>
      </c>
      <c r="J39" s="46"/>
      <c r="K39" s="46"/>
      <c r="L39" s="46"/>
      <c r="M39" s="46"/>
      <c r="N39" s="46"/>
      <c r="O39" s="46"/>
      <c r="P39" s="46"/>
      <c r="Q39" s="46"/>
      <c r="R39" s="46"/>
      <c r="S39" s="46"/>
      <c r="T39" s="46"/>
      <c r="U39" s="46"/>
      <c r="V39" s="46"/>
      <c r="W39" s="46"/>
      <c r="X39" s="46"/>
      <c r="Y39" s="46"/>
      <c r="Z39" s="46"/>
    </row>
    <row r="40" spans="1:26" ht="24" customHeight="1">
      <c r="A40" s="46"/>
      <c r="B40" s="498" t="s">
        <v>454</v>
      </c>
      <c r="C40" s="215" t="s">
        <v>414</v>
      </c>
      <c r="D40" s="212" t="s">
        <v>455</v>
      </c>
      <c r="E40" s="212" t="s">
        <v>416</v>
      </c>
      <c r="F40" s="215" t="s">
        <v>417</v>
      </c>
      <c r="G40" s="223" t="s">
        <v>456</v>
      </c>
      <c r="H40" s="223" t="s">
        <v>457</v>
      </c>
      <c r="I40" s="224">
        <v>155437207</v>
      </c>
      <c r="J40" s="46"/>
      <c r="K40" s="46"/>
      <c r="L40" s="46"/>
      <c r="M40" s="46"/>
      <c r="N40" s="46"/>
      <c r="O40" s="46"/>
      <c r="P40" s="46"/>
      <c r="Q40" s="46"/>
      <c r="R40" s="46"/>
      <c r="S40" s="46"/>
      <c r="T40" s="46"/>
      <c r="U40" s="46"/>
      <c r="V40" s="46"/>
      <c r="W40" s="46"/>
      <c r="X40" s="46"/>
      <c r="Y40" s="46"/>
      <c r="Z40" s="46"/>
    </row>
    <row r="41" spans="1:26" ht="24" customHeight="1">
      <c r="A41" s="46"/>
      <c r="B41" s="498" t="s">
        <v>458</v>
      </c>
      <c r="C41" s="215" t="s">
        <v>414</v>
      </c>
      <c r="D41" s="212" t="s">
        <v>459</v>
      </c>
      <c r="E41" s="212" t="s">
        <v>416</v>
      </c>
      <c r="F41" s="215" t="s">
        <v>417</v>
      </c>
      <c r="G41" s="223" t="s">
        <v>418</v>
      </c>
      <c r="H41" s="223" t="s">
        <v>418</v>
      </c>
      <c r="I41" s="224">
        <v>378334834</v>
      </c>
      <c r="J41" s="46"/>
      <c r="K41" s="46"/>
      <c r="L41" s="46"/>
      <c r="M41" s="46"/>
      <c r="N41" s="46"/>
      <c r="O41" s="46"/>
      <c r="P41" s="46"/>
      <c r="Q41" s="46"/>
      <c r="R41" s="46"/>
      <c r="S41" s="46"/>
      <c r="T41" s="46"/>
      <c r="U41" s="46"/>
      <c r="V41" s="46"/>
      <c r="W41" s="46"/>
      <c r="X41" s="46"/>
      <c r="Y41" s="46"/>
      <c r="Z41" s="46"/>
    </row>
    <row r="42" spans="1:26" ht="24" customHeight="1">
      <c r="A42" s="46"/>
      <c r="B42" s="498" t="s">
        <v>460</v>
      </c>
      <c r="C42" s="215" t="s">
        <v>414</v>
      </c>
      <c r="D42" s="212" t="s">
        <v>461</v>
      </c>
      <c r="E42" s="212" t="s">
        <v>416</v>
      </c>
      <c r="F42" s="215" t="s">
        <v>417</v>
      </c>
      <c r="G42" s="223" t="s">
        <v>418</v>
      </c>
      <c r="H42" s="223" t="s">
        <v>418</v>
      </c>
      <c r="I42" s="224">
        <v>1321675215</v>
      </c>
      <c r="J42" s="46"/>
      <c r="K42" s="46"/>
      <c r="L42" s="46"/>
      <c r="M42" s="46"/>
      <c r="N42" s="46"/>
      <c r="O42" s="46"/>
      <c r="P42" s="46"/>
      <c r="Q42" s="46"/>
      <c r="R42" s="46"/>
      <c r="S42" s="46"/>
      <c r="T42" s="46"/>
      <c r="U42" s="46"/>
      <c r="V42" s="46"/>
      <c r="W42" s="46"/>
      <c r="X42" s="46"/>
      <c r="Y42" s="46"/>
      <c r="Z42" s="46"/>
    </row>
    <row r="43" spans="1:26" ht="24" customHeight="1">
      <c r="A43" s="46"/>
      <c r="B43" s="498" t="s">
        <v>462</v>
      </c>
      <c r="C43" s="215" t="s">
        <v>414</v>
      </c>
      <c r="D43" s="212" t="s">
        <v>463</v>
      </c>
      <c r="E43" s="212" t="s">
        <v>416</v>
      </c>
      <c r="F43" s="215" t="s">
        <v>417</v>
      </c>
      <c r="G43" s="223" t="s">
        <v>464</v>
      </c>
      <c r="H43" s="223" t="s">
        <v>418</v>
      </c>
      <c r="I43" s="224">
        <v>618888504</v>
      </c>
      <c r="J43" s="46"/>
      <c r="K43" s="46"/>
      <c r="L43" s="46"/>
      <c r="M43" s="46"/>
      <c r="N43" s="46"/>
      <c r="O43" s="46"/>
      <c r="P43" s="46"/>
      <c r="Q43" s="46"/>
      <c r="R43" s="46"/>
      <c r="S43" s="46"/>
      <c r="T43" s="46"/>
      <c r="U43" s="46"/>
      <c r="V43" s="46"/>
      <c r="W43" s="46"/>
      <c r="X43" s="46"/>
      <c r="Y43" s="46"/>
      <c r="Z43" s="46"/>
    </row>
    <row r="44" spans="1:26" ht="24" customHeight="1">
      <c r="A44" s="46"/>
      <c r="B44" s="498" t="s">
        <v>465</v>
      </c>
      <c r="C44" s="215" t="s">
        <v>414</v>
      </c>
      <c r="D44" s="212" t="s">
        <v>466</v>
      </c>
      <c r="E44" s="212" t="s">
        <v>416</v>
      </c>
      <c r="F44" s="215" t="s">
        <v>427</v>
      </c>
      <c r="G44" s="225" t="s">
        <v>467</v>
      </c>
      <c r="H44" s="225" t="s">
        <v>468</v>
      </c>
      <c r="I44" s="224">
        <v>530989980</v>
      </c>
      <c r="J44" s="46"/>
      <c r="K44" s="46"/>
      <c r="L44" s="46"/>
      <c r="M44" s="46"/>
      <c r="N44" s="46"/>
      <c r="O44" s="46"/>
      <c r="P44" s="46"/>
      <c r="Q44" s="46"/>
      <c r="R44" s="46"/>
      <c r="S44" s="46"/>
      <c r="T44" s="46"/>
      <c r="U44" s="46"/>
      <c r="V44" s="46"/>
      <c r="W44" s="46"/>
      <c r="X44" s="46"/>
      <c r="Y44" s="46"/>
      <c r="Z44" s="46"/>
    </row>
    <row r="45" spans="1:26" ht="24" customHeight="1">
      <c r="A45" s="46"/>
      <c r="B45" s="498" t="s">
        <v>469</v>
      </c>
      <c r="C45" s="215" t="s">
        <v>414</v>
      </c>
      <c r="D45" s="212" t="s">
        <v>470</v>
      </c>
      <c r="E45" s="212" t="s">
        <v>416</v>
      </c>
      <c r="F45" s="215" t="s">
        <v>427</v>
      </c>
      <c r="G45" s="223" t="s">
        <v>418</v>
      </c>
      <c r="H45" s="223" t="s">
        <v>418</v>
      </c>
      <c r="I45" s="224">
        <v>1127625363</v>
      </c>
      <c r="J45" s="46"/>
      <c r="K45" s="46"/>
      <c r="L45" s="46"/>
      <c r="M45" s="46"/>
      <c r="N45" s="46"/>
      <c r="O45" s="46"/>
      <c r="P45" s="46"/>
      <c r="Q45" s="46"/>
      <c r="R45" s="46"/>
      <c r="S45" s="46"/>
      <c r="T45" s="46"/>
      <c r="U45" s="46"/>
      <c r="V45" s="46"/>
      <c r="W45" s="46"/>
      <c r="X45" s="46"/>
      <c r="Y45" s="46"/>
      <c r="Z45" s="46"/>
    </row>
    <row r="46" spans="1:26" ht="24" customHeight="1">
      <c r="A46" s="46"/>
      <c r="B46" s="498" t="s">
        <v>471</v>
      </c>
      <c r="C46" s="215" t="s">
        <v>414</v>
      </c>
      <c r="D46" s="212" t="s">
        <v>472</v>
      </c>
      <c r="E46" s="212" t="s">
        <v>416</v>
      </c>
      <c r="F46" s="215" t="s">
        <v>427</v>
      </c>
      <c r="G46" s="225" t="s">
        <v>473</v>
      </c>
      <c r="H46" s="223" t="s">
        <v>418</v>
      </c>
      <c r="I46" s="224">
        <v>19408423</v>
      </c>
      <c r="J46" s="46"/>
      <c r="K46" s="46"/>
      <c r="L46" s="46"/>
      <c r="M46" s="46"/>
      <c r="N46" s="46"/>
      <c r="O46" s="46"/>
      <c r="P46" s="46"/>
      <c r="Q46" s="46"/>
      <c r="R46" s="46"/>
      <c r="S46" s="46"/>
      <c r="T46" s="46"/>
      <c r="U46" s="46"/>
      <c r="V46" s="46"/>
      <c r="W46" s="46"/>
      <c r="X46" s="46"/>
      <c r="Y46" s="46"/>
      <c r="Z46" s="46"/>
    </row>
    <row r="47" spans="1:26" ht="24" customHeight="1">
      <c r="A47" s="46"/>
      <c r="B47" s="498" t="s">
        <v>474</v>
      </c>
      <c r="C47" s="215" t="s">
        <v>414</v>
      </c>
      <c r="D47" s="212"/>
      <c r="E47" s="215" t="s">
        <v>416</v>
      </c>
      <c r="F47" s="215"/>
      <c r="G47" s="223"/>
      <c r="H47" s="223"/>
      <c r="I47" s="224">
        <v>1546351</v>
      </c>
      <c r="J47" s="46"/>
      <c r="K47" s="46"/>
      <c r="L47" s="46"/>
      <c r="M47" s="46"/>
      <c r="N47" s="46"/>
      <c r="O47" s="46"/>
      <c r="P47" s="46"/>
      <c r="Q47" s="46"/>
      <c r="R47" s="46"/>
      <c r="S47" s="46"/>
      <c r="T47" s="46"/>
      <c r="U47" s="46"/>
      <c r="V47" s="46"/>
      <c r="W47" s="46"/>
      <c r="X47" s="46"/>
      <c r="Y47" s="46"/>
      <c r="Z47" s="46"/>
    </row>
    <row r="48" spans="1:26" ht="24" customHeight="1">
      <c r="A48" s="46"/>
      <c r="B48" s="498" t="s">
        <v>475</v>
      </c>
      <c r="C48" s="215" t="s">
        <v>414</v>
      </c>
      <c r="D48" s="212" t="s">
        <v>476</v>
      </c>
      <c r="E48" s="212" t="s">
        <v>416</v>
      </c>
      <c r="F48" s="215" t="s">
        <v>417</v>
      </c>
      <c r="G48" s="223" t="s">
        <v>477</v>
      </c>
      <c r="H48" s="223" t="s">
        <v>445</v>
      </c>
      <c r="I48" s="224">
        <v>488969333</v>
      </c>
      <c r="J48" s="46"/>
      <c r="K48" s="46"/>
      <c r="L48" s="46"/>
      <c r="M48" s="46"/>
      <c r="N48" s="46"/>
      <c r="O48" s="46"/>
      <c r="P48" s="46"/>
      <c r="Q48" s="46"/>
      <c r="R48" s="46"/>
      <c r="S48" s="46"/>
      <c r="T48" s="46"/>
      <c r="U48" s="46"/>
      <c r="V48" s="46"/>
      <c r="W48" s="46"/>
      <c r="X48" s="46"/>
      <c r="Y48" s="46"/>
      <c r="Z48" s="46"/>
    </row>
    <row r="49" spans="1:26" ht="24" customHeight="1">
      <c r="A49" s="46"/>
      <c r="B49" s="498" t="s">
        <v>478</v>
      </c>
      <c r="C49" s="215" t="s">
        <v>414</v>
      </c>
      <c r="D49" s="212"/>
      <c r="E49" s="215" t="s">
        <v>416</v>
      </c>
      <c r="F49" s="215"/>
      <c r="G49" s="223"/>
      <c r="H49" s="223"/>
      <c r="I49" s="224">
        <v>27383014</v>
      </c>
      <c r="J49" s="46"/>
      <c r="K49" s="46"/>
      <c r="L49" s="46"/>
      <c r="M49" s="46"/>
      <c r="N49" s="46"/>
      <c r="O49" s="46"/>
      <c r="P49" s="46"/>
      <c r="Q49" s="46"/>
      <c r="R49" s="46"/>
      <c r="S49" s="46"/>
      <c r="T49" s="46"/>
      <c r="U49" s="46"/>
      <c r="V49" s="46"/>
      <c r="W49" s="46"/>
      <c r="X49" s="46"/>
      <c r="Y49" s="46"/>
      <c r="Z49" s="46"/>
    </row>
    <row r="50" spans="1:26" ht="24" customHeight="1">
      <c r="A50" s="46"/>
      <c r="B50" s="498" t="s">
        <v>479</v>
      </c>
      <c r="C50" s="215" t="s">
        <v>414</v>
      </c>
      <c r="D50" s="212"/>
      <c r="E50" s="215" t="s">
        <v>416</v>
      </c>
      <c r="F50" s="215"/>
      <c r="G50" s="223"/>
      <c r="H50" s="223"/>
      <c r="I50" s="224">
        <v>22348</v>
      </c>
      <c r="J50" s="46"/>
      <c r="K50" s="46"/>
      <c r="L50" s="46"/>
      <c r="M50" s="46"/>
      <c r="N50" s="46"/>
      <c r="O50" s="46"/>
      <c r="P50" s="46"/>
      <c r="Q50" s="46"/>
      <c r="R50" s="46"/>
      <c r="S50" s="46"/>
      <c r="T50" s="46"/>
      <c r="U50" s="46"/>
      <c r="V50" s="46"/>
      <c r="W50" s="46"/>
      <c r="X50" s="46"/>
      <c r="Y50" s="46"/>
      <c r="Z50" s="46"/>
    </row>
    <row r="51" spans="1:26" ht="24" customHeight="1">
      <c r="A51" s="46"/>
      <c r="B51" s="498" t="s">
        <v>480</v>
      </c>
      <c r="C51" s="215" t="s">
        <v>414</v>
      </c>
      <c r="D51" s="212" t="s">
        <v>481</v>
      </c>
      <c r="E51" s="212" t="s">
        <v>416</v>
      </c>
      <c r="F51" s="215" t="s">
        <v>482</v>
      </c>
      <c r="G51" s="223" t="s">
        <v>418</v>
      </c>
      <c r="H51" s="223" t="s">
        <v>418</v>
      </c>
      <c r="I51" s="224">
        <v>306816</v>
      </c>
      <c r="J51" s="46"/>
      <c r="K51" s="46"/>
      <c r="L51" s="46"/>
      <c r="M51" s="46"/>
      <c r="N51" s="46"/>
      <c r="O51" s="46"/>
      <c r="P51" s="46"/>
      <c r="Q51" s="46"/>
      <c r="R51" s="46"/>
      <c r="S51" s="46"/>
      <c r="T51" s="46"/>
      <c r="U51" s="46"/>
      <c r="V51" s="46"/>
      <c r="W51" s="46"/>
      <c r="X51" s="46"/>
      <c r="Y51" s="46"/>
      <c r="Z51" s="46"/>
    </row>
    <row r="52" spans="1:26" ht="24" customHeight="1">
      <c r="A52" s="46"/>
      <c r="B52" s="498" t="s">
        <v>483</v>
      </c>
      <c r="C52" s="215" t="s">
        <v>414</v>
      </c>
      <c r="D52" s="212" t="s">
        <v>484</v>
      </c>
      <c r="E52" s="212" t="s">
        <v>416</v>
      </c>
      <c r="F52" s="215" t="s">
        <v>427</v>
      </c>
      <c r="G52" s="223" t="s">
        <v>485</v>
      </c>
      <c r="H52" s="225" t="s">
        <v>486</v>
      </c>
      <c r="I52" s="224">
        <v>145758484</v>
      </c>
      <c r="J52" s="46"/>
      <c r="K52" s="46"/>
      <c r="L52" s="46"/>
      <c r="M52" s="46"/>
      <c r="N52" s="46"/>
      <c r="O52" s="46"/>
      <c r="P52" s="46"/>
      <c r="Q52" s="46"/>
      <c r="R52" s="46"/>
      <c r="S52" s="46"/>
      <c r="T52" s="46"/>
      <c r="U52" s="46"/>
      <c r="V52" s="46"/>
      <c r="W52" s="46"/>
      <c r="X52" s="46"/>
      <c r="Y52" s="46"/>
      <c r="Z52" s="46"/>
    </row>
    <row r="53" spans="1:26" ht="24" customHeight="1">
      <c r="A53" s="46"/>
      <c r="B53" s="498" t="s">
        <v>487</v>
      </c>
      <c r="C53" s="215" t="s">
        <v>414</v>
      </c>
      <c r="D53" s="212" t="s">
        <v>488</v>
      </c>
      <c r="E53" s="212" t="s">
        <v>416</v>
      </c>
      <c r="F53" s="215" t="s">
        <v>417</v>
      </c>
      <c r="G53" s="223" t="s">
        <v>418</v>
      </c>
      <c r="H53" s="223" t="s">
        <v>418</v>
      </c>
      <c r="I53" s="224">
        <v>118542026</v>
      </c>
      <c r="J53" s="46"/>
      <c r="K53" s="46"/>
      <c r="L53" s="46"/>
      <c r="M53" s="46"/>
      <c r="N53" s="46"/>
      <c r="O53" s="46"/>
      <c r="P53" s="46"/>
      <c r="Q53" s="46"/>
      <c r="R53" s="46"/>
      <c r="S53" s="46"/>
      <c r="T53" s="46"/>
      <c r="U53" s="46"/>
      <c r="V53" s="46"/>
      <c r="W53" s="46"/>
      <c r="X53" s="46"/>
      <c r="Y53" s="46"/>
      <c r="Z53" s="46"/>
    </row>
    <row r="54" spans="1:26" ht="24" customHeight="1">
      <c r="A54" s="46"/>
      <c r="B54" s="498" t="s">
        <v>489</v>
      </c>
      <c r="C54" s="215" t="s">
        <v>414</v>
      </c>
      <c r="D54" s="212" t="s">
        <v>490</v>
      </c>
      <c r="E54" s="212" t="s">
        <v>416</v>
      </c>
      <c r="F54" s="215" t="s">
        <v>417</v>
      </c>
      <c r="G54" s="223" t="s">
        <v>418</v>
      </c>
      <c r="H54" s="223" t="s">
        <v>418</v>
      </c>
      <c r="I54" s="224">
        <v>39675470</v>
      </c>
      <c r="J54" s="46"/>
      <c r="K54" s="46"/>
      <c r="L54" s="46"/>
      <c r="M54" s="46"/>
      <c r="N54" s="46"/>
      <c r="O54" s="46"/>
      <c r="P54" s="46"/>
      <c r="Q54" s="46"/>
      <c r="R54" s="46"/>
      <c r="S54" s="46"/>
      <c r="T54" s="46"/>
      <c r="U54" s="46"/>
      <c r="V54" s="46"/>
      <c r="W54" s="46"/>
      <c r="X54" s="46"/>
      <c r="Y54" s="46"/>
      <c r="Z54" s="46"/>
    </row>
    <row r="55" spans="1:26" ht="24" customHeight="1">
      <c r="A55" s="46"/>
      <c r="B55" s="498" t="s">
        <v>491</v>
      </c>
      <c r="C55" s="215" t="s">
        <v>414</v>
      </c>
      <c r="D55" s="212" t="s">
        <v>492</v>
      </c>
      <c r="E55" s="212" t="s">
        <v>416</v>
      </c>
      <c r="F55" s="215" t="s">
        <v>417</v>
      </c>
      <c r="G55" s="223" t="s">
        <v>418</v>
      </c>
      <c r="H55" s="223" t="s">
        <v>418</v>
      </c>
      <c r="I55" s="224">
        <v>176459033</v>
      </c>
      <c r="J55" s="46"/>
      <c r="K55" s="46"/>
      <c r="L55" s="46"/>
      <c r="M55" s="46"/>
      <c r="N55" s="46"/>
      <c r="O55" s="46"/>
      <c r="P55" s="46"/>
      <c r="Q55" s="46"/>
      <c r="R55" s="46"/>
      <c r="S55" s="46"/>
      <c r="T55" s="46"/>
      <c r="U55" s="46"/>
      <c r="V55" s="46"/>
      <c r="W55" s="46"/>
      <c r="X55" s="46"/>
      <c r="Y55" s="46"/>
      <c r="Z55" s="46"/>
    </row>
    <row r="56" spans="1:26" ht="24" customHeight="1">
      <c r="A56" s="46"/>
      <c r="B56" s="498" t="s">
        <v>493</v>
      </c>
      <c r="C56" s="215" t="s">
        <v>414</v>
      </c>
      <c r="D56" s="212" t="s">
        <v>494</v>
      </c>
      <c r="E56" s="212" t="s">
        <v>416</v>
      </c>
      <c r="F56" s="215" t="s">
        <v>417</v>
      </c>
      <c r="G56" s="223" t="s">
        <v>495</v>
      </c>
      <c r="H56" s="225" t="s">
        <v>496</v>
      </c>
      <c r="I56" s="224">
        <v>589383093</v>
      </c>
      <c r="J56" s="46"/>
      <c r="K56" s="46"/>
      <c r="L56" s="46"/>
      <c r="M56" s="46"/>
      <c r="N56" s="46"/>
      <c r="O56" s="46"/>
      <c r="P56" s="46"/>
      <c r="Q56" s="46"/>
      <c r="R56" s="46"/>
      <c r="S56" s="46"/>
      <c r="T56" s="46"/>
      <c r="U56" s="46"/>
      <c r="V56" s="46"/>
      <c r="W56" s="46"/>
      <c r="X56" s="46"/>
      <c r="Y56" s="46"/>
      <c r="Z56" s="46"/>
    </row>
    <row r="57" spans="1:26" ht="24" customHeight="1">
      <c r="A57" s="46"/>
      <c r="B57" s="498" t="s">
        <v>497</v>
      </c>
      <c r="C57" s="215" t="s">
        <v>414</v>
      </c>
      <c r="D57" s="212" t="s">
        <v>498</v>
      </c>
      <c r="E57" s="212" t="s">
        <v>416</v>
      </c>
      <c r="F57" s="215" t="s">
        <v>448</v>
      </c>
      <c r="G57" s="223" t="s">
        <v>499</v>
      </c>
      <c r="H57" s="225" t="s">
        <v>500</v>
      </c>
      <c r="I57" s="224">
        <v>303017897</v>
      </c>
      <c r="J57" s="46"/>
      <c r="K57" s="46"/>
      <c r="L57" s="46"/>
      <c r="M57" s="46"/>
      <c r="N57" s="46"/>
      <c r="O57" s="46"/>
      <c r="P57" s="46"/>
      <c r="Q57" s="46"/>
      <c r="R57" s="46"/>
      <c r="S57" s="46"/>
      <c r="T57" s="46"/>
      <c r="U57" s="46"/>
      <c r="V57" s="46"/>
      <c r="W57" s="46"/>
      <c r="X57" s="46"/>
      <c r="Y57" s="46"/>
      <c r="Z57" s="46"/>
    </row>
    <row r="58" spans="1:26" ht="24" customHeight="1">
      <c r="A58" s="46"/>
      <c r="B58" s="498" t="s">
        <v>501</v>
      </c>
      <c r="C58" s="215" t="s">
        <v>414</v>
      </c>
      <c r="D58" s="212" t="s">
        <v>502</v>
      </c>
      <c r="E58" s="212" t="s">
        <v>416</v>
      </c>
      <c r="F58" s="215" t="s">
        <v>417</v>
      </c>
      <c r="G58" s="223" t="s">
        <v>418</v>
      </c>
      <c r="H58" s="223" t="s">
        <v>418</v>
      </c>
      <c r="I58" s="224">
        <v>26831682</v>
      </c>
      <c r="J58" s="46"/>
      <c r="K58" s="46"/>
      <c r="L58" s="46"/>
      <c r="M58" s="46"/>
      <c r="N58" s="46"/>
      <c r="O58" s="46"/>
      <c r="P58" s="46"/>
      <c r="Q58" s="46"/>
      <c r="R58" s="46"/>
      <c r="S58" s="46"/>
      <c r="T58" s="46"/>
      <c r="U58" s="46"/>
      <c r="V58" s="46"/>
      <c r="W58" s="46"/>
      <c r="X58" s="46"/>
      <c r="Y58" s="46"/>
      <c r="Z58" s="46"/>
    </row>
    <row r="59" spans="1:26" ht="24" customHeight="1">
      <c r="A59" s="46"/>
      <c r="B59" s="498" t="s">
        <v>503</v>
      </c>
      <c r="C59" s="215" t="s">
        <v>414</v>
      </c>
      <c r="D59" s="212" t="s">
        <v>504</v>
      </c>
      <c r="E59" s="212" t="s">
        <v>416</v>
      </c>
      <c r="F59" s="215" t="s">
        <v>417</v>
      </c>
      <c r="G59" s="223" t="s">
        <v>418</v>
      </c>
      <c r="H59" s="223" t="s">
        <v>418</v>
      </c>
      <c r="I59" s="224">
        <v>13774872</v>
      </c>
      <c r="J59" s="46"/>
      <c r="K59" s="46"/>
      <c r="L59" s="46"/>
      <c r="M59" s="46"/>
      <c r="N59" s="46"/>
      <c r="O59" s="46"/>
      <c r="P59" s="46"/>
      <c r="Q59" s="46"/>
      <c r="R59" s="46"/>
      <c r="S59" s="46"/>
      <c r="T59" s="46"/>
      <c r="U59" s="46"/>
      <c r="V59" s="46"/>
      <c r="W59" s="46"/>
      <c r="X59" s="46"/>
      <c r="Y59" s="46"/>
      <c r="Z59" s="46"/>
    </row>
    <row r="60" spans="1:26" ht="24" customHeight="1">
      <c r="A60" s="46"/>
      <c r="B60" s="498" t="s">
        <v>505</v>
      </c>
      <c r="C60" s="215" t="s">
        <v>414</v>
      </c>
      <c r="D60" s="212" t="s">
        <v>506</v>
      </c>
      <c r="E60" s="212" t="s">
        <v>416</v>
      </c>
      <c r="F60" s="215" t="s">
        <v>448</v>
      </c>
      <c r="G60" s="223" t="s">
        <v>507</v>
      </c>
      <c r="H60" s="225" t="s">
        <v>508</v>
      </c>
      <c r="I60" s="224">
        <v>1296588689</v>
      </c>
      <c r="J60" s="46"/>
      <c r="K60" s="46"/>
      <c r="L60" s="46"/>
      <c r="M60" s="46"/>
      <c r="N60" s="46"/>
      <c r="O60" s="46"/>
      <c r="P60" s="46"/>
      <c r="Q60" s="46"/>
      <c r="R60" s="46"/>
      <c r="S60" s="46"/>
      <c r="T60" s="46"/>
      <c r="U60" s="46"/>
      <c r="V60" s="46"/>
      <c r="W60" s="46"/>
      <c r="X60" s="46"/>
      <c r="Y60" s="46"/>
      <c r="Z60" s="46"/>
    </row>
    <row r="61" spans="1:26" ht="24" customHeight="1">
      <c r="A61" s="46"/>
      <c r="B61" s="498" t="s">
        <v>509</v>
      </c>
      <c r="C61" s="215" t="s">
        <v>414</v>
      </c>
      <c r="D61" s="212" t="s">
        <v>510</v>
      </c>
      <c r="E61" s="212" t="s">
        <v>416</v>
      </c>
      <c r="F61" s="215" t="s">
        <v>433</v>
      </c>
      <c r="G61" s="223" t="s">
        <v>418</v>
      </c>
      <c r="H61" s="223" t="s">
        <v>418</v>
      </c>
      <c r="I61" s="224">
        <v>1177752811</v>
      </c>
      <c r="J61" s="46"/>
      <c r="K61" s="46"/>
      <c r="L61" s="46"/>
      <c r="M61" s="46"/>
      <c r="N61" s="46"/>
      <c r="O61" s="46"/>
      <c r="P61" s="46"/>
      <c r="Q61" s="46"/>
      <c r="R61" s="46"/>
      <c r="S61" s="46"/>
      <c r="T61" s="46"/>
      <c r="U61" s="46"/>
      <c r="V61" s="46"/>
      <c r="W61" s="46"/>
      <c r="X61" s="46"/>
      <c r="Y61" s="46"/>
      <c r="Z61" s="46"/>
    </row>
    <row r="62" spans="1:26" ht="24" customHeight="1">
      <c r="A62" s="46"/>
      <c r="B62" s="498" t="s">
        <v>511</v>
      </c>
      <c r="C62" s="215" t="s">
        <v>414</v>
      </c>
      <c r="D62" s="212" t="s">
        <v>512</v>
      </c>
      <c r="E62" s="212" t="s">
        <v>416</v>
      </c>
      <c r="F62" s="215" t="s">
        <v>417</v>
      </c>
      <c r="G62" s="223" t="s">
        <v>513</v>
      </c>
      <c r="H62" s="225" t="s">
        <v>514</v>
      </c>
      <c r="I62" s="224">
        <v>1444323504</v>
      </c>
      <c r="J62" s="46"/>
      <c r="K62" s="46"/>
      <c r="L62" s="46"/>
      <c r="M62" s="46"/>
      <c r="N62" s="46"/>
      <c r="O62" s="46"/>
      <c r="P62" s="46"/>
      <c r="Q62" s="46"/>
      <c r="R62" s="46"/>
      <c r="S62" s="46"/>
      <c r="T62" s="46"/>
      <c r="U62" s="46"/>
      <c r="V62" s="46"/>
      <c r="W62" s="46"/>
      <c r="X62" s="46"/>
      <c r="Y62" s="46"/>
      <c r="Z62" s="46"/>
    </row>
    <row r="63" spans="1:26" ht="24" customHeight="1">
      <c r="A63" s="46"/>
      <c r="B63" s="498" t="s">
        <v>515</v>
      </c>
      <c r="C63" s="215" t="s">
        <v>414</v>
      </c>
      <c r="D63" s="212" t="s">
        <v>516</v>
      </c>
      <c r="E63" s="212" t="s">
        <v>416</v>
      </c>
      <c r="F63" s="215" t="s">
        <v>417</v>
      </c>
      <c r="G63" s="223" t="s">
        <v>517</v>
      </c>
      <c r="H63" s="223" t="s">
        <v>445</v>
      </c>
      <c r="I63" s="224">
        <v>1666555455</v>
      </c>
      <c r="J63" s="46"/>
      <c r="K63" s="46"/>
      <c r="L63" s="46"/>
      <c r="M63" s="46"/>
      <c r="N63" s="46"/>
      <c r="O63" s="46"/>
      <c r="P63" s="46"/>
      <c r="Q63" s="46"/>
      <c r="R63" s="46"/>
      <c r="S63" s="46"/>
      <c r="T63" s="46"/>
      <c r="U63" s="46"/>
      <c r="V63" s="46"/>
      <c r="W63" s="46"/>
      <c r="X63" s="46"/>
      <c r="Y63" s="46"/>
      <c r="Z63" s="46"/>
    </row>
    <row r="64" spans="1:26" ht="24" customHeight="1">
      <c r="A64" s="46"/>
      <c r="B64" s="498" t="s">
        <v>518</v>
      </c>
      <c r="C64" s="215" t="s">
        <v>414</v>
      </c>
      <c r="D64" s="222" t="s">
        <v>519</v>
      </c>
      <c r="E64" s="212" t="s">
        <v>416</v>
      </c>
      <c r="F64" s="215" t="s">
        <v>417</v>
      </c>
      <c r="G64" s="223" t="s">
        <v>418</v>
      </c>
      <c r="H64" s="223" t="s">
        <v>418</v>
      </c>
      <c r="I64" s="224">
        <v>97793449</v>
      </c>
      <c r="J64" s="46"/>
      <c r="K64" s="46"/>
      <c r="L64" s="46"/>
      <c r="M64" s="46"/>
      <c r="N64" s="46"/>
      <c r="O64" s="46"/>
      <c r="P64" s="46"/>
      <c r="Q64" s="46"/>
      <c r="R64" s="46"/>
      <c r="S64" s="46"/>
      <c r="T64" s="46"/>
      <c r="U64" s="46"/>
      <c r="V64" s="46"/>
      <c r="W64" s="46"/>
      <c r="X64" s="46"/>
      <c r="Y64" s="46"/>
      <c r="Z64" s="46"/>
    </row>
    <row r="65" spans="1:26" ht="24" customHeight="1">
      <c r="A65" s="46"/>
      <c r="B65" s="498" t="s">
        <v>520</v>
      </c>
      <c r="C65" s="215" t="s">
        <v>414</v>
      </c>
      <c r="D65" s="222"/>
      <c r="E65" s="215" t="s">
        <v>416</v>
      </c>
      <c r="F65" s="215"/>
      <c r="G65" s="223"/>
      <c r="H65" s="223"/>
      <c r="I65" s="224">
        <v>14784572</v>
      </c>
      <c r="J65" s="46"/>
      <c r="K65" s="46"/>
      <c r="L65" s="46"/>
      <c r="M65" s="46"/>
      <c r="N65" s="46"/>
      <c r="O65" s="46"/>
      <c r="P65" s="46"/>
      <c r="Q65" s="46"/>
      <c r="R65" s="46"/>
      <c r="S65" s="46"/>
      <c r="T65" s="46"/>
      <c r="U65" s="46"/>
      <c r="V65" s="46"/>
      <c r="W65" s="46"/>
      <c r="X65" s="46"/>
      <c r="Y65" s="46"/>
      <c r="Z65" s="46"/>
    </row>
    <row r="66" spans="1:26" ht="24" customHeight="1">
      <c r="A66" s="46"/>
      <c r="B66" s="498" t="s">
        <v>521</v>
      </c>
      <c r="C66" s="215" t="s">
        <v>414</v>
      </c>
      <c r="D66" s="212" t="s">
        <v>522</v>
      </c>
      <c r="E66" s="212" t="s">
        <v>416</v>
      </c>
      <c r="F66" s="215" t="s">
        <v>417</v>
      </c>
      <c r="G66" s="223" t="s">
        <v>418</v>
      </c>
      <c r="H66" s="223" t="s">
        <v>418</v>
      </c>
      <c r="I66" s="224">
        <v>285320522</v>
      </c>
      <c r="J66" s="46"/>
      <c r="K66" s="46"/>
      <c r="L66" s="46"/>
      <c r="M66" s="46"/>
      <c r="N66" s="46"/>
      <c r="O66" s="46"/>
      <c r="P66" s="46"/>
      <c r="Q66" s="46"/>
      <c r="R66" s="46"/>
      <c r="S66" s="46"/>
      <c r="T66" s="46"/>
      <c r="U66" s="46"/>
      <c r="V66" s="46"/>
      <c r="W66" s="46"/>
      <c r="X66" s="46"/>
      <c r="Y66" s="46"/>
      <c r="Z66" s="46"/>
    </row>
    <row r="67" spans="1:26" ht="24" customHeight="1">
      <c r="A67" s="46"/>
      <c r="B67" s="498" t="s">
        <v>523</v>
      </c>
      <c r="C67" s="215" t="s">
        <v>414</v>
      </c>
      <c r="D67" s="212" t="s">
        <v>524</v>
      </c>
      <c r="E67" s="212" t="s">
        <v>416</v>
      </c>
      <c r="F67" s="215" t="s">
        <v>525</v>
      </c>
      <c r="G67" s="223" t="s">
        <v>418</v>
      </c>
      <c r="H67" s="223" t="s">
        <v>418</v>
      </c>
      <c r="I67" s="224">
        <v>2738834</v>
      </c>
      <c r="J67" s="46"/>
      <c r="K67" s="46"/>
      <c r="L67" s="46"/>
      <c r="M67" s="46"/>
      <c r="N67" s="46"/>
      <c r="O67" s="46"/>
      <c r="P67" s="46"/>
      <c r="Q67" s="46"/>
      <c r="R67" s="46"/>
      <c r="S67" s="46"/>
      <c r="T67" s="46"/>
      <c r="U67" s="46"/>
      <c r="V67" s="46"/>
      <c r="W67" s="46"/>
      <c r="X67" s="46"/>
      <c r="Y67" s="46"/>
      <c r="Z67" s="46"/>
    </row>
    <row r="68" spans="1:26" ht="71.400000000000006" customHeight="1">
      <c r="A68" s="46"/>
      <c r="B68" s="498" t="s">
        <v>526</v>
      </c>
      <c r="C68" s="215" t="s">
        <v>414</v>
      </c>
      <c r="D68" s="212" t="s">
        <v>527</v>
      </c>
      <c r="E68" s="212" t="s">
        <v>416</v>
      </c>
      <c r="F68" s="215" t="s">
        <v>417</v>
      </c>
      <c r="G68" s="226" t="s">
        <v>528</v>
      </c>
      <c r="H68" s="223" t="s">
        <v>445</v>
      </c>
      <c r="I68" s="224">
        <v>3459965933</v>
      </c>
      <c r="J68" s="46"/>
      <c r="K68" s="46"/>
      <c r="L68" s="46"/>
      <c r="M68" s="46"/>
      <c r="N68" s="46"/>
      <c r="O68" s="46"/>
      <c r="P68" s="46"/>
      <c r="Q68" s="46"/>
      <c r="R68" s="46"/>
      <c r="S68" s="46"/>
      <c r="T68" s="46"/>
      <c r="U68" s="46"/>
      <c r="V68" s="46"/>
      <c r="W68" s="46"/>
      <c r="X68" s="46"/>
      <c r="Y68" s="46"/>
      <c r="Z68" s="46"/>
    </row>
    <row r="69" spans="1:26" ht="24" customHeight="1">
      <c r="A69" s="46"/>
      <c r="B69" s="498" t="s">
        <v>529</v>
      </c>
      <c r="C69" s="215" t="s">
        <v>414</v>
      </c>
      <c r="D69" s="212" t="s">
        <v>530</v>
      </c>
      <c r="E69" s="212" t="s">
        <v>416</v>
      </c>
      <c r="F69" s="215" t="s">
        <v>482</v>
      </c>
      <c r="G69" s="223" t="s">
        <v>418</v>
      </c>
      <c r="H69" s="223" t="s">
        <v>418</v>
      </c>
      <c r="I69" s="224">
        <v>12676813</v>
      </c>
      <c r="J69" s="46"/>
      <c r="K69" s="46"/>
      <c r="L69" s="46"/>
      <c r="M69" s="46"/>
      <c r="N69" s="46"/>
      <c r="O69" s="46"/>
      <c r="P69" s="46"/>
      <c r="Q69" s="46"/>
      <c r="R69" s="46"/>
      <c r="S69" s="46"/>
      <c r="T69" s="46"/>
      <c r="U69" s="46"/>
      <c r="V69" s="46"/>
      <c r="W69" s="46"/>
      <c r="X69" s="46"/>
      <c r="Y69" s="46"/>
      <c r="Z69" s="46"/>
    </row>
    <row r="70" spans="1:26" ht="24" customHeight="1">
      <c r="A70" s="46"/>
      <c r="B70" s="498" t="s">
        <v>531</v>
      </c>
      <c r="C70" s="215" t="s">
        <v>414</v>
      </c>
      <c r="D70" s="212"/>
      <c r="E70" s="215" t="s">
        <v>416</v>
      </c>
      <c r="F70" s="215"/>
      <c r="G70" s="223"/>
      <c r="H70" s="223"/>
      <c r="I70" s="224">
        <v>8978562</v>
      </c>
      <c r="J70" s="46"/>
      <c r="K70" s="46"/>
      <c r="L70" s="46"/>
      <c r="M70" s="46"/>
      <c r="N70" s="46"/>
      <c r="O70" s="46"/>
      <c r="P70" s="46"/>
      <c r="Q70" s="46"/>
      <c r="R70" s="46"/>
      <c r="S70" s="46"/>
      <c r="T70" s="46"/>
      <c r="U70" s="46"/>
      <c r="V70" s="46"/>
      <c r="W70" s="46"/>
      <c r="X70" s="46"/>
      <c r="Y70" s="46"/>
      <c r="Z70" s="46"/>
    </row>
    <row r="71" spans="1:26" ht="24" customHeight="1">
      <c r="A71" s="46"/>
      <c r="B71" s="498" t="s">
        <v>532</v>
      </c>
      <c r="C71" s="215"/>
      <c r="D71" s="212"/>
      <c r="E71" s="215"/>
      <c r="F71" s="215"/>
      <c r="G71" s="223"/>
      <c r="H71" s="223"/>
      <c r="I71" s="224">
        <v>258576830</v>
      </c>
      <c r="J71" s="46"/>
      <c r="K71" s="46"/>
      <c r="L71" s="46"/>
      <c r="M71" s="46"/>
      <c r="N71" s="46"/>
      <c r="O71" s="46"/>
      <c r="P71" s="46"/>
      <c r="Q71" s="46"/>
      <c r="R71" s="46"/>
      <c r="S71" s="46"/>
      <c r="T71" s="46"/>
      <c r="U71" s="46"/>
      <c r="V71" s="46"/>
      <c r="W71" s="46"/>
      <c r="X71" s="46"/>
      <c r="Y71" s="46"/>
      <c r="Z71" s="46"/>
    </row>
    <row r="72" spans="1:26" ht="24" customHeight="1">
      <c r="A72" s="46"/>
      <c r="B72" s="498" t="s">
        <v>533</v>
      </c>
      <c r="C72" s="215" t="s">
        <v>414</v>
      </c>
      <c r="D72" s="212"/>
      <c r="E72" s="215" t="s">
        <v>416</v>
      </c>
      <c r="F72" s="215"/>
      <c r="G72" s="223"/>
      <c r="H72" s="223"/>
      <c r="I72" s="224">
        <v>1296673</v>
      </c>
      <c r="J72" s="46"/>
      <c r="K72" s="46"/>
      <c r="L72" s="46"/>
      <c r="M72" s="46"/>
      <c r="N72" s="46"/>
      <c r="O72" s="46"/>
      <c r="P72" s="46"/>
      <c r="Q72" s="46"/>
      <c r="R72" s="46"/>
      <c r="S72" s="46"/>
      <c r="T72" s="46"/>
      <c r="U72" s="46"/>
      <c r="V72" s="46"/>
      <c r="W72" s="46"/>
      <c r="X72" s="46"/>
      <c r="Y72" s="46"/>
      <c r="Z72" s="46"/>
    </row>
    <row r="73" spans="1:26" ht="24" customHeight="1">
      <c r="A73" s="46"/>
      <c r="B73" s="498" t="s">
        <v>534</v>
      </c>
      <c r="C73" s="215" t="s">
        <v>414</v>
      </c>
      <c r="D73" s="212" t="s">
        <v>535</v>
      </c>
      <c r="E73" s="212" t="s">
        <v>416</v>
      </c>
      <c r="F73" s="215" t="s">
        <v>417</v>
      </c>
      <c r="G73" s="223" t="s">
        <v>440</v>
      </c>
      <c r="H73" s="223" t="s">
        <v>536</v>
      </c>
      <c r="I73" s="224">
        <v>386325486</v>
      </c>
      <c r="J73" s="46"/>
      <c r="K73" s="46"/>
      <c r="L73" s="46"/>
      <c r="M73" s="46"/>
      <c r="N73" s="46"/>
      <c r="O73" s="46"/>
      <c r="P73" s="46"/>
      <c r="Q73" s="46"/>
      <c r="R73" s="46"/>
      <c r="S73" s="46"/>
      <c r="T73" s="46"/>
      <c r="U73" s="46"/>
      <c r="V73" s="46"/>
      <c r="W73" s="46"/>
      <c r="X73" s="46"/>
      <c r="Y73" s="46"/>
      <c r="Z73" s="46"/>
    </row>
    <row r="74" spans="1:26" ht="54" customHeight="1">
      <c r="A74" s="46"/>
      <c r="B74" s="498" t="s">
        <v>537</v>
      </c>
      <c r="C74" s="215" t="s">
        <v>414</v>
      </c>
      <c r="D74" s="212" t="s">
        <v>538</v>
      </c>
      <c r="E74" s="212" t="s">
        <v>416</v>
      </c>
      <c r="F74" s="215" t="s">
        <v>539</v>
      </c>
      <c r="G74" s="223" t="s">
        <v>540</v>
      </c>
      <c r="H74" s="225" t="s">
        <v>541</v>
      </c>
      <c r="I74" s="224">
        <v>63511616</v>
      </c>
      <c r="J74" s="46"/>
      <c r="K74" s="46"/>
      <c r="L74" s="46"/>
      <c r="M74" s="46"/>
      <c r="N74" s="46"/>
      <c r="O74" s="46"/>
      <c r="P74" s="46"/>
      <c r="Q74" s="46"/>
      <c r="R74" s="46"/>
      <c r="S74" s="46"/>
      <c r="T74" s="46"/>
      <c r="U74" s="46"/>
      <c r="V74" s="46"/>
      <c r="W74" s="46"/>
      <c r="X74" s="46"/>
      <c r="Y74" s="46"/>
      <c r="Z74" s="46"/>
    </row>
    <row r="75" spans="1:26" ht="24" customHeight="1">
      <c r="A75" s="46"/>
      <c r="B75" s="498" t="s">
        <v>544</v>
      </c>
      <c r="C75" s="215" t="s">
        <v>414</v>
      </c>
      <c r="D75" s="212"/>
      <c r="E75" s="215" t="s">
        <v>416</v>
      </c>
      <c r="F75" s="215"/>
      <c r="G75" s="223"/>
      <c r="H75" s="223"/>
      <c r="I75" s="224">
        <v>20832097</v>
      </c>
      <c r="J75" s="46"/>
      <c r="K75" s="46"/>
      <c r="L75" s="46"/>
      <c r="M75" s="46"/>
      <c r="N75" s="46"/>
      <c r="O75" s="46"/>
      <c r="P75" s="46"/>
      <c r="Q75" s="46"/>
      <c r="R75" s="46"/>
      <c r="S75" s="46"/>
      <c r="T75" s="46"/>
      <c r="U75" s="46"/>
      <c r="V75" s="46"/>
      <c r="W75" s="46"/>
      <c r="X75" s="46"/>
      <c r="Y75" s="46"/>
      <c r="Z75" s="46"/>
    </row>
    <row r="76" spans="1:26" ht="24" customHeight="1">
      <c r="A76" s="46"/>
      <c r="B76" s="498" t="s">
        <v>545</v>
      </c>
      <c r="C76" s="215" t="s">
        <v>414</v>
      </c>
      <c r="D76" s="212" t="s">
        <v>546</v>
      </c>
      <c r="E76" s="212" t="s">
        <v>416</v>
      </c>
      <c r="F76" s="215" t="s">
        <v>547</v>
      </c>
      <c r="G76" s="223" t="s">
        <v>548</v>
      </c>
      <c r="H76" s="225" t="s">
        <v>549</v>
      </c>
      <c r="I76" s="224">
        <v>12780706</v>
      </c>
      <c r="J76" s="46"/>
      <c r="K76" s="46"/>
      <c r="L76" s="46"/>
      <c r="M76" s="46"/>
      <c r="N76" s="46"/>
      <c r="O76" s="46"/>
      <c r="P76" s="46"/>
      <c r="Q76" s="46"/>
      <c r="R76" s="46"/>
      <c r="S76" s="46"/>
      <c r="T76" s="46"/>
      <c r="U76" s="46"/>
      <c r="V76" s="46"/>
      <c r="W76" s="46"/>
      <c r="X76" s="46"/>
      <c r="Y76" s="46"/>
      <c r="Z76" s="46"/>
    </row>
    <row r="77" spans="1:26" ht="24" customHeight="1">
      <c r="A77" s="46"/>
      <c r="B77" s="498" t="s">
        <v>550</v>
      </c>
      <c r="C77" s="215" t="s">
        <v>414</v>
      </c>
      <c r="D77" s="212"/>
      <c r="E77" s="212" t="s">
        <v>416</v>
      </c>
      <c r="F77" s="215"/>
      <c r="G77" s="223"/>
      <c r="H77" s="223"/>
      <c r="I77" s="224">
        <v>9831181</v>
      </c>
      <c r="J77" s="46"/>
      <c r="K77" s="46"/>
      <c r="L77" s="46"/>
      <c r="M77" s="46"/>
      <c r="N77" s="46"/>
      <c r="O77" s="46"/>
      <c r="P77" s="46"/>
      <c r="Q77" s="46"/>
      <c r="R77" s="46"/>
      <c r="S77" s="46"/>
      <c r="T77" s="46"/>
      <c r="U77" s="46"/>
      <c r="V77" s="46"/>
      <c r="W77" s="46"/>
      <c r="X77" s="46"/>
      <c r="Y77" s="46"/>
      <c r="Z77" s="46"/>
    </row>
    <row r="78" spans="1:26" ht="24" customHeight="1">
      <c r="A78" s="46"/>
      <c r="B78" s="498" t="s">
        <v>551</v>
      </c>
      <c r="C78" s="215" t="s">
        <v>414</v>
      </c>
      <c r="D78" s="212" t="s">
        <v>552</v>
      </c>
      <c r="E78" s="212" t="s">
        <v>416</v>
      </c>
      <c r="F78" s="215" t="s">
        <v>553</v>
      </c>
      <c r="G78" s="223" t="s">
        <v>418</v>
      </c>
      <c r="H78" s="223" t="s">
        <v>418</v>
      </c>
      <c r="I78" s="224">
        <v>39298597</v>
      </c>
      <c r="J78" s="46"/>
      <c r="K78" s="46"/>
      <c r="L78" s="46"/>
      <c r="M78" s="46"/>
      <c r="N78" s="46"/>
      <c r="O78" s="46"/>
      <c r="P78" s="46"/>
      <c r="Q78" s="46"/>
      <c r="R78" s="46"/>
      <c r="S78" s="46"/>
      <c r="T78" s="46"/>
      <c r="U78" s="46"/>
      <c r="V78" s="46"/>
      <c r="W78" s="46"/>
      <c r="X78" s="46"/>
      <c r="Y78" s="46"/>
      <c r="Z78" s="46"/>
    </row>
    <row r="79" spans="1:26" ht="24" customHeight="1">
      <c r="A79" s="46"/>
      <c r="B79" s="498" t="s">
        <v>554</v>
      </c>
      <c r="C79" s="215" t="s">
        <v>414</v>
      </c>
      <c r="D79" s="212" t="s">
        <v>555</v>
      </c>
      <c r="E79" s="212" t="s">
        <v>416</v>
      </c>
      <c r="F79" s="215" t="s">
        <v>543</v>
      </c>
      <c r="G79" s="223" t="s">
        <v>556</v>
      </c>
      <c r="H79" s="223" t="s">
        <v>557</v>
      </c>
      <c r="I79" s="224">
        <v>4426811832</v>
      </c>
      <c r="J79" s="46"/>
      <c r="K79" s="46"/>
      <c r="L79" s="46"/>
      <c r="M79" s="46"/>
      <c r="N79" s="46"/>
      <c r="O79" s="46"/>
      <c r="P79" s="46"/>
      <c r="Q79" s="46"/>
      <c r="R79" s="46"/>
      <c r="S79" s="46"/>
      <c r="T79" s="46"/>
      <c r="U79" s="46"/>
      <c r="V79" s="46"/>
      <c r="W79" s="46"/>
      <c r="X79" s="46"/>
      <c r="Y79" s="46"/>
      <c r="Z79" s="46"/>
    </row>
    <row r="80" spans="1:26" ht="24" customHeight="1">
      <c r="A80" s="46"/>
      <c r="B80" s="498" t="s">
        <v>559</v>
      </c>
      <c r="C80" s="215" t="s">
        <v>414</v>
      </c>
      <c r="D80" s="212" t="s">
        <v>560</v>
      </c>
      <c r="E80" s="212" t="s">
        <v>416</v>
      </c>
      <c r="F80" s="215" t="s">
        <v>547</v>
      </c>
      <c r="G80" s="223" t="s">
        <v>418</v>
      </c>
      <c r="H80" s="223" t="s">
        <v>418</v>
      </c>
      <c r="I80" s="224">
        <v>5962274</v>
      </c>
      <c r="J80" s="46"/>
      <c r="K80" s="46"/>
      <c r="L80" s="46"/>
      <c r="M80" s="46"/>
      <c r="N80" s="46"/>
      <c r="O80" s="46"/>
      <c r="P80" s="46"/>
      <c r="Q80" s="46"/>
      <c r="R80" s="46"/>
      <c r="S80" s="46"/>
      <c r="T80" s="46"/>
      <c r="U80" s="46"/>
      <c r="V80" s="46"/>
      <c r="W80" s="46"/>
      <c r="X80" s="46"/>
      <c r="Y80" s="46"/>
      <c r="Z80" s="46"/>
    </row>
    <row r="81" spans="1:26" ht="19.8" customHeight="1">
      <c r="A81" s="46"/>
      <c r="B81" s="498" t="s">
        <v>561</v>
      </c>
      <c r="C81" s="215" t="s">
        <v>414</v>
      </c>
      <c r="D81" s="212"/>
      <c r="E81" s="215" t="s">
        <v>416</v>
      </c>
      <c r="F81" s="215"/>
      <c r="G81" s="223"/>
      <c r="H81" s="223"/>
      <c r="I81" s="224">
        <v>1042143</v>
      </c>
      <c r="J81" s="46"/>
      <c r="K81" s="46"/>
      <c r="L81" s="46"/>
      <c r="M81" s="46"/>
      <c r="N81" s="46"/>
      <c r="O81" s="46"/>
      <c r="P81" s="46"/>
      <c r="Q81" s="46"/>
      <c r="R81" s="46"/>
      <c r="S81" s="46"/>
      <c r="T81" s="46"/>
      <c r="U81" s="46"/>
      <c r="V81" s="46"/>
      <c r="W81" s="46"/>
      <c r="X81" s="46"/>
      <c r="Y81" s="46"/>
      <c r="Z81" s="46"/>
    </row>
    <row r="82" spans="1:26" ht="24" customHeight="1">
      <c r="A82" s="46"/>
      <c r="B82" s="498" t="s">
        <v>563</v>
      </c>
      <c r="C82" s="215" t="s">
        <v>414</v>
      </c>
      <c r="D82" s="212" t="s">
        <v>564</v>
      </c>
      <c r="E82" s="212" t="s">
        <v>416</v>
      </c>
      <c r="F82" s="215" t="s">
        <v>543</v>
      </c>
      <c r="G82" s="223" t="s">
        <v>540</v>
      </c>
      <c r="H82" s="225" t="s">
        <v>565</v>
      </c>
      <c r="I82" s="224">
        <v>98469152</v>
      </c>
      <c r="J82" s="46"/>
      <c r="K82" s="46"/>
      <c r="L82" s="46"/>
      <c r="M82" s="46"/>
      <c r="N82" s="46"/>
      <c r="O82" s="46"/>
      <c r="P82" s="46"/>
      <c r="Q82" s="46"/>
      <c r="R82" s="46"/>
      <c r="S82" s="46"/>
      <c r="T82" s="46"/>
      <c r="U82" s="46"/>
      <c r="V82" s="46"/>
      <c r="W82" s="46"/>
      <c r="X82" s="46"/>
      <c r="Y82" s="46"/>
      <c r="Z82" s="46"/>
    </row>
    <row r="83" spans="1:26" ht="24" customHeight="1">
      <c r="A83" s="46"/>
      <c r="B83" s="498" t="s">
        <v>566</v>
      </c>
      <c r="C83" s="215" t="s">
        <v>414</v>
      </c>
      <c r="D83" s="212"/>
      <c r="E83" s="215" t="s">
        <v>416</v>
      </c>
      <c r="F83" s="215"/>
      <c r="G83" s="223"/>
      <c r="H83" s="223"/>
      <c r="I83" s="224">
        <v>6304444</v>
      </c>
      <c r="J83" s="46"/>
      <c r="K83" s="46"/>
      <c r="L83" s="46"/>
      <c r="M83" s="46"/>
      <c r="N83" s="46"/>
      <c r="O83" s="46"/>
      <c r="P83" s="46"/>
      <c r="Q83" s="46"/>
      <c r="R83" s="46"/>
      <c r="S83" s="46"/>
      <c r="T83" s="46"/>
      <c r="U83" s="46"/>
      <c r="V83" s="46"/>
      <c r="W83" s="46"/>
      <c r="X83" s="46"/>
      <c r="Y83" s="46"/>
      <c r="Z83" s="46"/>
    </row>
    <row r="84" spans="1:26" ht="24" customHeight="1">
      <c r="A84" s="46"/>
      <c r="B84" s="498" t="s">
        <v>567</v>
      </c>
      <c r="C84" s="215" t="s">
        <v>414</v>
      </c>
      <c r="D84" s="212" t="s">
        <v>568</v>
      </c>
      <c r="E84" s="212" t="s">
        <v>416</v>
      </c>
      <c r="F84" s="215" t="s">
        <v>547</v>
      </c>
      <c r="G84" s="223" t="s">
        <v>418</v>
      </c>
      <c r="H84" s="223" t="s">
        <v>418</v>
      </c>
      <c r="I84" s="224">
        <v>115530395</v>
      </c>
      <c r="J84" s="46"/>
      <c r="K84" s="46"/>
      <c r="L84" s="46"/>
      <c r="M84" s="46"/>
      <c r="N84" s="46"/>
      <c r="O84" s="46"/>
      <c r="P84" s="46"/>
      <c r="Q84" s="46"/>
      <c r="R84" s="46"/>
      <c r="S84" s="46"/>
      <c r="T84" s="46"/>
      <c r="U84" s="46"/>
      <c r="V84" s="46"/>
      <c r="W84" s="46"/>
      <c r="X84" s="46"/>
      <c r="Y84" s="46"/>
      <c r="Z84" s="46"/>
    </row>
    <row r="85" spans="1:26" ht="24" customHeight="1">
      <c r="A85" s="46"/>
      <c r="B85" s="498" t="s">
        <v>569</v>
      </c>
      <c r="C85" s="215" t="s">
        <v>414</v>
      </c>
      <c r="D85" s="212"/>
      <c r="E85" s="215" t="s">
        <v>416</v>
      </c>
      <c r="F85" s="215"/>
      <c r="G85" s="223"/>
      <c r="H85" s="223"/>
      <c r="I85" s="224">
        <v>2846127</v>
      </c>
      <c r="J85" s="46"/>
      <c r="K85" s="46"/>
      <c r="L85" s="46"/>
      <c r="M85" s="46"/>
      <c r="N85" s="46"/>
      <c r="O85" s="46"/>
      <c r="P85" s="46"/>
      <c r="Q85" s="46"/>
      <c r="R85" s="46"/>
      <c r="S85" s="46"/>
      <c r="T85" s="46"/>
      <c r="U85" s="46"/>
      <c r="V85" s="46"/>
      <c r="W85" s="46"/>
      <c r="X85" s="46"/>
      <c r="Y85" s="46"/>
      <c r="Z85" s="46"/>
    </row>
    <row r="86" spans="1:26" ht="24" customHeight="1">
      <c r="A86" s="46"/>
      <c r="B86" s="498" t="s">
        <v>570</v>
      </c>
      <c r="C86" s="215" t="s">
        <v>414</v>
      </c>
      <c r="D86" s="212"/>
      <c r="E86" s="215" t="s">
        <v>416</v>
      </c>
      <c r="F86" s="215"/>
      <c r="G86" s="223"/>
      <c r="H86" s="223"/>
      <c r="I86" s="224">
        <v>8234384</v>
      </c>
      <c r="J86" s="46"/>
      <c r="K86" s="46"/>
      <c r="L86" s="46"/>
      <c r="M86" s="46"/>
      <c r="N86" s="46"/>
      <c r="O86" s="46"/>
      <c r="P86" s="46"/>
      <c r="Q86" s="46"/>
      <c r="R86" s="46"/>
      <c r="S86" s="46"/>
      <c r="T86" s="46"/>
      <c r="U86" s="46"/>
      <c r="V86" s="46"/>
      <c r="W86" s="46"/>
      <c r="X86" s="46"/>
      <c r="Y86" s="46"/>
      <c r="Z86" s="46"/>
    </row>
    <row r="87" spans="1:26" ht="24" customHeight="1">
      <c r="A87" s="46"/>
      <c r="B87" s="498" t="s">
        <v>571</v>
      </c>
      <c r="C87" s="215" t="s">
        <v>414</v>
      </c>
      <c r="D87" s="212" t="s">
        <v>572</v>
      </c>
      <c r="E87" s="212" t="s">
        <v>416</v>
      </c>
      <c r="F87" s="215" t="s">
        <v>573</v>
      </c>
      <c r="G87" s="223" t="s">
        <v>574</v>
      </c>
      <c r="H87" s="223" t="s">
        <v>418</v>
      </c>
      <c r="I87" s="224">
        <v>1787643648</v>
      </c>
      <c r="J87" s="46"/>
      <c r="K87" s="46"/>
      <c r="L87" s="46"/>
      <c r="M87" s="46"/>
      <c r="N87" s="46"/>
      <c r="O87" s="46"/>
      <c r="P87" s="46"/>
      <c r="Q87" s="46"/>
      <c r="R87" s="46"/>
      <c r="S87" s="46"/>
      <c r="T87" s="46"/>
      <c r="U87" s="46"/>
      <c r="V87" s="46"/>
      <c r="W87" s="46"/>
      <c r="X87" s="46"/>
      <c r="Y87" s="46"/>
      <c r="Z87" s="46"/>
    </row>
    <row r="88" spans="1:26" ht="24" customHeight="1">
      <c r="A88" s="46"/>
      <c r="B88" s="498" t="s">
        <v>575</v>
      </c>
      <c r="C88" s="215" t="s">
        <v>414</v>
      </c>
      <c r="D88" s="212" t="s">
        <v>576</v>
      </c>
      <c r="E88" s="212" t="s">
        <v>416</v>
      </c>
      <c r="F88" s="215" t="s">
        <v>577</v>
      </c>
      <c r="G88" s="223" t="s">
        <v>418</v>
      </c>
      <c r="H88" s="223" t="s">
        <v>418</v>
      </c>
      <c r="I88" s="224">
        <v>1760817</v>
      </c>
      <c r="J88" s="46"/>
      <c r="K88" s="46"/>
      <c r="L88" s="46"/>
      <c r="M88" s="46"/>
      <c r="N88" s="46"/>
      <c r="O88" s="46"/>
      <c r="P88" s="46"/>
      <c r="Q88" s="46"/>
      <c r="R88" s="46"/>
      <c r="S88" s="46"/>
      <c r="T88" s="46"/>
      <c r="U88" s="46"/>
      <c r="V88" s="46"/>
      <c r="W88" s="46"/>
      <c r="X88" s="46"/>
      <c r="Y88" s="46"/>
      <c r="Z88" s="46"/>
    </row>
    <row r="89" spans="1:26" ht="24" customHeight="1">
      <c r="A89" s="46"/>
      <c r="B89" s="498" t="s">
        <v>578</v>
      </c>
      <c r="C89" s="215" t="s">
        <v>414</v>
      </c>
      <c r="D89" s="212" t="s">
        <v>579</v>
      </c>
      <c r="E89" s="212" t="s">
        <v>416</v>
      </c>
      <c r="F89" s="215" t="s">
        <v>573</v>
      </c>
      <c r="G89" s="223" t="s">
        <v>580</v>
      </c>
      <c r="H89" s="223" t="s">
        <v>418</v>
      </c>
      <c r="I89" s="224">
        <v>4183590315</v>
      </c>
      <c r="J89" s="46"/>
      <c r="K89" s="46"/>
      <c r="L89" s="46"/>
      <c r="M89" s="46"/>
      <c r="N89" s="46"/>
      <c r="O89" s="46"/>
      <c r="P89" s="46"/>
      <c r="Q89" s="46"/>
      <c r="R89" s="46"/>
      <c r="S89" s="46"/>
      <c r="T89" s="46"/>
      <c r="U89" s="46"/>
      <c r="V89" s="46"/>
      <c r="W89" s="46"/>
      <c r="X89" s="46"/>
      <c r="Y89" s="46"/>
      <c r="Z89" s="46"/>
    </row>
    <row r="90" spans="1:26" ht="24" customHeight="1">
      <c r="A90" s="46"/>
      <c r="B90" s="498" t="s">
        <v>581</v>
      </c>
      <c r="C90" s="215" t="s">
        <v>414</v>
      </c>
      <c r="D90" s="212" t="s">
        <v>582</v>
      </c>
      <c r="E90" s="212" t="s">
        <v>416</v>
      </c>
      <c r="F90" s="215" t="s">
        <v>543</v>
      </c>
      <c r="G90" s="223" t="s">
        <v>580</v>
      </c>
      <c r="H90" s="223" t="s">
        <v>418</v>
      </c>
      <c r="I90" s="224">
        <v>52944629</v>
      </c>
      <c r="J90" s="46"/>
      <c r="K90" s="46"/>
      <c r="L90" s="46"/>
      <c r="M90" s="46"/>
      <c r="N90" s="46"/>
      <c r="O90" s="46"/>
      <c r="P90" s="46"/>
      <c r="Q90" s="46"/>
      <c r="R90" s="46"/>
      <c r="S90" s="46"/>
      <c r="T90" s="46"/>
      <c r="U90" s="46"/>
      <c r="V90" s="46"/>
      <c r="W90" s="46"/>
      <c r="X90" s="46"/>
      <c r="Y90" s="46"/>
      <c r="Z90" s="46"/>
    </row>
    <row r="91" spans="1:26" ht="22.2" customHeight="1">
      <c r="A91" s="46"/>
      <c r="B91" s="498" t="s">
        <v>583</v>
      </c>
      <c r="C91" s="215" t="s">
        <v>414</v>
      </c>
      <c r="D91" s="212"/>
      <c r="E91" s="215" t="s">
        <v>416</v>
      </c>
      <c r="F91" s="215"/>
      <c r="G91" s="223"/>
      <c r="H91" s="223"/>
      <c r="I91" s="224">
        <v>375192793</v>
      </c>
      <c r="J91" s="46"/>
      <c r="K91" s="46"/>
      <c r="L91" s="46"/>
      <c r="M91" s="46"/>
      <c r="N91" s="46"/>
      <c r="O91" s="46"/>
      <c r="P91" s="46"/>
      <c r="Q91" s="46"/>
      <c r="R91" s="46"/>
      <c r="S91" s="46"/>
      <c r="T91" s="46"/>
      <c r="U91" s="46"/>
      <c r="V91" s="46"/>
      <c r="W91" s="46"/>
      <c r="X91" s="46"/>
      <c r="Y91" s="46"/>
      <c r="Z91" s="46"/>
    </row>
    <row r="92" spans="1:26" ht="24" customHeight="1">
      <c r="A92" s="46"/>
      <c r="B92" s="498" t="s">
        <v>584</v>
      </c>
      <c r="C92" s="215" t="s">
        <v>414</v>
      </c>
      <c r="D92" s="212"/>
      <c r="E92" s="215" t="s">
        <v>416</v>
      </c>
      <c r="F92" s="215"/>
      <c r="G92" s="223"/>
      <c r="H92" s="223"/>
      <c r="I92" s="224">
        <v>480000</v>
      </c>
      <c r="J92" s="46"/>
      <c r="K92" s="46"/>
      <c r="L92" s="46"/>
      <c r="M92" s="46"/>
      <c r="N92" s="46"/>
      <c r="O92" s="46"/>
      <c r="P92" s="46"/>
      <c r="Q92" s="46"/>
      <c r="R92" s="46"/>
      <c r="S92" s="46"/>
      <c r="T92" s="46"/>
      <c r="U92" s="46"/>
      <c r="V92" s="46"/>
      <c r="W92" s="46"/>
      <c r="X92" s="46"/>
      <c r="Y92" s="46"/>
      <c r="Z92" s="46"/>
    </row>
    <row r="93" spans="1:26" ht="24" customHeight="1">
      <c r="A93" s="46"/>
      <c r="B93" s="498" t="s">
        <v>585</v>
      </c>
      <c r="C93" s="215" t="s">
        <v>414</v>
      </c>
      <c r="D93" s="212"/>
      <c r="E93" s="215" t="s">
        <v>416</v>
      </c>
      <c r="F93" s="215"/>
      <c r="G93" s="223"/>
      <c r="H93" s="223"/>
      <c r="I93" s="224">
        <v>37697209</v>
      </c>
      <c r="J93" s="46"/>
      <c r="K93" s="46"/>
      <c r="L93" s="46"/>
      <c r="M93" s="46"/>
      <c r="N93" s="46"/>
      <c r="O93" s="46"/>
      <c r="P93" s="46"/>
      <c r="Q93" s="46"/>
      <c r="R93" s="46"/>
      <c r="S93" s="46"/>
      <c r="T93" s="46"/>
      <c r="U93" s="46"/>
      <c r="V93" s="46"/>
      <c r="W93" s="46"/>
      <c r="X93" s="46"/>
      <c r="Y93" s="46"/>
      <c r="Z93" s="46"/>
    </row>
    <row r="94" spans="1:26" ht="24" customHeight="1">
      <c r="A94" s="46"/>
      <c r="B94" s="498" t="s">
        <v>587</v>
      </c>
      <c r="C94" s="215" t="s">
        <v>414</v>
      </c>
      <c r="D94" s="212"/>
      <c r="E94" s="215" t="s">
        <v>586</v>
      </c>
      <c r="F94" s="215"/>
      <c r="G94" s="223"/>
      <c r="H94" s="223"/>
      <c r="I94" s="224">
        <v>376050983</v>
      </c>
      <c r="J94" s="46"/>
      <c r="K94" s="46"/>
      <c r="L94" s="46"/>
      <c r="M94" s="46"/>
      <c r="N94" s="46"/>
      <c r="O94" s="46"/>
      <c r="P94" s="46"/>
      <c r="Q94" s="46"/>
      <c r="R94" s="46"/>
      <c r="S94" s="46"/>
      <c r="T94" s="46"/>
      <c r="U94" s="46"/>
      <c r="V94" s="46"/>
      <c r="W94" s="46"/>
      <c r="X94" s="46"/>
      <c r="Y94" s="46"/>
      <c r="Z94" s="46"/>
    </row>
    <row r="95" spans="1:26" ht="24" customHeight="1">
      <c r="A95" s="46"/>
      <c r="B95" s="498" t="s">
        <v>588</v>
      </c>
      <c r="C95" s="215" t="s">
        <v>414</v>
      </c>
      <c r="D95" s="212"/>
      <c r="E95" s="212" t="s">
        <v>586</v>
      </c>
      <c r="F95" s="215"/>
      <c r="G95" s="226"/>
      <c r="H95" s="223"/>
      <c r="I95" s="224">
        <v>22414888673</v>
      </c>
      <c r="J95" s="46"/>
      <c r="K95" s="46"/>
      <c r="L95" s="46"/>
      <c r="M95" s="46"/>
      <c r="N95" s="46"/>
      <c r="O95" s="46"/>
      <c r="P95" s="46"/>
      <c r="Q95" s="46"/>
      <c r="R95" s="46"/>
      <c r="S95" s="46"/>
      <c r="T95" s="46"/>
      <c r="U95" s="46"/>
      <c r="V95" s="46"/>
      <c r="W95" s="46"/>
      <c r="X95" s="46"/>
      <c r="Y95" s="46"/>
      <c r="Z95" s="46"/>
    </row>
    <row r="96" spans="1:26" ht="24" customHeight="1">
      <c r="A96" s="46"/>
      <c r="B96" s="215"/>
      <c r="C96" s="215"/>
      <c r="D96" s="212"/>
      <c r="E96" s="215"/>
      <c r="F96" s="215"/>
      <c r="G96" s="226"/>
      <c r="H96" s="223"/>
      <c r="I96" s="227"/>
      <c r="J96" s="46"/>
      <c r="K96" s="46"/>
      <c r="L96" s="46"/>
      <c r="M96" s="46"/>
      <c r="N96" s="46"/>
      <c r="O96" s="46"/>
      <c r="P96" s="46"/>
      <c r="Q96" s="46"/>
      <c r="R96" s="46"/>
      <c r="S96" s="46"/>
      <c r="T96" s="46"/>
      <c r="U96" s="46"/>
      <c r="V96" s="46"/>
      <c r="W96" s="46"/>
      <c r="X96" s="46"/>
      <c r="Y96" s="46"/>
      <c r="Z96" s="46"/>
    </row>
    <row r="97" spans="1:26" ht="24" customHeight="1">
      <c r="A97" s="46"/>
      <c r="B97" s="215"/>
      <c r="C97" s="215"/>
      <c r="D97" s="215"/>
      <c r="E97" s="215"/>
      <c r="F97" s="215"/>
      <c r="G97" s="223"/>
      <c r="H97" s="223"/>
      <c r="I97" s="46"/>
      <c r="J97" s="46"/>
      <c r="K97" s="46"/>
      <c r="L97" s="46"/>
      <c r="M97" s="46"/>
      <c r="N97" s="46"/>
      <c r="O97" s="46"/>
      <c r="P97" s="46"/>
      <c r="Q97" s="46"/>
      <c r="R97" s="46"/>
      <c r="S97" s="46"/>
      <c r="T97" s="46"/>
      <c r="U97" s="46"/>
      <c r="V97" s="46"/>
      <c r="W97" s="46"/>
      <c r="X97" s="46"/>
      <c r="Y97" s="46"/>
      <c r="Z97" s="46"/>
    </row>
    <row r="98" spans="1:26" ht="24" customHeight="1">
      <c r="A98" s="46"/>
      <c r="B98" s="540" t="s">
        <v>589</v>
      </c>
      <c r="C98" s="505"/>
      <c r="D98" s="505"/>
      <c r="E98" s="505"/>
      <c r="F98" s="505"/>
      <c r="G98" s="505"/>
      <c r="H98" s="505"/>
      <c r="I98" s="505"/>
      <c r="J98" s="506"/>
      <c r="K98" s="46"/>
      <c r="L98" s="46"/>
      <c r="M98" s="46"/>
      <c r="N98" s="46"/>
      <c r="O98" s="46"/>
      <c r="P98" s="46"/>
      <c r="Q98" s="46"/>
      <c r="R98" s="46"/>
      <c r="S98" s="46"/>
      <c r="T98" s="46"/>
      <c r="U98" s="46"/>
      <c r="V98" s="46"/>
      <c r="W98" s="46"/>
      <c r="X98" s="46"/>
      <c r="Y98" s="46"/>
      <c r="Z98" s="46"/>
    </row>
    <row r="99" spans="1:26" ht="24" customHeight="1">
      <c r="A99" s="46"/>
      <c r="B99" s="211" t="s">
        <v>590</v>
      </c>
      <c r="C99" s="228" t="s">
        <v>591</v>
      </c>
      <c r="D99" s="228" t="s">
        <v>592</v>
      </c>
      <c r="E99" s="228" t="s">
        <v>593</v>
      </c>
      <c r="F99" s="212" t="s">
        <v>594</v>
      </c>
      <c r="G99" s="222" t="s">
        <v>595</v>
      </c>
      <c r="H99" s="222" t="s">
        <v>596</v>
      </c>
      <c r="I99" s="212" t="s">
        <v>597</v>
      </c>
      <c r="J99" s="212" t="s">
        <v>598</v>
      </c>
      <c r="K99" s="46"/>
      <c r="L99" s="46"/>
      <c r="M99" s="46"/>
      <c r="N99" s="46"/>
      <c r="O99" s="46"/>
      <c r="P99" s="46"/>
      <c r="Q99" s="46"/>
      <c r="R99" s="46"/>
      <c r="S99" s="46"/>
      <c r="T99" s="46"/>
      <c r="U99" s="46"/>
      <c r="V99" s="46"/>
      <c r="W99" s="46"/>
      <c r="X99" s="46"/>
      <c r="Y99" s="46"/>
      <c r="Z99" s="46"/>
    </row>
    <row r="100" spans="1:26" ht="24" customHeight="1">
      <c r="A100" s="46"/>
      <c r="B100" s="229" t="s">
        <v>602</v>
      </c>
      <c r="C100" s="228" t="s">
        <v>603</v>
      </c>
      <c r="D100" s="228" t="s">
        <v>419</v>
      </c>
      <c r="E100" s="228" t="s">
        <v>600</v>
      </c>
      <c r="F100" s="228" t="s">
        <v>601</v>
      </c>
      <c r="G100" s="233">
        <v>1160556.8</v>
      </c>
      <c r="H100" s="231" t="s">
        <v>211</v>
      </c>
      <c r="I100" s="232">
        <v>1704439973.6800001</v>
      </c>
      <c r="J100" s="215" t="s">
        <v>57</v>
      </c>
      <c r="K100" s="46"/>
      <c r="L100" s="46"/>
      <c r="M100" s="46"/>
      <c r="N100" s="46"/>
      <c r="O100" s="46"/>
      <c r="P100" s="46"/>
      <c r="Q100" s="46"/>
      <c r="R100" s="46"/>
      <c r="S100" s="46"/>
      <c r="T100" s="46"/>
      <c r="U100" s="46"/>
      <c r="V100" s="46"/>
      <c r="W100" s="46"/>
      <c r="X100" s="46"/>
      <c r="Y100" s="46"/>
      <c r="Z100" s="46"/>
    </row>
    <row r="101" spans="1:26" ht="24" customHeight="1">
      <c r="A101" s="46"/>
      <c r="B101" s="229" t="s">
        <v>604</v>
      </c>
      <c r="C101" s="228" t="s">
        <v>605</v>
      </c>
      <c r="D101" s="228" t="s">
        <v>421</v>
      </c>
      <c r="E101" s="228" t="s">
        <v>600</v>
      </c>
      <c r="F101" s="228" t="s">
        <v>601</v>
      </c>
      <c r="G101" s="233">
        <v>2606261</v>
      </c>
      <c r="H101" s="231" t="s">
        <v>211</v>
      </c>
      <c r="I101" s="232">
        <v>4320234008</v>
      </c>
      <c r="J101" s="215" t="s">
        <v>57</v>
      </c>
      <c r="K101" s="46"/>
      <c r="L101" s="46"/>
      <c r="M101" s="46"/>
      <c r="N101" s="46"/>
      <c r="O101" s="46"/>
      <c r="P101" s="46"/>
      <c r="Q101" s="46"/>
      <c r="R101" s="46"/>
      <c r="S101" s="46"/>
      <c r="T101" s="46"/>
      <c r="U101" s="46"/>
      <c r="V101" s="46"/>
      <c r="W101" s="46"/>
      <c r="X101" s="46"/>
      <c r="Y101" s="46"/>
      <c r="Z101" s="46"/>
    </row>
    <row r="102" spans="1:26" ht="24" customHeight="1">
      <c r="A102" s="46"/>
      <c r="B102" s="229" t="s">
        <v>606</v>
      </c>
      <c r="C102" s="228" t="s">
        <v>607</v>
      </c>
      <c r="D102" s="228" t="s">
        <v>425</v>
      </c>
      <c r="E102" s="228" t="s">
        <v>608</v>
      </c>
      <c r="F102" s="228" t="s">
        <v>601</v>
      </c>
      <c r="G102" s="233">
        <v>2.0067599459999999</v>
      </c>
      <c r="H102" s="231" t="s">
        <v>211</v>
      </c>
      <c r="I102" s="232">
        <v>3809252154.73</v>
      </c>
      <c r="J102" s="215" t="s">
        <v>57</v>
      </c>
      <c r="K102" s="46"/>
      <c r="L102" s="46"/>
      <c r="M102" s="46"/>
      <c r="N102" s="46"/>
      <c r="O102" s="46"/>
      <c r="P102" s="46"/>
      <c r="Q102" s="46"/>
      <c r="R102" s="46"/>
      <c r="S102" s="46"/>
      <c r="T102" s="46"/>
      <c r="U102" s="46"/>
      <c r="V102" s="46"/>
      <c r="W102" s="46"/>
      <c r="X102" s="46"/>
      <c r="Y102" s="46"/>
      <c r="Z102" s="46"/>
    </row>
    <row r="103" spans="1:26" ht="24" customHeight="1">
      <c r="A103" s="46"/>
      <c r="B103" s="229" t="s">
        <v>606</v>
      </c>
      <c r="C103" s="228" t="s">
        <v>607</v>
      </c>
      <c r="D103" s="228" t="s">
        <v>425</v>
      </c>
      <c r="E103" s="228" t="s">
        <v>609</v>
      </c>
      <c r="F103" s="228" t="s">
        <v>601</v>
      </c>
      <c r="G103" s="233">
        <v>9.5425486179999996</v>
      </c>
      <c r="H103" s="231" t="s">
        <v>211</v>
      </c>
      <c r="I103" s="232"/>
      <c r="J103" s="215" t="s">
        <v>57</v>
      </c>
      <c r="K103" s="46"/>
      <c r="L103" s="46"/>
      <c r="M103" s="46"/>
      <c r="N103" s="46"/>
      <c r="O103" s="46"/>
      <c r="P103" s="46"/>
      <c r="Q103" s="46"/>
      <c r="R103" s="46"/>
      <c r="S103" s="46"/>
      <c r="T103" s="46"/>
      <c r="U103" s="46"/>
      <c r="V103" s="46"/>
      <c r="W103" s="46"/>
      <c r="X103" s="46"/>
      <c r="Y103" s="46"/>
      <c r="Z103" s="46"/>
    </row>
    <row r="104" spans="1:26" ht="24" customHeight="1">
      <c r="A104" s="46"/>
      <c r="B104" s="229" t="s">
        <v>610</v>
      </c>
      <c r="C104" s="228" t="s">
        <v>611</v>
      </c>
      <c r="D104" s="228" t="s">
        <v>431</v>
      </c>
      <c r="E104" s="228" t="s">
        <v>608</v>
      </c>
      <c r="F104" s="228" t="s">
        <v>601</v>
      </c>
      <c r="G104" s="233">
        <v>0.28800999999999999</v>
      </c>
      <c r="H104" s="231" t="s">
        <v>211</v>
      </c>
      <c r="I104" s="232">
        <v>942223104.57000005</v>
      </c>
      <c r="J104" s="215" t="s">
        <v>57</v>
      </c>
      <c r="K104" s="46"/>
      <c r="L104" s="46"/>
      <c r="M104" s="46"/>
      <c r="N104" s="46"/>
      <c r="O104" s="46"/>
      <c r="P104" s="46"/>
      <c r="Q104" s="46"/>
      <c r="R104" s="46"/>
      <c r="S104" s="46"/>
      <c r="T104" s="46"/>
      <c r="U104" s="46"/>
      <c r="V104" s="46"/>
      <c r="W104" s="46"/>
      <c r="X104" s="46"/>
      <c r="Y104" s="46"/>
      <c r="Z104" s="46"/>
    </row>
    <row r="105" spans="1:26" ht="24" customHeight="1">
      <c r="A105" s="46"/>
      <c r="B105" s="229" t="s">
        <v>612</v>
      </c>
      <c r="C105" s="228" t="s">
        <v>613</v>
      </c>
      <c r="D105" s="228" t="s">
        <v>436</v>
      </c>
      <c r="E105" s="228" t="s">
        <v>600</v>
      </c>
      <c r="F105" s="228" t="s">
        <v>398</v>
      </c>
      <c r="G105" s="230">
        <v>2406482</v>
      </c>
      <c r="H105" s="231" t="s">
        <v>211</v>
      </c>
      <c r="I105" s="232">
        <v>400879686</v>
      </c>
      <c r="J105" s="215" t="s">
        <v>57</v>
      </c>
      <c r="K105" s="46"/>
      <c r="L105" s="46"/>
      <c r="M105" s="46"/>
      <c r="N105" s="46"/>
      <c r="O105" s="46"/>
      <c r="P105" s="46"/>
      <c r="Q105" s="46"/>
      <c r="R105" s="46"/>
      <c r="S105" s="46"/>
      <c r="T105" s="46"/>
      <c r="U105" s="46"/>
      <c r="V105" s="46"/>
      <c r="W105" s="46"/>
      <c r="X105" s="46"/>
      <c r="Y105" s="46"/>
      <c r="Z105" s="46"/>
    </row>
    <row r="106" spans="1:26" ht="24" customHeight="1">
      <c r="A106" s="46"/>
      <c r="B106" s="234" t="s">
        <v>614</v>
      </c>
      <c r="C106" s="228" t="s">
        <v>615</v>
      </c>
      <c r="D106" s="228" t="s">
        <v>438</v>
      </c>
      <c r="E106" s="228" t="s">
        <v>600</v>
      </c>
      <c r="F106" s="228" t="s">
        <v>601</v>
      </c>
      <c r="G106" s="230">
        <v>918935.58</v>
      </c>
      <c r="H106" s="231" t="s">
        <v>211</v>
      </c>
      <c r="I106" s="232">
        <v>401721221.13</v>
      </c>
      <c r="J106" s="215" t="s">
        <v>57</v>
      </c>
      <c r="K106" s="46"/>
      <c r="L106" s="46"/>
      <c r="M106" s="46"/>
      <c r="N106" s="46"/>
      <c r="O106" s="46"/>
      <c r="P106" s="46"/>
      <c r="Q106" s="46"/>
      <c r="R106" s="46"/>
      <c r="S106" s="46"/>
      <c r="T106" s="46"/>
      <c r="U106" s="46"/>
      <c r="V106" s="46"/>
      <c r="W106" s="46"/>
      <c r="X106" s="46"/>
      <c r="Y106" s="46"/>
      <c r="Z106" s="46"/>
    </row>
    <row r="107" spans="1:26" ht="24" customHeight="1">
      <c r="A107" s="46"/>
      <c r="B107" s="229" t="s">
        <v>616</v>
      </c>
      <c r="C107" s="228" t="s">
        <v>617</v>
      </c>
      <c r="D107" s="228" t="s">
        <v>442</v>
      </c>
      <c r="E107" s="228" t="s">
        <v>600</v>
      </c>
      <c r="F107" s="228" t="s">
        <v>601</v>
      </c>
      <c r="G107" s="230">
        <v>2542216.42</v>
      </c>
      <c r="H107" s="231" t="s">
        <v>211</v>
      </c>
      <c r="I107" s="232">
        <v>1300815903.76</v>
      </c>
      <c r="J107" s="215" t="s">
        <v>57</v>
      </c>
      <c r="K107" s="46"/>
      <c r="L107" s="46"/>
      <c r="M107" s="46"/>
      <c r="N107" s="46"/>
      <c r="O107" s="46"/>
      <c r="P107" s="46"/>
      <c r="Q107" s="46"/>
      <c r="R107" s="46"/>
      <c r="S107" s="46"/>
      <c r="T107" s="46"/>
      <c r="U107" s="46"/>
      <c r="V107" s="46"/>
      <c r="W107" s="46"/>
      <c r="X107" s="46"/>
      <c r="Y107" s="46"/>
      <c r="Z107" s="46"/>
    </row>
    <row r="108" spans="1:26" ht="24" customHeight="1">
      <c r="A108" s="1"/>
      <c r="B108" s="229" t="s">
        <v>618</v>
      </c>
      <c r="C108" s="228" t="s">
        <v>619</v>
      </c>
      <c r="D108" s="228" t="s">
        <v>446</v>
      </c>
      <c r="E108" s="228" t="s">
        <v>609</v>
      </c>
      <c r="F108" s="228" t="s">
        <v>601</v>
      </c>
      <c r="G108" s="233">
        <v>0.83568699999999996</v>
      </c>
      <c r="H108" s="231" t="s">
        <v>211</v>
      </c>
      <c r="I108" s="232"/>
      <c r="J108" s="215" t="s">
        <v>57</v>
      </c>
      <c r="K108" s="1"/>
      <c r="L108" s="1"/>
      <c r="M108" s="1"/>
      <c r="N108" s="1"/>
      <c r="O108" s="1"/>
      <c r="P108" s="1"/>
      <c r="Q108" s="1"/>
      <c r="R108" s="1"/>
      <c r="S108" s="1"/>
      <c r="T108" s="1"/>
      <c r="U108" s="1"/>
      <c r="V108" s="1"/>
      <c r="W108" s="1"/>
      <c r="X108" s="1"/>
      <c r="Y108" s="1"/>
      <c r="Z108" s="1"/>
    </row>
    <row r="109" spans="1:26" ht="24" customHeight="1">
      <c r="A109" s="1"/>
      <c r="B109" s="229" t="s">
        <v>618</v>
      </c>
      <c r="C109" s="228" t="s">
        <v>619</v>
      </c>
      <c r="D109" s="228" t="s">
        <v>446</v>
      </c>
      <c r="E109" s="228" t="s">
        <v>608</v>
      </c>
      <c r="F109" s="228" t="s">
        <v>601</v>
      </c>
      <c r="G109" s="233">
        <v>2.9912429999999999</v>
      </c>
      <c r="H109" s="231" t="s">
        <v>211</v>
      </c>
      <c r="I109" s="232"/>
      <c r="J109" s="215" t="s">
        <v>57</v>
      </c>
      <c r="K109" s="1"/>
      <c r="L109" s="1"/>
      <c r="M109" s="1"/>
      <c r="N109" s="1"/>
      <c r="O109" s="1"/>
      <c r="P109" s="1"/>
      <c r="Q109" s="1"/>
      <c r="R109" s="1"/>
      <c r="S109" s="1"/>
      <c r="T109" s="1"/>
      <c r="U109" s="1"/>
      <c r="V109" s="1"/>
      <c r="W109" s="1"/>
      <c r="X109" s="1"/>
      <c r="Y109" s="1"/>
      <c r="Z109" s="1"/>
    </row>
    <row r="110" spans="1:26" ht="24" customHeight="1">
      <c r="A110" s="1"/>
      <c r="B110" s="229" t="s">
        <v>618</v>
      </c>
      <c r="C110" s="228" t="s">
        <v>619</v>
      </c>
      <c r="D110" s="228" t="s">
        <v>446</v>
      </c>
      <c r="E110" s="228" t="s">
        <v>620</v>
      </c>
      <c r="F110" s="228" t="s">
        <v>601</v>
      </c>
      <c r="G110" s="230">
        <v>145433.66</v>
      </c>
      <c r="H110" s="231" t="s">
        <v>211</v>
      </c>
      <c r="I110" s="232">
        <v>10600783045.77</v>
      </c>
      <c r="J110" s="215" t="s">
        <v>57</v>
      </c>
      <c r="K110" s="1"/>
      <c r="L110" s="1"/>
      <c r="M110" s="1"/>
      <c r="N110" s="1"/>
      <c r="O110" s="1"/>
      <c r="P110" s="1"/>
      <c r="Q110" s="1"/>
      <c r="R110" s="1"/>
      <c r="S110" s="1"/>
      <c r="T110" s="1"/>
      <c r="U110" s="1"/>
      <c r="V110" s="1"/>
      <c r="W110" s="1"/>
      <c r="X110" s="1"/>
      <c r="Y110" s="1"/>
      <c r="Z110" s="1"/>
    </row>
    <row r="111" spans="1:26" ht="24" customHeight="1">
      <c r="A111" s="1"/>
      <c r="B111" s="229" t="s">
        <v>621</v>
      </c>
      <c r="C111" s="228" t="s">
        <v>622</v>
      </c>
      <c r="D111" s="228" t="s">
        <v>451</v>
      </c>
      <c r="E111" s="228" t="s">
        <v>600</v>
      </c>
      <c r="F111" s="228" t="s">
        <v>601</v>
      </c>
      <c r="G111" s="230">
        <v>4263210</v>
      </c>
      <c r="H111" s="231" t="s">
        <v>211</v>
      </c>
      <c r="I111" s="232">
        <v>316231158.39999998</v>
      </c>
      <c r="J111" s="215" t="s">
        <v>57</v>
      </c>
      <c r="K111" s="1"/>
      <c r="L111" s="1"/>
      <c r="M111" s="1"/>
      <c r="N111" s="1"/>
      <c r="O111" s="1"/>
      <c r="P111" s="1"/>
      <c r="Q111" s="1"/>
      <c r="R111" s="1"/>
      <c r="S111" s="1"/>
      <c r="T111" s="1"/>
      <c r="U111" s="1"/>
      <c r="V111" s="1"/>
      <c r="W111" s="1"/>
      <c r="X111" s="1"/>
      <c r="Y111" s="1"/>
      <c r="Z111" s="1"/>
    </row>
    <row r="112" spans="1:26" ht="24" customHeight="1">
      <c r="A112" s="1"/>
      <c r="B112" s="229" t="s">
        <v>623</v>
      </c>
      <c r="C112" s="228" t="s">
        <v>624</v>
      </c>
      <c r="D112" s="228" t="s">
        <v>625</v>
      </c>
      <c r="E112" s="228" t="s">
        <v>600</v>
      </c>
      <c r="F112" s="228" t="s">
        <v>601</v>
      </c>
      <c r="G112" s="230">
        <v>920165</v>
      </c>
      <c r="H112" s="231" t="s">
        <v>211</v>
      </c>
      <c r="I112" s="232">
        <v>262584188</v>
      </c>
      <c r="J112" s="215" t="s">
        <v>57</v>
      </c>
      <c r="K112" s="1"/>
      <c r="L112" s="1"/>
      <c r="M112" s="1"/>
      <c r="N112" s="1"/>
      <c r="O112" s="1"/>
      <c r="P112" s="1"/>
      <c r="Q112" s="1"/>
      <c r="R112" s="1"/>
      <c r="S112" s="1"/>
      <c r="T112" s="1"/>
      <c r="U112" s="1"/>
      <c r="V112" s="1"/>
      <c r="W112" s="1"/>
      <c r="X112" s="1"/>
      <c r="Y112" s="1"/>
      <c r="Z112" s="1"/>
    </row>
    <row r="113" spans="1:26" ht="24" customHeight="1">
      <c r="A113" s="46"/>
      <c r="B113" s="229" t="s">
        <v>626</v>
      </c>
      <c r="C113" s="228" t="s">
        <v>627</v>
      </c>
      <c r="D113" s="228" t="s">
        <v>458</v>
      </c>
      <c r="E113" s="228" t="s">
        <v>600</v>
      </c>
      <c r="F113" s="228" t="s">
        <v>601</v>
      </c>
      <c r="G113" s="235">
        <v>2021383.1</v>
      </c>
      <c r="H113" s="231" t="s">
        <v>211</v>
      </c>
      <c r="I113" s="232">
        <v>1589229215.27</v>
      </c>
      <c r="J113" s="215" t="s">
        <v>57</v>
      </c>
      <c r="K113" s="46"/>
      <c r="L113" s="46"/>
      <c r="M113" s="46"/>
      <c r="N113" s="46"/>
      <c r="O113" s="46"/>
      <c r="P113" s="46"/>
      <c r="Q113" s="46"/>
      <c r="R113" s="46"/>
      <c r="S113" s="46"/>
      <c r="T113" s="46"/>
      <c r="U113" s="46"/>
      <c r="V113" s="46"/>
      <c r="W113" s="46"/>
      <c r="X113" s="46"/>
      <c r="Y113" s="46"/>
      <c r="Z113" s="46"/>
    </row>
    <row r="114" spans="1:26" ht="24" customHeight="1">
      <c r="A114" s="1"/>
      <c r="B114" s="229" t="s">
        <v>630</v>
      </c>
      <c r="C114" s="228" t="s">
        <v>631</v>
      </c>
      <c r="D114" s="228" t="s">
        <v>462</v>
      </c>
      <c r="E114" s="228" t="s">
        <v>600</v>
      </c>
      <c r="F114" s="228" t="s">
        <v>398</v>
      </c>
      <c r="G114" s="230">
        <v>797159</v>
      </c>
      <c r="H114" s="231" t="s">
        <v>211</v>
      </c>
      <c r="I114" s="232">
        <v>3489102526.27</v>
      </c>
      <c r="J114" s="215" t="s">
        <v>57</v>
      </c>
      <c r="K114" s="1"/>
      <c r="L114" s="1"/>
      <c r="M114" s="1"/>
      <c r="N114" s="1"/>
      <c r="O114" s="1"/>
      <c r="P114" s="1"/>
      <c r="Q114" s="1"/>
      <c r="R114" s="1"/>
      <c r="S114" s="1"/>
      <c r="T114" s="1"/>
      <c r="U114" s="1"/>
      <c r="V114" s="1"/>
      <c r="W114" s="1"/>
      <c r="X114" s="1"/>
      <c r="Y114" s="1"/>
      <c r="Z114" s="1"/>
    </row>
    <row r="115" spans="1:26" ht="24" customHeight="1">
      <c r="A115" s="46"/>
      <c r="B115" s="229" t="s">
        <v>632</v>
      </c>
      <c r="C115" s="228" t="s">
        <v>633</v>
      </c>
      <c r="D115" s="228" t="s">
        <v>465</v>
      </c>
      <c r="E115" s="228" t="s">
        <v>608</v>
      </c>
      <c r="F115" s="228" t="s">
        <v>601</v>
      </c>
      <c r="G115" s="233">
        <v>1.5076769999999999</v>
      </c>
      <c r="H115" s="231" t="s">
        <v>211</v>
      </c>
      <c r="I115" s="232">
        <v>6129136837</v>
      </c>
      <c r="J115" s="215" t="s">
        <v>57</v>
      </c>
      <c r="K115" s="46"/>
      <c r="L115" s="46"/>
      <c r="M115" s="46"/>
      <c r="N115" s="46"/>
      <c r="O115" s="46"/>
      <c r="P115" s="46"/>
      <c r="Q115" s="46"/>
      <c r="R115" s="46"/>
      <c r="S115" s="46"/>
      <c r="T115" s="46"/>
      <c r="U115" s="46"/>
      <c r="V115" s="46"/>
      <c r="W115" s="46"/>
      <c r="X115" s="46"/>
      <c r="Y115" s="46"/>
      <c r="Z115" s="46"/>
    </row>
    <row r="116" spans="1:26" ht="24" customHeight="1">
      <c r="A116" s="46"/>
      <c r="B116" s="229" t="s">
        <v>632</v>
      </c>
      <c r="C116" s="228" t="s">
        <v>633</v>
      </c>
      <c r="D116" s="228" t="s">
        <v>465</v>
      </c>
      <c r="E116" s="228" t="s">
        <v>609</v>
      </c>
      <c r="F116" s="228" t="s">
        <v>601</v>
      </c>
      <c r="G116" s="233">
        <v>0.69596999999999998</v>
      </c>
      <c r="H116" s="231" t="s">
        <v>211</v>
      </c>
      <c r="I116" s="232">
        <v>54321702</v>
      </c>
      <c r="J116" s="215" t="s">
        <v>57</v>
      </c>
      <c r="K116" s="46"/>
      <c r="L116" s="46"/>
      <c r="M116" s="46"/>
      <c r="N116" s="46"/>
      <c r="O116" s="46"/>
      <c r="P116" s="46"/>
      <c r="Q116" s="46"/>
      <c r="R116" s="46"/>
      <c r="S116" s="46"/>
      <c r="T116" s="46"/>
      <c r="U116" s="46"/>
      <c r="V116" s="46"/>
      <c r="W116" s="46"/>
      <c r="X116" s="46"/>
      <c r="Y116" s="46"/>
      <c r="Z116" s="46"/>
    </row>
    <row r="117" spans="1:26" ht="24" customHeight="1">
      <c r="A117" s="46"/>
      <c r="B117" s="229" t="s">
        <v>634</v>
      </c>
      <c r="C117" s="228" t="s">
        <v>635</v>
      </c>
      <c r="D117" s="228" t="s">
        <v>469</v>
      </c>
      <c r="E117" s="228" t="s">
        <v>608</v>
      </c>
      <c r="F117" s="228" t="s">
        <v>601</v>
      </c>
      <c r="G117" s="233">
        <v>6.7338399999999998</v>
      </c>
      <c r="H117" s="231" t="s">
        <v>211</v>
      </c>
      <c r="I117" s="232">
        <v>5270595255</v>
      </c>
      <c r="J117" s="215" t="s">
        <v>57</v>
      </c>
      <c r="K117" s="46"/>
      <c r="L117" s="46"/>
      <c r="M117" s="46"/>
      <c r="N117" s="46"/>
      <c r="O117" s="46"/>
      <c r="P117" s="46"/>
      <c r="Q117" s="46"/>
      <c r="R117" s="46"/>
      <c r="S117" s="46"/>
      <c r="T117" s="46"/>
      <c r="U117" s="46"/>
      <c r="V117" s="46"/>
      <c r="W117" s="46"/>
      <c r="X117" s="46"/>
      <c r="Y117" s="46"/>
      <c r="Z117" s="46"/>
    </row>
    <row r="118" spans="1:26" ht="24" customHeight="1">
      <c r="A118" s="46"/>
      <c r="B118" s="229" t="s">
        <v>634</v>
      </c>
      <c r="C118" s="228" t="s">
        <v>635</v>
      </c>
      <c r="D118" s="228" t="s">
        <v>469</v>
      </c>
      <c r="E118" s="228" t="s">
        <v>609</v>
      </c>
      <c r="F118" s="228" t="s">
        <v>601</v>
      </c>
      <c r="G118" s="233">
        <v>0.492506</v>
      </c>
      <c r="H118" s="231" t="s">
        <v>211</v>
      </c>
      <c r="I118" s="232"/>
      <c r="J118" s="215" t="s">
        <v>57</v>
      </c>
      <c r="K118" s="46"/>
      <c r="L118" s="46"/>
      <c r="M118" s="46"/>
      <c r="N118" s="46"/>
      <c r="O118" s="46"/>
      <c r="P118" s="46"/>
      <c r="Q118" s="46"/>
      <c r="R118" s="46"/>
      <c r="S118" s="46"/>
      <c r="T118" s="46"/>
      <c r="U118" s="46"/>
      <c r="V118" s="46"/>
      <c r="W118" s="46"/>
      <c r="X118" s="46"/>
      <c r="Y118" s="46"/>
      <c r="Z118" s="46"/>
    </row>
    <row r="119" spans="1:26" ht="24" customHeight="1">
      <c r="A119" s="46"/>
      <c r="B119" s="229" t="s">
        <v>636</v>
      </c>
      <c r="C119" s="228" t="s">
        <v>637</v>
      </c>
      <c r="D119" s="228" t="s">
        <v>471</v>
      </c>
      <c r="E119" s="228" t="s">
        <v>608</v>
      </c>
      <c r="F119" s="228" t="s">
        <v>398</v>
      </c>
      <c r="G119" s="230"/>
      <c r="H119" s="231" t="s">
        <v>211</v>
      </c>
      <c r="I119" s="232">
        <v>4120349.71</v>
      </c>
      <c r="J119" s="215" t="s">
        <v>57</v>
      </c>
      <c r="K119" s="46"/>
      <c r="L119" s="46"/>
      <c r="M119" s="46"/>
      <c r="N119" s="46"/>
      <c r="O119" s="46"/>
      <c r="P119" s="46"/>
      <c r="Q119" s="46"/>
      <c r="R119" s="46"/>
      <c r="S119" s="46"/>
      <c r="T119" s="46"/>
      <c r="U119" s="46"/>
      <c r="V119" s="46"/>
      <c r="W119" s="46"/>
      <c r="X119" s="46"/>
      <c r="Y119" s="46"/>
      <c r="Z119" s="46"/>
    </row>
    <row r="120" spans="1:26" ht="24" customHeight="1">
      <c r="A120" s="46"/>
      <c r="B120" s="229" t="s">
        <v>638</v>
      </c>
      <c r="C120" s="228" t="s">
        <v>639</v>
      </c>
      <c r="D120" s="228" t="s">
        <v>475</v>
      </c>
      <c r="E120" s="228" t="s">
        <v>600</v>
      </c>
      <c r="F120" s="228" t="s">
        <v>601</v>
      </c>
      <c r="G120" s="230">
        <v>1343637.6</v>
      </c>
      <c r="H120" s="231" t="s">
        <v>211</v>
      </c>
      <c r="I120" s="232">
        <v>835157001.75999999</v>
      </c>
      <c r="J120" s="215" t="s">
        <v>57</v>
      </c>
      <c r="K120" s="46"/>
      <c r="L120" s="46"/>
      <c r="M120" s="46"/>
      <c r="N120" s="46"/>
      <c r="O120" s="46"/>
      <c r="P120" s="46"/>
      <c r="Q120" s="46"/>
      <c r="R120" s="46"/>
      <c r="S120" s="46"/>
      <c r="T120" s="46"/>
      <c r="U120" s="46"/>
      <c r="V120" s="46"/>
      <c r="W120" s="46"/>
      <c r="X120" s="46"/>
      <c r="Y120" s="46"/>
      <c r="Z120" s="46"/>
    </row>
    <row r="121" spans="1:26" ht="24" customHeight="1">
      <c r="A121" s="46"/>
      <c r="B121" s="229"/>
      <c r="C121" s="229" t="s">
        <v>640</v>
      </c>
      <c r="D121" s="228" t="s">
        <v>478</v>
      </c>
      <c r="E121" s="228" t="s">
        <v>608</v>
      </c>
      <c r="F121" s="228" t="s">
        <v>601</v>
      </c>
      <c r="G121" s="230">
        <v>4976.92</v>
      </c>
      <c r="H121" s="231" t="s">
        <v>211</v>
      </c>
      <c r="I121" s="232">
        <v>437793544.95999998</v>
      </c>
      <c r="J121" s="215" t="s">
        <v>57</v>
      </c>
      <c r="K121" s="46"/>
      <c r="L121" s="46"/>
      <c r="M121" s="46"/>
      <c r="N121" s="46"/>
      <c r="O121" s="46"/>
      <c r="P121" s="46"/>
      <c r="Q121" s="46"/>
      <c r="R121" s="46"/>
      <c r="S121" s="46"/>
      <c r="T121" s="46"/>
      <c r="U121" s="46"/>
      <c r="V121" s="46"/>
      <c r="W121" s="46"/>
      <c r="X121" s="46"/>
      <c r="Y121" s="46"/>
      <c r="Z121" s="46"/>
    </row>
    <row r="122" spans="1:26" ht="24" customHeight="1">
      <c r="A122" s="46"/>
      <c r="B122" s="229" t="s">
        <v>644</v>
      </c>
      <c r="C122" s="228" t="s">
        <v>645</v>
      </c>
      <c r="D122" s="228" t="s">
        <v>483</v>
      </c>
      <c r="E122" s="228" t="s">
        <v>608</v>
      </c>
      <c r="F122" s="228" t="s">
        <v>601</v>
      </c>
      <c r="G122" s="233">
        <v>0.19724900000000001</v>
      </c>
      <c r="H122" s="231" t="s">
        <v>211</v>
      </c>
      <c r="I122" s="232">
        <v>1505495921.23</v>
      </c>
      <c r="J122" s="215" t="s">
        <v>57</v>
      </c>
      <c r="K122" s="46"/>
      <c r="L122" s="46"/>
      <c r="M122" s="46"/>
      <c r="N122" s="46"/>
      <c r="O122" s="46"/>
      <c r="P122" s="46"/>
      <c r="Q122" s="46"/>
      <c r="R122" s="46"/>
      <c r="S122" s="46"/>
      <c r="T122" s="46"/>
      <c r="U122" s="46"/>
      <c r="V122" s="46"/>
      <c r="W122" s="46"/>
      <c r="X122" s="46"/>
      <c r="Y122" s="46"/>
      <c r="Z122" s="46"/>
    </row>
    <row r="123" spans="1:26" ht="24" customHeight="1">
      <c r="A123" s="46"/>
      <c r="B123" s="229" t="s">
        <v>644</v>
      </c>
      <c r="C123" s="228" t="s">
        <v>645</v>
      </c>
      <c r="D123" s="228" t="s">
        <v>483</v>
      </c>
      <c r="E123" s="228" t="s">
        <v>609</v>
      </c>
      <c r="F123" s="228" t="s">
        <v>601</v>
      </c>
      <c r="G123" s="233">
        <v>0.16627500000000001</v>
      </c>
      <c r="H123" s="231" t="s">
        <v>211</v>
      </c>
      <c r="I123" s="232">
        <v>65526653.259999998</v>
      </c>
      <c r="J123" s="215" t="s">
        <v>57</v>
      </c>
      <c r="K123" s="46"/>
      <c r="L123" s="46"/>
      <c r="M123" s="46"/>
      <c r="N123" s="46"/>
      <c r="O123" s="46"/>
      <c r="P123" s="46"/>
      <c r="Q123" s="46"/>
      <c r="R123" s="46"/>
      <c r="S123" s="46"/>
      <c r="T123" s="46"/>
      <c r="U123" s="46"/>
      <c r="V123" s="46"/>
      <c r="W123" s="46"/>
      <c r="X123" s="46"/>
      <c r="Y123" s="46"/>
      <c r="Z123" s="46"/>
    </row>
    <row r="124" spans="1:26" ht="24" customHeight="1">
      <c r="A124" s="46"/>
      <c r="B124" s="229" t="s">
        <v>646</v>
      </c>
      <c r="C124" s="228" t="s">
        <v>647</v>
      </c>
      <c r="D124" s="228" t="s">
        <v>487</v>
      </c>
      <c r="E124" s="228" t="s">
        <v>600</v>
      </c>
      <c r="F124" s="228" t="s">
        <v>601</v>
      </c>
      <c r="G124" s="230">
        <v>438408</v>
      </c>
      <c r="H124" s="231" t="s">
        <v>211</v>
      </c>
      <c r="I124" s="232"/>
      <c r="J124" s="215" t="s">
        <v>57</v>
      </c>
      <c r="K124" s="46"/>
      <c r="L124" s="46"/>
      <c r="M124" s="46"/>
      <c r="N124" s="46"/>
      <c r="O124" s="46"/>
      <c r="P124" s="46"/>
      <c r="Q124" s="46"/>
      <c r="R124" s="46"/>
      <c r="S124" s="46"/>
      <c r="T124" s="46"/>
      <c r="U124" s="46"/>
      <c r="V124" s="46"/>
      <c r="W124" s="46"/>
      <c r="X124" s="46"/>
      <c r="Y124" s="46"/>
      <c r="Z124" s="46"/>
    </row>
    <row r="125" spans="1:26" ht="24" customHeight="1">
      <c r="A125" s="46"/>
      <c r="B125" s="229" t="s">
        <v>648</v>
      </c>
      <c r="C125" s="228" t="s">
        <v>649</v>
      </c>
      <c r="D125" s="228" t="s">
        <v>491</v>
      </c>
      <c r="E125" s="228" t="s">
        <v>600</v>
      </c>
      <c r="F125" s="228" t="s">
        <v>398</v>
      </c>
      <c r="G125" s="230">
        <v>708175</v>
      </c>
      <c r="H125" s="231" t="s">
        <v>211</v>
      </c>
      <c r="I125" s="232">
        <v>111046293.47</v>
      </c>
      <c r="J125" s="215" t="s">
        <v>57</v>
      </c>
      <c r="K125" s="46"/>
      <c r="L125" s="46"/>
      <c r="M125" s="46"/>
      <c r="N125" s="46"/>
      <c r="O125" s="46"/>
      <c r="P125" s="46"/>
      <c r="Q125" s="46"/>
      <c r="R125" s="46"/>
      <c r="S125" s="46"/>
      <c r="T125" s="46"/>
      <c r="U125" s="46"/>
      <c r="V125" s="46"/>
      <c r="W125" s="46"/>
      <c r="X125" s="46"/>
      <c r="Y125" s="46"/>
      <c r="Z125" s="46"/>
    </row>
    <row r="126" spans="1:26" ht="24" customHeight="1">
      <c r="A126" s="46"/>
      <c r="B126" s="229" t="s">
        <v>650</v>
      </c>
      <c r="C126" s="228" t="s">
        <v>651</v>
      </c>
      <c r="D126" s="228" t="s">
        <v>493</v>
      </c>
      <c r="E126" s="228" t="s">
        <v>600</v>
      </c>
      <c r="F126" s="228" t="s">
        <v>601</v>
      </c>
      <c r="G126" s="230">
        <v>2136556</v>
      </c>
      <c r="H126" s="231" t="s">
        <v>211</v>
      </c>
      <c r="I126" s="232">
        <v>1979980737</v>
      </c>
      <c r="J126" s="215" t="s">
        <v>57</v>
      </c>
      <c r="K126" s="46"/>
      <c r="L126" s="46"/>
      <c r="M126" s="46"/>
      <c r="N126" s="46"/>
      <c r="O126" s="46"/>
      <c r="P126" s="46"/>
      <c r="Q126" s="46"/>
      <c r="R126" s="46"/>
      <c r="S126" s="46"/>
      <c r="T126" s="46"/>
      <c r="U126" s="46"/>
      <c r="V126" s="46"/>
      <c r="W126" s="46"/>
      <c r="X126" s="46"/>
      <c r="Y126" s="46"/>
      <c r="Z126" s="46"/>
    </row>
    <row r="127" spans="1:26" ht="24" customHeight="1">
      <c r="A127" s="46"/>
      <c r="B127" s="229" t="s">
        <v>652</v>
      </c>
      <c r="C127" s="228" t="s">
        <v>653</v>
      </c>
      <c r="D127" s="228" t="s">
        <v>497</v>
      </c>
      <c r="E127" s="228" t="s">
        <v>620</v>
      </c>
      <c r="F127" s="228" t="s">
        <v>601</v>
      </c>
      <c r="G127" s="230">
        <v>10267</v>
      </c>
      <c r="H127" s="231" t="s">
        <v>211</v>
      </c>
      <c r="I127" s="232">
        <v>607188843.51999998</v>
      </c>
      <c r="J127" s="215" t="s">
        <v>57</v>
      </c>
      <c r="K127" s="46"/>
      <c r="L127" s="46"/>
      <c r="M127" s="46"/>
      <c r="N127" s="46"/>
      <c r="O127" s="46"/>
      <c r="P127" s="46"/>
      <c r="Q127" s="46"/>
      <c r="R127" s="46"/>
      <c r="S127" s="46"/>
      <c r="T127" s="46"/>
      <c r="U127" s="46"/>
      <c r="V127" s="46"/>
      <c r="W127" s="46"/>
      <c r="X127" s="46"/>
      <c r="Y127" s="46"/>
      <c r="Z127" s="46"/>
    </row>
    <row r="128" spans="1:26" ht="24" customHeight="1">
      <c r="A128" s="46"/>
      <c r="B128" s="229" t="s">
        <v>652</v>
      </c>
      <c r="C128" s="228" t="s">
        <v>653</v>
      </c>
      <c r="D128" s="228" t="s">
        <v>497</v>
      </c>
      <c r="E128" s="228" t="s">
        <v>608</v>
      </c>
      <c r="F128" s="228" t="s">
        <v>601</v>
      </c>
      <c r="G128" s="233">
        <v>3.5791187</v>
      </c>
      <c r="H128" s="231" t="s">
        <v>211</v>
      </c>
      <c r="I128" s="232">
        <f>110833278.87+584081007.97</f>
        <v>694914286.84000003</v>
      </c>
      <c r="J128" s="215" t="s">
        <v>57</v>
      </c>
      <c r="K128" s="46"/>
      <c r="L128" s="46"/>
      <c r="M128" s="46"/>
      <c r="N128" s="46"/>
      <c r="O128" s="46"/>
      <c r="P128" s="46"/>
      <c r="Q128" s="46"/>
      <c r="R128" s="46"/>
      <c r="S128" s="46"/>
      <c r="T128" s="46"/>
      <c r="U128" s="46"/>
      <c r="V128" s="46"/>
      <c r="W128" s="46"/>
      <c r="X128" s="46"/>
      <c r="Y128" s="46"/>
      <c r="Z128" s="46"/>
    </row>
    <row r="129" spans="1:26" ht="24" customHeight="1">
      <c r="A129" s="46"/>
      <c r="B129" s="229" t="s">
        <v>652</v>
      </c>
      <c r="C129" s="228" t="s">
        <v>653</v>
      </c>
      <c r="D129" s="228" t="s">
        <v>497</v>
      </c>
      <c r="E129" s="228" t="s">
        <v>609</v>
      </c>
      <c r="F129" s="228" t="s">
        <v>601</v>
      </c>
      <c r="G129" s="233">
        <v>5.7744160000000004</v>
      </c>
      <c r="H129" s="231" t="s">
        <v>211</v>
      </c>
      <c r="I129" s="232">
        <f>11430856.29+8290894.86</f>
        <v>19721751.149999999</v>
      </c>
      <c r="J129" s="215" t="s">
        <v>57</v>
      </c>
      <c r="K129" s="46"/>
      <c r="L129" s="46"/>
      <c r="M129" s="46"/>
      <c r="N129" s="46"/>
      <c r="O129" s="46"/>
      <c r="P129" s="46"/>
      <c r="Q129" s="46"/>
      <c r="R129" s="46"/>
      <c r="S129" s="46"/>
      <c r="T129" s="46"/>
      <c r="U129" s="46"/>
      <c r="V129" s="46"/>
      <c r="W129" s="46"/>
      <c r="X129" s="46"/>
      <c r="Y129" s="46"/>
      <c r="Z129" s="46"/>
    </row>
    <row r="130" spans="1:26" ht="24" customHeight="1">
      <c r="A130" s="46"/>
      <c r="B130" s="229" t="s">
        <v>658</v>
      </c>
      <c r="C130" s="228" t="s">
        <v>659</v>
      </c>
      <c r="D130" s="228" t="s">
        <v>505</v>
      </c>
      <c r="E130" s="228" t="s">
        <v>620</v>
      </c>
      <c r="F130" s="228" t="s">
        <v>601</v>
      </c>
      <c r="G130" s="235">
        <v>26200259</v>
      </c>
      <c r="H130" s="231" t="s">
        <v>211</v>
      </c>
      <c r="I130" s="232">
        <v>5515693205</v>
      </c>
      <c r="J130" s="215" t="s">
        <v>57</v>
      </c>
      <c r="K130" s="46"/>
      <c r="L130" s="46"/>
      <c r="M130" s="46"/>
      <c r="N130" s="46"/>
      <c r="O130" s="46"/>
      <c r="P130" s="46"/>
      <c r="Q130" s="46"/>
      <c r="R130" s="46"/>
      <c r="S130" s="46"/>
      <c r="T130" s="46"/>
      <c r="U130" s="46"/>
      <c r="V130" s="46"/>
      <c r="W130" s="46"/>
      <c r="X130" s="46"/>
      <c r="Y130" s="46"/>
      <c r="Z130" s="46"/>
    </row>
    <row r="131" spans="1:26" ht="24" customHeight="1">
      <c r="A131" s="46"/>
      <c r="B131" s="229" t="s">
        <v>658</v>
      </c>
      <c r="C131" s="228" t="s">
        <v>659</v>
      </c>
      <c r="D131" s="228" t="s">
        <v>505</v>
      </c>
      <c r="E131" s="228" t="s">
        <v>608</v>
      </c>
      <c r="F131" s="228" t="s">
        <v>601</v>
      </c>
      <c r="G131" s="233">
        <v>1.9277040000000001</v>
      </c>
      <c r="H131" s="231" t="s">
        <v>211</v>
      </c>
      <c r="I131" s="232">
        <v>4885307941</v>
      </c>
      <c r="J131" s="215" t="s">
        <v>57</v>
      </c>
      <c r="K131" s="46"/>
      <c r="L131" s="46"/>
      <c r="M131" s="46"/>
      <c r="N131" s="46"/>
      <c r="O131" s="46"/>
      <c r="P131" s="46"/>
      <c r="Q131" s="46"/>
      <c r="R131" s="46"/>
      <c r="S131" s="46"/>
      <c r="T131" s="46"/>
      <c r="U131" s="46"/>
      <c r="V131" s="46"/>
      <c r="W131" s="46"/>
      <c r="X131" s="46"/>
      <c r="Y131" s="46"/>
      <c r="Z131" s="46"/>
    </row>
    <row r="132" spans="1:26" ht="24" customHeight="1">
      <c r="A132" s="46"/>
      <c r="B132" s="229" t="s">
        <v>658</v>
      </c>
      <c r="C132" s="228" t="s">
        <v>659</v>
      </c>
      <c r="D132" s="228" t="s">
        <v>505</v>
      </c>
      <c r="E132" s="228" t="s">
        <v>609</v>
      </c>
      <c r="F132" s="228" t="s">
        <v>601</v>
      </c>
      <c r="G132" s="233">
        <v>2.494926</v>
      </c>
      <c r="H132" s="231" t="s">
        <v>211</v>
      </c>
      <c r="I132" s="232">
        <v>86778995</v>
      </c>
      <c r="J132" s="215" t="s">
        <v>57</v>
      </c>
      <c r="K132" s="46"/>
      <c r="L132" s="46"/>
      <c r="M132" s="46"/>
      <c r="N132" s="46"/>
      <c r="O132" s="46"/>
      <c r="P132" s="46"/>
      <c r="Q132" s="46"/>
      <c r="R132" s="46"/>
      <c r="S132" s="46"/>
      <c r="T132" s="46"/>
      <c r="U132" s="46"/>
      <c r="V132" s="46"/>
      <c r="W132" s="46"/>
      <c r="X132" s="46"/>
      <c r="Y132" s="46"/>
      <c r="Z132" s="46"/>
    </row>
    <row r="133" spans="1:26" ht="24" customHeight="1">
      <c r="A133" s="46"/>
      <c r="B133" s="229" t="s">
        <v>660</v>
      </c>
      <c r="C133" s="228" t="s">
        <v>661</v>
      </c>
      <c r="D133" s="228" t="s">
        <v>509</v>
      </c>
      <c r="E133" s="228" t="s">
        <v>608</v>
      </c>
      <c r="F133" s="228" t="s">
        <v>601</v>
      </c>
      <c r="G133" s="233">
        <v>2.89418</v>
      </c>
      <c r="H133" s="231" t="s">
        <v>211</v>
      </c>
      <c r="I133" s="232"/>
      <c r="J133" s="215" t="s">
        <v>57</v>
      </c>
      <c r="K133" s="46"/>
      <c r="L133" s="46"/>
      <c r="M133" s="46"/>
      <c r="N133" s="46"/>
      <c r="O133" s="46"/>
      <c r="P133" s="46"/>
      <c r="Q133" s="46"/>
      <c r="R133" s="46"/>
      <c r="S133" s="46"/>
      <c r="T133" s="46"/>
      <c r="U133" s="46"/>
      <c r="V133" s="46"/>
      <c r="W133" s="46"/>
      <c r="X133" s="46"/>
      <c r="Y133" s="46"/>
      <c r="Z133" s="46"/>
    </row>
    <row r="134" spans="1:26" ht="24" customHeight="1">
      <c r="A134" s="46"/>
      <c r="B134" s="229" t="s">
        <v>662</v>
      </c>
      <c r="C134" s="228" t="s">
        <v>663</v>
      </c>
      <c r="D134" s="228" t="s">
        <v>511</v>
      </c>
      <c r="E134" s="228" t="s">
        <v>600</v>
      </c>
      <c r="F134" s="228" t="s">
        <v>601</v>
      </c>
      <c r="G134" s="230">
        <v>5454444</v>
      </c>
      <c r="H134" s="231" t="s">
        <v>211</v>
      </c>
      <c r="I134" s="232">
        <v>1493035955</v>
      </c>
      <c r="J134" s="215" t="s">
        <v>57</v>
      </c>
      <c r="K134" s="46"/>
      <c r="L134" s="46"/>
      <c r="M134" s="46"/>
      <c r="N134" s="46"/>
      <c r="O134" s="46"/>
      <c r="P134" s="46"/>
      <c r="Q134" s="46"/>
      <c r="R134" s="46"/>
      <c r="S134" s="46"/>
      <c r="T134" s="46"/>
      <c r="U134" s="46"/>
      <c r="V134" s="46"/>
      <c r="W134" s="46"/>
      <c r="X134" s="46"/>
      <c r="Y134" s="46"/>
      <c r="Z134" s="46"/>
    </row>
    <row r="135" spans="1:26" ht="24" customHeight="1">
      <c r="A135" s="46"/>
      <c r="B135" s="229" t="s">
        <v>664</v>
      </c>
      <c r="C135" s="228" t="s">
        <v>665</v>
      </c>
      <c r="D135" s="228" t="s">
        <v>515</v>
      </c>
      <c r="E135" s="228" t="s">
        <v>600</v>
      </c>
      <c r="F135" s="228" t="s">
        <v>601</v>
      </c>
      <c r="G135" s="230">
        <v>5348444</v>
      </c>
      <c r="H135" s="231" t="s">
        <v>211</v>
      </c>
      <c r="I135" s="232">
        <v>1755950711.76</v>
      </c>
      <c r="J135" s="215" t="s">
        <v>57</v>
      </c>
      <c r="K135" s="46"/>
      <c r="L135" s="46"/>
      <c r="M135" s="46"/>
      <c r="N135" s="46"/>
      <c r="O135" s="46"/>
      <c r="P135" s="46"/>
      <c r="Q135" s="46"/>
      <c r="R135" s="46"/>
      <c r="S135" s="46"/>
      <c r="T135" s="46"/>
      <c r="U135" s="46"/>
      <c r="V135" s="46"/>
      <c r="W135" s="46"/>
      <c r="X135" s="46"/>
      <c r="Y135" s="46"/>
      <c r="Z135" s="46"/>
    </row>
    <row r="136" spans="1:26" ht="24" customHeight="1">
      <c r="A136" s="46"/>
      <c r="B136" s="229"/>
      <c r="C136" s="229" t="s">
        <v>666</v>
      </c>
      <c r="D136" s="228" t="s">
        <v>520</v>
      </c>
      <c r="E136" s="228" t="s">
        <v>600</v>
      </c>
      <c r="F136" s="228" t="s">
        <v>601</v>
      </c>
      <c r="G136" s="230">
        <v>50450</v>
      </c>
      <c r="H136" s="231" t="s">
        <v>211</v>
      </c>
      <c r="I136" s="232">
        <v>102883895.8</v>
      </c>
      <c r="J136" s="215" t="s">
        <v>57</v>
      </c>
      <c r="K136" s="46"/>
      <c r="L136" s="46"/>
      <c r="M136" s="46"/>
      <c r="N136" s="46"/>
      <c r="O136" s="46"/>
      <c r="P136" s="46"/>
      <c r="Q136" s="46"/>
      <c r="R136" s="46"/>
      <c r="S136" s="46"/>
      <c r="T136" s="46"/>
      <c r="U136" s="46"/>
      <c r="V136" s="46"/>
      <c r="W136" s="46"/>
      <c r="X136" s="46"/>
      <c r="Y136" s="46"/>
      <c r="Z136" s="46"/>
    </row>
    <row r="137" spans="1:26" ht="24" customHeight="1">
      <c r="A137" s="46"/>
      <c r="B137" s="229" t="s">
        <v>667</v>
      </c>
      <c r="C137" s="228" t="s">
        <v>668</v>
      </c>
      <c r="D137" s="228" t="s">
        <v>518</v>
      </c>
      <c r="E137" s="228" t="s">
        <v>600</v>
      </c>
      <c r="F137" s="228" t="s">
        <v>601</v>
      </c>
      <c r="G137" s="230">
        <f>55300+56050+51850+51900+53900+54800+51890</f>
        <v>375690</v>
      </c>
      <c r="H137" s="231" t="s">
        <v>211</v>
      </c>
      <c r="I137" s="232">
        <f>24+23+23+18+19.5+42+44</f>
        <v>193.5</v>
      </c>
      <c r="J137" s="215" t="s">
        <v>57</v>
      </c>
      <c r="K137" s="46"/>
      <c r="L137" s="46"/>
      <c r="M137" s="46"/>
      <c r="N137" s="46"/>
      <c r="O137" s="46"/>
      <c r="P137" s="46"/>
      <c r="Q137" s="46"/>
      <c r="R137" s="46"/>
      <c r="S137" s="46"/>
      <c r="T137" s="46"/>
      <c r="U137" s="46"/>
      <c r="V137" s="46"/>
      <c r="W137" s="46"/>
      <c r="X137" s="46"/>
      <c r="Y137" s="46"/>
      <c r="Z137" s="46"/>
    </row>
    <row r="138" spans="1:26" ht="24" customHeight="1">
      <c r="A138" s="46"/>
      <c r="B138" s="229" t="s">
        <v>669</v>
      </c>
      <c r="C138" s="228" t="s">
        <v>670</v>
      </c>
      <c r="D138" s="228" t="s">
        <v>521</v>
      </c>
      <c r="E138" s="228" t="s">
        <v>600</v>
      </c>
      <c r="F138" s="228" t="s">
        <v>601</v>
      </c>
      <c r="G138" s="230">
        <v>2976333</v>
      </c>
      <c r="H138" s="231" t="s">
        <v>211</v>
      </c>
      <c r="I138" s="232">
        <v>2474910179.4899998</v>
      </c>
      <c r="J138" s="215" t="s">
        <v>57</v>
      </c>
      <c r="K138" s="46"/>
      <c r="L138" s="46"/>
      <c r="M138" s="46"/>
      <c r="N138" s="46"/>
      <c r="O138" s="46"/>
      <c r="P138" s="46"/>
      <c r="Q138" s="46"/>
      <c r="R138" s="46"/>
      <c r="S138" s="46"/>
      <c r="T138" s="46"/>
      <c r="U138" s="46"/>
      <c r="V138" s="46"/>
      <c r="W138" s="46"/>
      <c r="X138" s="46"/>
      <c r="Y138" s="46"/>
      <c r="Z138" s="46"/>
    </row>
    <row r="139" spans="1:26" ht="24" customHeight="1">
      <c r="A139" s="46"/>
      <c r="B139" s="229" t="s">
        <v>674</v>
      </c>
      <c r="C139" s="228" t="s">
        <v>675</v>
      </c>
      <c r="D139" s="228" t="s">
        <v>526</v>
      </c>
      <c r="E139" s="228" t="s">
        <v>600</v>
      </c>
      <c r="F139" s="228" t="s">
        <v>601</v>
      </c>
      <c r="G139" s="230">
        <v>8012870</v>
      </c>
      <c r="H139" s="231" t="s">
        <v>211</v>
      </c>
      <c r="I139" s="232">
        <v>2655822741</v>
      </c>
      <c r="J139" s="215" t="s">
        <v>57</v>
      </c>
      <c r="K139" s="46"/>
      <c r="L139" s="46"/>
      <c r="M139" s="46"/>
      <c r="N139" s="46"/>
      <c r="O139" s="46"/>
      <c r="P139" s="46"/>
      <c r="Q139" s="46"/>
      <c r="R139" s="46"/>
      <c r="S139" s="46"/>
      <c r="T139" s="46"/>
      <c r="U139" s="46"/>
      <c r="V139" s="46"/>
      <c r="W139" s="46"/>
      <c r="X139" s="46"/>
      <c r="Y139" s="46"/>
      <c r="Z139" s="46"/>
    </row>
    <row r="140" spans="1:26" ht="24" customHeight="1">
      <c r="A140" s="46"/>
      <c r="B140" s="229" t="s">
        <v>674</v>
      </c>
      <c r="C140" s="228" t="s">
        <v>675</v>
      </c>
      <c r="D140" s="228" t="s">
        <v>526</v>
      </c>
      <c r="E140" s="494" t="s">
        <v>1517</v>
      </c>
      <c r="F140" s="228" t="s">
        <v>601</v>
      </c>
      <c r="G140" s="230">
        <v>387667</v>
      </c>
      <c r="H140" s="231" t="s">
        <v>211</v>
      </c>
      <c r="I140" s="232">
        <v>89241595</v>
      </c>
      <c r="J140" s="215" t="s">
        <v>57</v>
      </c>
      <c r="K140" s="46"/>
      <c r="L140" s="46"/>
      <c r="M140" s="46"/>
      <c r="N140" s="46"/>
      <c r="O140" s="46"/>
      <c r="P140" s="46"/>
      <c r="Q140" s="46"/>
      <c r="R140" s="46"/>
      <c r="S140" s="46"/>
      <c r="T140" s="46"/>
      <c r="U140" s="46"/>
      <c r="V140" s="46"/>
      <c r="W140" s="46"/>
      <c r="X140" s="46"/>
      <c r="Y140" s="46"/>
      <c r="Z140" s="46"/>
    </row>
    <row r="141" spans="1:26" ht="24" customHeight="1">
      <c r="A141" s="1"/>
      <c r="B141" s="229" t="s">
        <v>676</v>
      </c>
      <c r="C141" s="228" t="s">
        <v>677</v>
      </c>
      <c r="D141" s="228" t="s">
        <v>529</v>
      </c>
      <c r="E141" s="228" t="s">
        <v>643</v>
      </c>
      <c r="F141" s="228" t="s">
        <v>601</v>
      </c>
      <c r="G141" s="233">
        <v>16107.64</v>
      </c>
      <c r="H141" s="231" t="s">
        <v>211</v>
      </c>
      <c r="I141" s="232">
        <v>156275982.61000001</v>
      </c>
      <c r="J141" s="215" t="s">
        <v>57</v>
      </c>
      <c r="K141" s="1"/>
      <c r="L141" s="1"/>
      <c r="M141" s="1"/>
      <c r="N141" s="1"/>
      <c r="O141" s="1"/>
      <c r="P141" s="1"/>
      <c r="Q141" s="1"/>
      <c r="R141" s="1"/>
      <c r="S141" s="1"/>
      <c r="T141" s="1"/>
      <c r="U141" s="1"/>
      <c r="V141" s="1"/>
      <c r="W141" s="1"/>
      <c r="X141" s="1"/>
      <c r="Y141" s="1"/>
      <c r="Z141" s="1"/>
    </row>
    <row r="142" spans="1:26" ht="24" customHeight="1">
      <c r="A142" s="1"/>
      <c r="B142" s="229" t="s">
        <v>676</v>
      </c>
      <c r="C142" s="228" t="s">
        <v>677</v>
      </c>
      <c r="D142" s="228" t="s">
        <v>529</v>
      </c>
      <c r="E142" s="228" t="s">
        <v>600</v>
      </c>
      <c r="F142" s="228" t="s">
        <v>601</v>
      </c>
      <c r="G142" s="233">
        <v>54700</v>
      </c>
      <c r="H142" s="231" t="s">
        <v>211</v>
      </c>
      <c r="I142" s="232">
        <v>19145000</v>
      </c>
      <c r="J142" s="215" t="s">
        <v>57</v>
      </c>
      <c r="K142" s="1"/>
      <c r="L142" s="1"/>
      <c r="M142" s="1"/>
      <c r="N142" s="1"/>
      <c r="O142" s="1"/>
      <c r="P142" s="1"/>
      <c r="Q142" s="1"/>
      <c r="R142" s="1"/>
      <c r="S142" s="1"/>
      <c r="T142" s="1"/>
      <c r="U142" s="1"/>
      <c r="V142" s="1"/>
      <c r="W142" s="1"/>
      <c r="X142" s="1"/>
      <c r="Y142" s="1"/>
      <c r="Z142" s="1"/>
    </row>
    <row r="143" spans="1:26" ht="24" customHeight="1">
      <c r="A143" s="1"/>
      <c r="B143" s="229"/>
      <c r="C143" s="229" t="s">
        <v>678</v>
      </c>
      <c r="D143" s="228" t="s">
        <v>532</v>
      </c>
      <c r="E143" s="215"/>
      <c r="F143" s="228" t="s">
        <v>601</v>
      </c>
      <c r="G143" s="233">
        <v>160332</v>
      </c>
      <c r="H143" s="231" t="s">
        <v>211</v>
      </c>
      <c r="I143" s="232">
        <v>714732802.42999995</v>
      </c>
      <c r="J143" s="215" t="s">
        <v>57</v>
      </c>
      <c r="K143" s="1"/>
      <c r="L143" s="1"/>
      <c r="M143" s="1"/>
      <c r="N143" s="1"/>
      <c r="O143" s="1"/>
      <c r="P143" s="1"/>
      <c r="Q143" s="1"/>
      <c r="R143" s="1"/>
      <c r="S143" s="1"/>
      <c r="T143" s="1"/>
      <c r="U143" s="1"/>
      <c r="V143" s="1"/>
      <c r="W143" s="1"/>
      <c r="X143" s="1"/>
      <c r="Y143" s="1"/>
      <c r="Z143" s="1"/>
    </row>
    <row r="144" spans="1:26" ht="24" customHeight="1">
      <c r="A144" s="1"/>
      <c r="B144" s="229"/>
      <c r="C144" s="229" t="s">
        <v>646</v>
      </c>
      <c r="D144" s="228" t="s">
        <v>489</v>
      </c>
      <c r="E144" s="228" t="s">
        <v>600</v>
      </c>
      <c r="F144" s="228" t="s">
        <v>601</v>
      </c>
      <c r="G144" s="233">
        <v>212056</v>
      </c>
      <c r="H144" s="231" t="s">
        <v>211</v>
      </c>
      <c r="I144" s="232">
        <v>30708756.82</v>
      </c>
      <c r="J144" s="215" t="s">
        <v>57</v>
      </c>
      <c r="K144" s="1"/>
      <c r="L144" s="1"/>
      <c r="M144" s="1"/>
      <c r="N144" s="1"/>
      <c r="O144" s="1"/>
      <c r="P144" s="1"/>
      <c r="Q144" s="1"/>
      <c r="R144" s="1"/>
      <c r="S144" s="1"/>
      <c r="T144" s="1"/>
      <c r="U144" s="1"/>
      <c r="V144" s="1"/>
      <c r="W144" s="1"/>
      <c r="X144" s="1"/>
      <c r="Y144" s="1"/>
      <c r="Z144" s="1"/>
    </row>
    <row r="145" spans="1:26" ht="24" customHeight="1">
      <c r="A145" s="1"/>
      <c r="B145" s="212" t="s">
        <v>679</v>
      </c>
      <c r="C145" s="212" t="s">
        <v>680</v>
      </c>
      <c r="D145" s="236" t="s">
        <v>534</v>
      </c>
      <c r="E145" s="228" t="s">
        <v>600</v>
      </c>
      <c r="F145" s="228" t="s">
        <v>601</v>
      </c>
      <c r="G145" s="230">
        <v>934154.31</v>
      </c>
      <c r="H145" s="231" t="s">
        <v>211</v>
      </c>
      <c r="I145" s="232">
        <v>408194928.55000001</v>
      </c>
      <c r="J145" s="215" t="s">
        <v>57</v>
      </c>
      <c r="K145" s="1"/>
      <c r="L145" s="1"/>
      <c r="M145" s="1"/>
      <c r="N145" s="1"/>
      <c r="O145" s="1"/>
      <c r="P145" s="1"/>
      <c r="Q145" s="1"/>
      <c r="R145" s="1"/>
      <c r="S145" s="1"/>
      <c r="T145" s="1"/>
      <c r="U145" s="1"/>
      <c r="V145" s="1"/>
      <c r="W145" s="1"/>
      <c r="X145" s="1"/>
      <c r="Y145" s="1"/>
      <c r="Z145" s="1"/>
    </row>
    <row r="146" spans="1:26" ht="24" customHeight="1">
      <c r="A146" s="1"/>
      <c r="B146" s="228" t="s">
        <v>681</v>
      </c>
      <c r="C146" s="228" t="s">
        <v>681</v>
      </c>
      <c r="D146" s="228" t="s">
        <v>537</v>
      </c>
      <c r="E146" s="228" t="s">
        <v>682</v>
      </c>
      <c r="F146" s="228" t="s">
        <v>601</v>
      </c>
      <c r="G146" s="237">
        <v>2496765</v>
      </c>
      <c r="H146" s="231" t="s">
        <v>211</v>
      </c>
      <c r="I146" s="238">
        <v>126866904.15000001</v>
      </c>
      <c r="J146" s="215" t="s">
        <v>57</v>
      </c>
      <c r="K146" s="1"/>
      <c r="L146" s="1"/>
      <c r="M146" s="1"/>
      <c r="N146" s="1"/>
      <c r="O146" s="1"/>
      <c r="P146" s="1"/>
      <c r="Q146" s="1"/>
      <c r="R146" s="1"/>
      <c r="S146" s="1"/>
      <c r="T146" s="1"/>
      <c r="U146" s="1"/>
      <c r="V146" s="1"/>
      <c r="W146" s="1"/>
      <c r="X146" s="1"/>
      <c r="Y146" s="1"/>
      <c r="Z146" s="1"/>
    </row>
    <row r="147" spans="1:26" ht="24" customHeight="1">
      <c r="A147" s="1"/>
      <c r="B147" s="228" t="s">
        <v>683</v>
      </c>
      <c r="C147" s="228" t="s">
        <v>684</v>
      </c>
      <c r="D147" s="228" t="s">
        <v>542</v>
      </c>
      <c r="E147" s="228" t="s">
        <v>682</v>
      </c>
      <c r="F147" s="228" t="s">
        <v>601</v>
      </c>
      <c r="G147" s="237">
        <v>2419832</v>
      </c>
      <c r="H147" s="231" t="s">
        <v>211</v>
      </c>
      <c r="I147" s="237">
        <v>125831264</v>
      </c>
      <c r="J147" s="215" t="s">
        <v>57</v>
      </c>
      <c r="K147" s="1"/>
      <c r="L147" s="1"/>
      <c r="M147" s="1"/>
      <c r="N147" s="1"/>
      <c r="O147" s="1"/>
      <c r="P147" s="1"/>
      <c r="Q147" s="1"/>
      <c r="R147" s="1"/>
      <c r="S147" s="1"/>
      <c r="T147" s="1"/>
      <c r="U147" s="1"/>
      <c r="V147" s="1"/>
      <c r="W147" s="1"/>
      <c r="X147" s="1"/>
      <c r="Y147" s="1"/>
      <c r="Z147" s="1"/>
    </row>
    <row r="148" spans="1:26" ht="24" customHeight="1">
      <c r="A148" s="1"/>
      <c r="B148" s="212" t="s">
        <v>685</v>
      </c>
      <c r="C148" s="228" t="s">
        <v>686</v>
      </c>
      <c r="D148" s="228" t="s">
        <v>545</v>
      </c>
      <c r="E148" s="494" t="s">
        <v>1517</v>
      </c>
      <c r="F148" s="228" t="s">
        <v>601</v>
      </c>
      <c r="G148" s="230">
        <v>3009214.99</v>
      </c>
      <c r="H148" s="231" t="s">
        <v>211</v>
      </c>
      <c r="I148" s="232"/>
      <c r="J148" s="215" t="s">
        <v>57</v>
      </c>
      <c r="K148" s="1"/>
      <c r="L148" s="1"/>
      <c r="M148" s="1"/>
      <c r="N148" s="1"/>
      <c r="O148" s="1"/>
      <c r="P148" s="1"/>
      <c r="Q148" s="1"/>
      <c r="R148" s="1"/>
      <c r="S148" s="1"/>
      <c r="T148" s="1"/>
      <c r="U148" s="1"/>
      <c r="V148" s="1"/>
      <c r="W148" s="1"/>
      <c r="X148" s="1"/>
      <c r="Y148" s="1"/>
      <c r="Z148" s="1"/>
    </row>
    <row r="149" spans="1:26" ht="24" customHeight="1">
      <c r="A149" s="1"/>
      <c r="B149" s="212"/>
      <c r="C149" s="229" t="s">
        <v>687</v>
      </c>
      <c r="D149" s="212" t="s">
        <v>550</v>
      </c>
      <c r="E149" s="215" t="s">
        <v>600</v>
      </c>
      <c r="F149" s="228" t="s">
        <v>601</v>
      </c>
      <c r="G149" s="230">
        <v>92304.15</v>
      </c>
      <c r="H149" s="231" t="s">
        <v>211</v>
      </c>
      <c r="I149" s="232">
        <v>42961172.57</v>
      </c>
      <c r="J149" s="215" t="s">
        <v>57</v>
      </c>
      <c r="K149" s="1"/>
      <c r="L149" s="1"/>
      <c r="M149" s="1"/>
      <c r="N149" s="1"/>
      <c r="O149" s="1"/>
      <c r="P149" s="1"/>
      <c r="Q149" s="1"/>
      <c r="R149" s="1"/>
      <c r="S149" s="1"/>
      <c r="T149" s="1"/>
      <c r="U149" s="1"/>
      <c r="V149" s="1"/>
      <c r="W149" s="1"/>
      <c r="X149" s="1"/>
      <c r="Y149" s="1"/>
      <c r="Z149" s="1"/>
    </row>
    <row r="150" spans="1:26" ht="24" customHeight="1">
      <c r="A150" s="1"/>
      <c r="B150" s="212" t="s">
        <v>688</v>
      </c>
      <c r="C150" s="228" t="s">
        <v>689</v>
      </c>
      <c r="D150" s="228" t="s">
        <v>551</v>
      </c>
      <c r="E150" s="228" t="s">
        <v>690</v>
      </c>
      <c r="F150" s="228" t="s">
        <v>601</v>
      </c>
      <c r="G150" s="233">
        <v>1471771</v>
      </c>
      <c r="H150" s="231" t="s">
        <v>211</v>
      </c>
      <c r="I150" s="232">
        <v>179556062</v>
      </c>
      <c r="J150" s="215" t="s">
        <v>57</v>
      </c>
      <c r="K150" s="1"/>
      <c r="L150" s="1"/>
      <c r="M150" s="1"/>
      <c r="N150" s="1"/>
      <c r="O150" s="1"/>
      <c r="P150" s="1"/>
      <c r="Q150" s="1"/>
      <c r="R150" s="1"/>
      <c r="S150" s="1"/>
      <c r="T150" s="1"/>
      <c r="U150" s="1"/>
      <c r="V150" s="1"/>
      <c r="W150" s="1"/>
      <c r="X150" s="1"/>
      <c r="Y150" s="1"/>
      <c r="Z150" s="1"/>
    </row>
    <row r="151" spans="1:26" ht="24" customHeight="1">
      <c r="A151" s="1"/>
      <c r="B151" s="212" t="s">
        <v>691</v>
      </c>
      <c r="C151" s="228" t="s">
        <v>692</v>
      </c>
      <c r="D151" s="228" t="s">
        <v>554</v>
      </c>
      <c r="E151" s="228" t="s">
        <v>682</v>
      </c>
      <c r="F151" s="228" t="s">
        <v>601</v>
      </c>
      <c r="G151" s="233">
        <v>5733873</v>
      </c>
      <c r="H151" s="231" t="s">
        <v>211</v>
      </c>
      <c r="I151" s="232">
        <v>12436481630</v>
      </c>
      <c r="J151" s="215" t="s">
        <v>57</v>
      </c>
      <c r="K151" s="1"/>
      <c r="L151" s="1"/>
      <c r="M151" s="1"/>
      <c r="N151" s="1"/>
      <c r="O151" s="1"/>
      <c r="P151" s="1"/>
      <c r="Q151" s="1"/>
      <c r="R151" s="1"/>
      <c r="S151" s="1"/>
      <c r="T151" s="1"/>
      <c r="U151" s="1"/>
      <c r="V151" s="1"/>
      <c r="W151" s="1"/>
      <c r="X151" s="1"/>
      <c r="Y151" s="1"/>
      <c r="Z151" s="1"/>
    </row>
    <row r="152" spans="1:26" ht="24" customHeight="1">
      <c r="A152" s="1"/>
      <c r="B152" s="212" t="s">
        <v>693</v>
      </c>
      <c r="C152" s="228" t="s">
        <v>694</v>
      </c>
      <c r="D152" s="228" t="s">
        <v>558</v>
      </c>
      <c r="E152" s="494" t="s">
        <v>1517</v>
      </c>
      <c r="F152" s="228" t="s">
        <v>601</v>
      </c>
      <c r="G152" s="237">
        <v>350134.4</v>
      </c>
      <c r="H152" s="231" t="s">
        <v>211</v>
      </c>
      <c r="I152" s="238">
        <v>60068931.409999996</v>
      </c>
      <c r="J152" s="215" t="s">
        <v>57</v>
      </c>
      <c r="K152" s="1"/>
      <c r="L152" s="1"/>
      <c r="M152" s="1"/>
      <c r="N152" s="1"/>
      <c r="O152" s="1"/>
      <c r="P152" s="1"/>
      <c r="Q152" s="1"/>
      <c r="R152" s="1"/>
      <c r="S152" s="1"/>
      <c r="T152" s="1"/>
      <c r="U152" s="1"/>
      <c r="V152" s="1"/>
      <c r="W152" s="1"/>
      <c r="X152" s="1"/>
      <c r="Y152" s="1"/>
      <c r="Z152" s="1"/>
    </row>
    <row r="153" spans="1:26" ht="24" customHeight="1">
      <c r="A153" s="1"/>
      <c r="B153" s="212" t="s">
        <v>695</v>
      </c>
      <c r="C153" s="228" t="s">
        <v>696</v>
      </c>
      <c r="D153" s="228" t="s">
        <v>559</v>
      </c>
      <c r="E153" s="494" t="s">
        <v>1517</v>
      </c>
      <c r="F153" s="228" t="s">
        <v>601</v>
      </c>
      <c r="G153" s="237">
        <v>2241122.7999999998</v>
      </c>
      <c r="H153" s="231" t="s">
        <v>211</v>
      </c>
      <c r="I153" s="238">
        <v>104052142.38</v>
      </c>
      <c r="J153" s="215" t="s">
        <v>57</v>
      </c>
      <c r="K153" s="1"/>
      <c r="L153" s="1"/>
      <c r="M153" s="1"/>
      <c r="N153" s="1"/>
      <c r="O153" s="1"/>
      <c r="P153" s="1"/>
      <c r="Q153" s="1"/>
      <c r="R153" s="1"/>
      <c r="S153" s="1"/>
      <c r="T153" s="1"/>
      <c r="U153" s="1"/>
      <c r="V153" s="1"/>
      <c r="W153" s="1"/>
      <c r="X153" s="1"/>
      <c r="Y153" s="1"/>
      <c r="Z153" s="1"/>
    </row>
    <row r="154" spans="1:26" ht="24" customHeight="1">
      <c r="A154" s="1"/>
      <c r="B154" s="228" t="s">
        <v>699</v>
      </c>
      <c r="C154" s="228" t="s">
        <v>699</v>
      </c>
      <c r="D154" s="228" t="s">
        <v>562</v>
      </c>
      <c r="E154" s="228" t="s">
        <v>682</v>
      </c>
      <c r="F154" s="228" t="s">
        <v>601</v>
      </c>
      <c r="G154" s="237">
        <v>1815318.57</v>
      </c>
      <c r="H154" s="231" t="s">
        <v>211</v>
      </c>
      <c r="I154" s="237">
        <v>93542872.099999994</v>
      </c>
      <c r="J154" s="215" t="s">
        <v>57</v>
      </c>
      <c r="K154" s="1"/>
      <c r="L154" s="1"/>
      <c r="M154" s="1"/>
      <c r="N154" s="1"/>
      <c r="O154" s="1"/>
      <c r="P154" s="1"/>
      <c r="Q154" s="1"/>
      <c r="R154" s="1"/>
      <c r="S154" s="1"/>
      <c r="T154" s="1"/>
      <c r="U154" s="1"/>
      <c r="V154" s="1"/>
      <c r="W154" s="1"/>
      <c r="X154" s="1"/>
      <c r="Y154" s="1"/>
      <c r="Z154" s="1"/>
    </row>
    <row r="155" spans="1:26" ht="24" customHeight="1">
      <c r="A155" s="1"/>
      <c r="B155" s="228" t="s">
        <v>563</v>
      </c>
      <c r="C155" s="228" t="s">
        <v>700</v>
      </c>
      <c r="D155" s="228" t="s">
        <v>563</v>
      </c>
      <c r="E155" s="228" t="s">
        <v>682</v>
      </c>
      <c r="F155" s="228" t="s">
        <v>601</v>
      </c>
      <c r="G155" s="237">
        <v>9886.0499999999993</v>
      </c>
      <c r="H155" s="231" t="s">
        <v>211</v>
      </c>
      <c r="I155" s="237">
        <v>4432183.87</v>
      </c>
      <c r="J155" s="215" t="s">
        <v>57</v>
      </c>
      <c r="K155" s="1"/>
      <c r="L155" s="1"/>
      <c r="M155" s="1"/>
      <c r="N155" s="1"/>
      <c r="O155" s="1"/>
      <c r="P155" s="1"/>
      <c r="Q155" s="1"/>
      <c r="R155" s="1"/>
      <c r="S155" s="1"/>
      <c r="T155" s="1"/>
      <c r="U155" s="1"/>
      <c r="V155" s="1"/>
      <c r="W155" s="1"/>
      <c r="X155" s="1"/>
      <c r="Y155" s="1"/>
      <c r="Z155" s="1"/>
    </row>
    <row r="156" spans="1:26" ht="24" customHeight="1">
      <c r="A156" s="1"/>
      <c r="B156" s="212" t="s">
        <v>701</v>
      </c>
      <c r="C156" s="228" t="s">
        <v>702</v>
      </c>
      <c r="D156" s="228" t="s">
        <v>567</v>
      </c>
      <c r="E156" s="494" t="s">
        <v>1517</v>
      </c>
      <c r="F156" s="228" t="s">
        <v>601</v>
      </c>
      <c r="G156" s="233">
        <v>485026.15</v>
      </c>
      <c r="H156" s="231" t="s">
        <v>262</v>
      </c>
      <c r="I156" s="232">
        <v>236118149.93000001</v>
      </c>
      <c r="J156" s="215" t="s">
        <v>57</v>
      </c>
      <c r="K156" s="1"/>
      <c r="L156" s="1"/>
      <c r="M156" s="1"/>
      <c r="N156" s="1"/>
      <c r="O156" s="1"/>
      <c r="P156" s="1"/>
      <c r="Q156" s="1"/>
      <c r="R156" s="1"/>
      <c r="S156" s="1"/>
      <c r="T156" s="1"/>
      <c r="U156" s="1"/>
      <c r="V156" s="1"/>
      <c r="W156" s="1"/>
      <c r="X156" s="1"/>
      <c r="Y156" s="1"/>
      <c r="Z156" s="1"/>
    </row>
    <row r="157" spans="1:26" ht="24" customHeight="1">
      <c r="A157" s="1"/>
      <c r="B157" s="212"/>
      <c r="C157" s="229" t="s">
        <v>703</v>
      </c>
      <c r="D157" s="228" t="s">
        <v>570</v>
      </c>
      <c r="E157" s="494" t="s">
        <v>1517</v>
      </c>
      <c r="F157" s="228" t="s">
        <v>601</v>
      </c>
      <c r="G157" s="233">
        <v>259770.66</v>
      </c>
      <c r="H157" s="231" t="s">
        <v>211</v>
      </c>
      <c r="I157" s="232">
        <v>59018546.630000003</v>
      </c>
      <c r="J157" s="215" t="s">
        <v>57</v>
      </c>
      <c r="K157" s="1"/>
      <c r="L157" s="1"/>
      <c r="M157" s="1"/>
      <c r="N157" s="1"/>
      <c r="O157" s="1"/>
      <c r="P157" s="1"/>
      <c r="Q157" s="1"/>
      <c r="R157" s="1"/>
      <c r="S157" s="1"/>
      <c r="T157" s="1"/>
      <c r="U157" s="1"/>
      <c r="V157" s="1"/>
      <c r="W157" s="1"/>
      <c r="X157" s="1"/>
      <c r="Y157" s="1"/>
      <c r="Z157" s="1"/>
    </row>
    <row r="158" spans="1:26" ht="24" customHeight="1">
      <c r="A158" s="1"/>
      <c r="B158" s="228" t="s">
        <v>571</v>
      </c>
      <c r="C158" s="228" t="s">
        <v>704</v>
      </c>
      <c r="D158" s="228" t="s">
        <v>571</v>
      </c>
      <c r="E158" s="228" t="s">
        <v>682</v>
      </c>
      <c r="F158" s="228" t="s">
        <v>601</v>
      </c>
      <c r="G158" s="239">
        <v>1281538</v>
      </c>
      <c r="H158" s="231" t="s">
        <v>211</v>
      </c>
      <c r="I158" s="240">
        <v>321601729.07999998</v>
      </c>
      <c r="J158" s="215" t="s">
        <v>57</v>
      </c>
      <c r="K158" s="1"/>
      <c r="L158" s="1"/>
      <c r="M158" s="1"/>
      <c r="N158" s="1"/>
      <c r="O158" s="1"/>
      <c r="P158" s="1"/>
      <c r="Q158" s="1"/>
      <c r="R158" s="1"/>
      <c r="S158" s="1"/>
      <c r="T158" s="1"/>
      <c r="U158" s="1"/>
      <c r="V158" s="1"/>
      <c r="W158" s="1"/>
      <c r="X158" s="1"/>
      <c r="Y158" s="1"/>
      <c r="Z158" s="1"/>
    </row>
    <row r="159" spans="1:26" ht="24" customHeight="1">
      <c r="A159" s="1"/>
      <c r="B159" s="228" t="s">
        <v>571</v>
      </c>
      <c r="C159" s="228" t="s">
        <v>704</v>
      </c>
      <c r="D159" s="228" t="s">
        <v>571</v>
      </c>
      <c r="E159" s="494" t="s">
        <v>1517</v>
      </c>
      <c r="F159" s="228" t="s">
        <v>601</v>
      </c>
      <c r="G159" s="239">
        <v>618687</v>
      </c>
      <c r="H159" s="231" t="s">
        <v>211</v>
      </c>
      <c r="I159" s="240">
        <v>155259628.34999999</v>
      </c>
      <c r="J159" s="215" t="s">
        <v>57</v>
      </c>
      <c r="K159" s="1"/>
      <c r="L159" s="1"/>
      <c r="M159" s="1"/>
      <c r="N159" s="1"/>
      <c r="O159" s="1"/>
      <c r="P159" s="1"/>
      <c r="Q159" s="1"/>
      <c r="R159" s="1"/>
      <c r="S159" s="1"/>
      <c r="T159" s="1"/>
      <c r="U159" s="1"/>
      <c r="V159" s="1"/>
      <c r="W159" s="1"/>
      <c r="X159" s="1"/>
      <c r="Y159" s="1"/>
      <c r="Z159" s="1"/>
    </row>
    <row r="160" spans="1:26" ht="24" customHeight="1">
      <c r="A160" s="1"/>
      <c r="B160" s="212" t="s">
        <v>705</v>
      </c>
      <c r="C160" s="228" t="s">
        <v>706</v>
      </c>
      <c r="D160" s="228" t="s">
        <v>575</v>
      </c>
      <c r="E160" s="228" t="s">
        <v>707</v>
      </c>
      <c r="F160" s="228" t="s">
        <v>601</v>
      </c>
      <c r="G160" s="237">
        <v>399555.88</v>
      </c>
      <c r="H160" s="231" t="s">
        <v>211</v>
      </c>
      <c r="I160" s="237">
        <v>148099159.40000001</v>
      </c>
      <c r="J160" s="215" t="s">
        <v>57</v>
      </c>
      <c r="K160" s="1"/>
      <c r="L160" s="1"/>
      <c r="M160" s="1"/>
      <c r="N160" s="1"/>
      <c r="O160" s="1"/>
      <c r="P160" s="1"/>
      <c r="Q160" s="1"/>
      <c r="R160" s="1"/>
      <c r="S160" s="1"/>
      <c r="T160" s="1"/>
      <c r="U160" s="1"/>
      <c r="V160" s="1"/>
      <c r="W160" s="1"/>
      <c r="X160" s="1"/>
      <c r="Y160" s="1"/>
      <c r="Z160" s="1"/>
    </row>
    <row r="161" spans="1:26" ht="24" customHeight="1">
      <c r="A161" s="1"/>
      <c r="B161" s="228" t="s">
        <v>708</v>
      </c>
      <c r="C161" s="228" t="s">
        <v>709</v>
      </c>
      <c r="D161" s="228" t="s">
        <v>578</v>
      </c>
      <c r="E161" s="228" t="s">
        <v>682</v>
      </c>
      <c r="F161" s="228" t="s">
        <v>601</v>
      </c>
      <c r="G161" s="230">
        <v>1914979</v>
      </c>
      <c r="H161" s="231" t="s">
        <v>211</v>
      </c>
      <c r="I161" s="232">
        <v>153943914.44</v>
      </c>
      <c r="J161" s="215" t="s">
        <v>57</v>
      </c>
      <c r="K161" s="1"/>
      <c r="L161" s="1"/>
      <c r="M161" s="1"/>
      <c r="N161" s="1"/>
      <c r="O161" s="1"/>
      <c r="P161" s="1"/>
      <c r="Q161" s="1"/>
      <c r="R161" s="1"/>
      <c r="S161" s="1"/>
      <c r="T161" s="1"/>
      <c r="U161" s="1"/>
      <c r="V161" s="1"/>
      <c r="W161" s="1"/>
      <c r="X161" s="1"/>
      <c r="Y161" s="1"/>
      <c r="Z161" s="1"/>
    </row>
    <row r="162" spans="1:26" ht="24" customHeight="1">
      <c r="A162" s="1"/>
      <c r="B162" s="212" t="s">
        <v>710</v>
      </c>
      <c r="C162" s="228" t="s">
        <v>711</v>
      </c>
      <c r="D162" s="228" t="s">
        <v>578</v>
      </c>
      <c r="E162" s="228" t="s">
        <v>682</v>
      </c>
      <c r="F162" s="228" t="s">
        <v>601</v>
      </c>
      <c r="G162" s="233">
        <f>2906639.41+584390.37+124091.98+29601.48</f>
        <v>3644723.24</v>
      </c>
      <c r="H162" s="231" t="s">
        <v>211</v>
      </c>
      <c r="I162" s="232">
        <f>118.73+94.81+170.52+69.33</f>
        <v>453.39000000000004</v>
      </c>
      <c r="J162" s="215" t="s">
        <v>57</v>
      </c>
      <c r="K162" s="1"/>
      <c r="L162" s="1"/>
      <c r="M162" s="1"/>
      <c r="N162" s="1"/>
      <c r="O162" s="1"/>
      <c r="P162" s="1"/>
      <c r="Q162" s="1"/>
      <c r="R162" s="1"/>
      <c r="S162" s="1"/>
      <c r="T162" s="1"/>
      <c r="U162" s="1"/>
      <c r="V162" s="1"/>
      <c r="W162" s="1"/>
      <c r="X162" s="1"/>
      <c r="Y162" s="1"/>
      <c r="Z162" s="1"/>
    </row>
    <row r="163" spans="1:26" ht="24" customHeight="1">
      <c r="A163" s="1"/>
      <c r="B163" s="212" t="s">
        <v>712</v>
      </c>
      <c r="C163" s="228" t="s">
        <v>713</v>
      </c>
      <c r="D163" s="228" t="s">
        <v>578</v>
      </c>
      <c r="E163" s="228" t="s">
        <v>682</v>
      </c>
      <c r="F163" s="228" t="s">
        <v>601</v>
      </c>
      <c r="G163" s="233">
        <v>64530.01</v>
      </c>
      <c r="H163" s="231" t="s">
        <v>211</v>
      </c>
      <c r="I163" s="232">
        <v>11690805.07</v>
      </c>
      <c r="J163" s="215" t="s">
        <v>57</v>
      </c>
      <c r="K163" s="1"/>
      <c r="L163" s="1"/>
      <c r="M163" s="1"/>
      <c r="N163" s="1"/>
      <c r="O163" s="1"/>
      <c r="P163" s="1"/>
      <c r="Q163" s="1"/>
      <c r="R163" s="1"/>
      <c r="S163" s="1"/>
      <c r="T163" s="1"/>
      <c r="U163" s="1"/>
      <c r="V163" s="1"/>
      <c r="W163" s="1"/>
      <c r="X163" s="1"/>
      <c r="Y163" s="1"/>
      <c r="Z163" s="1"/>
    </row>
    <row r="164" spans="1:26" ht="24" customHeight="1">
      <c r="A164" s="1"/>
      <c r="B164" s="212" t="s">
        <v>714</v>
      </c>
      <c r="C164" s="228" t="s">
        <v>715</v>
      </c>
      <c r="D164" s="228" t="s">
        <v>578</v>
      </c>
      <c r="E164" s="228" t="s">
        <v>682</v>
      </c>
      <c r="F164" s="228" t="s">
        <v>601</v>
      </c>
      <c r="G164" s="233">
        <v>1426870</v>
      </c>
      <c r="H164" s="231" t="s">
        <v>211</v>
      </c>
      <c r="I164" s="232">
        <v>121463060</v>
      </c>
      <c r="J164" s="215" t="s">
        <v>57</v>
      </c>
      <c r="K164" s="1"/>
      <c r="L164" s="1"/>
      <c r="M164" s="1"/>
      <c r="N164" s="1"/>
      <c r="O164" s="1"/>
      <c r="P164" s="1"/>
      <c r="Q164" s="1"/>
      <c r="R164" s="1"/>
      <c r="S164" s="1"/>
      <c r="T164" s="1"/>
      <c r="U164" s="1"/>
      <c r="V164" s="1"/>
      <c r="W164" s="1"/>
      <c r="X164" s="1"/>
      <c r="Y164" s="1"/>
      <c r="Z164" s="1"/>
    </row>
    <row r="165" spans="1:26" ht="24" customHeight="1">
      <c r="A165" s="1"/>
      <c r="B165" s="212" t="s">
        <v>716</v>
      </c>
      <c r="C165" s="228" t="s">
        <v>717</v>
      </c>
      <c r="D165" s="228" t="s">
        <v>581</v>
      </c>
      <c r="E165" s="228" t="s">
        <v>682</v>
      </c>
      <c r="F165" s="228" t="s">
        <v>601</v>
      </c>
      <c r="G165" s="233">
        <v>249737.41</v>
      </c>
      <c r="H165" s="231" t="s">
        <v>211</v>
      </c>
      <c r="I165" s="232">
        <v>104779664</v>
      </c>
      <c r="J165" s="215" t="s">
        <v>57</v>
      </c>
      <c r="K165" s="1"/>
      <c r="L165" s="1"/>
      <c r="M165" s="1"/>
      <c r="N165" s="1"/>
      <c r="O165" s="1"/>
      <c r="P165" s="1"/>
      <c r="Q165" s="1"/>
      <c r="R165" s="1"/>
      <c r="S165" s="1"/>
      <c r="T165" s="1"/>
      <c r="U165" s="1"/>
      <c r="V165" s="1"/>
      <c r="W165" s="1"/>
      <c r="X165" s="1"/>
      <c r="Y165" s="1"/>
      <c r="Z165" s="1"/>
    </row>
    <row r="166" spans="1:26" ht="24" customHeight="1">
      <c r="A166" s="1"/>
      <c r="B166" s="212" t="s">
        <v>718</v>
      </c>
      <c r="C166" s="228" t="s">
        <v>719</v>
      </c>
      <c r="D166" s="228" t="s">
        <v>515</v>
      </c>
      <c r="E166" s="228" t="s">
        <v>682</v>
      </c>
      <c r="F166" s="228" t="s">
        <v>601</v>
      </c>
      <c r="G166" s="241">
        <v>188755</v>
      </c>
      <c r="H166" s="231" t="s">
        <v>211</v>
      </c>
      <c r="I166" s="232">
        <v>213937134.96000001</v>
      </c>
      <c r="J166" s="215" t="s">
        <v>57</v>
      </c>
      <c r="K166" s="1"/>
      <c r="L166" s="1"/>
      <c r="M166" s="1"/>
      <c r="N166" s="1"/>
      <c r="O166" s="1"/>
      <c r="P166" s="1"/>
      <c r="Q166" s="1"/>
      <c r="R166" s="1"/>
      <c r="S166" s="1"/>
      <c r="T166" s="1"/>
      <c r="U166" s="1"/>
      <c r="V166" s="1"/>
      <c r="W166" s="1"/>
      <c r="X166" s="1"/>
      <c r="Y166" s="1"/>
      <c r="Z166" s="1"/>
    </row>
    <row r="167" spans="1:26" ht="24" customHeight="1">
      <c r="A167" s="46"/>
      <c r="B167" s="26"/>
      <c r="C167" s="26"/>
      <c r="D167" s="26"/>
      <c r="E167" s="26"/>
      <c r="F167" s="1"/>
      <c r="G167" s="209"/>
      <c r="H167" s="209"/>
      <c r="I167" s="1"/>
      <c r="J167" s="1"/>
      <c r="K167" s="46"/>
      <c r="L167" s="46"/>
      <c r="M167" s="46"/>
      <c r="N167" s="46"/>
      <c r="O167" s="46"/>
      <c r="P167" s="46"/>
      <c r="Q167" s="46"/>
      <c r="R167" s="46"/>
      <c r="S167" s="46"/>
      <c r="T167" s="46"/>
      <c r="U167" s="46"/>
      <c r="V167" s="46"/>
      <c r="W167" s="46"/>
      <c r="X167" s="46"/>
      <c r="Y167" s="46"/>
      <c r="Z167" s="46"/>
    </row>
    <row r="168" spans="1:26" ht="24" customHeight="1">
      <c r="A168" s="46"/>
      <c r="B168" s="532" t="s">
        <v>725</v>
      </c>
      <c r="C168" s="533"/>
      <c r="D168" s="533"/>
      <c r="E168" s="533"/>
      <c r="F168" s="533"/>
      <c r="G168" s="533"/>
      <c r="H168" s="533"/>
      <c r="I168" s="533"/>
      <c r="J168" s="534"/>
      <c r="K168" s="46"/>
      <c r="L168" s="46"/>
      <c r="M168" s="46"/>
      <c r="N168" s="46"/>
      <c r="O168" s="46"/>
      <c r="P168" s="46"/>
      <c r="Q168" s="46"/>
      <c r="R168" s="46"/>
      <c r="S168" s="46"/>
      <c r="T168" s="46"/>
      <c r="U168" s="46"/>
      <c r="V168" s="46"/>
      <c r="W168" s="46"/>
      <c r="X168" s="46"/>
      <c r="Y168" s="46"/>
      <c r="Z168" s="46"/>
    </row>
    <row r="169" spans="1:26" ht="24" customHeight="1">
      <c r="A169" s="1"/>
      <c r="B169" s="535" t="s">
        <v>726</v>
      </c>
      <c r="C169" s="505"/>
      <c r="D169" s="505"/>
      <c r="E169" s="505"/>
      <c r="F169" s="505"/>
      <c r="G169" s="505"/>
      <c r="H169" s="505"/>
      <c r="I169" s="505"/>
      <c r="J169" s="506"/>
      <c r="K169" s="1"/>
      <c r="L169" s="1"/>
      <c r="M169" s="1"/>
      <c r="N169" s="1"/>
      <c r="O169" s="1"/>
      <c r="P169" s="1"/>
      <c r="Q169" s="1"/>
      <c r="R169" s="1"/>
      <c r="S169" s="1"/>
      <c r="T169" s="1"/>
      <c r="U169" s="1"/>
      <c r="V169" s="1"/>
      <c r="W169" s="1"/>
      <c r="X169" s="1"/>
      <c r="Y169" s="1"/>
      <c r="Z169" s="1"/>
    </row>
    <row r="170" spans="1:26" ht="24" customHeight="1">
      <c r="A170" s="1"/>
      <c r="B170" s="26"/>
      <c r="C170" s="26"/>
      <c r="D170" s="26"/>
      <c r="E170" s="26"/>
      <c r="F170" s="1"/>
      <c r="G170" s="209"/>
      <c r="H170" s="209"/>
      <c r="I170" s="1"/>
      <c r="J170" s="1"/>
      <c r="K170" s="1"/>
      <c r="L170" s="1"/>
      <c r="M170" s="1"/>
      <c r="N170" s="1"/>
      <c r="O170" s="1"/>
      <c r="P170" s="1"/>
      <c r="Q170" s="1"/>
      <c r="R170" s="1"/>
      <c r="S170" s="1"/>
      <c r="T170" s="1"/>
      <c r="U170" s="1"/>
      <c r="V170" s="1"/>
      <c r="W170" s="1"/>
      <c r="X170" s="1"/>
      <c r="Y170" s="1"/>
      <c r="Z170" s="1"/>
    </row>
    <row r="171" spans="1:26" ht="16.5" customHeight="1">
      <c r="A171" s="1"/>
      <c r="B171" s="525" t="s">
        <v>34</v>
      </c>
      <c r="C171" s="526"/>
      <c r="D171" s="526"/>
      <c r="E171" s="526"/>
      <c r="F171" s="526"/>
      <c r="G171" s="526"/>
      <c r="H171" s="526"/>
      <c r="I171" s="526"/>
      <c r="J171" s="526"/>
      <c r="K171" s="1"/>
      <c r="L171" s="1"/>
      <c r="M171" s="1"/>
      <c r="N171" s="1"/>
      <c r="O171" s="1"/>
      <c r="P171" s="1"/>
      <c r="Q171" s="1"/>
      <c r="R171" s="1"/>
      <c r="S171" s="1"/>
      <c r="T171" s="1"/>
      <c r="U171" s="1"/>
      <c r="V171" s="1"/>
      <c r="W171" s="1"/>
      <c r="X171" s="1"/>
      <c r="Y171" s="1"/>
      <c r="Z171" s="1"/>
    </row>
    <row r="172" spans="1:26" ht="24" customHeight="1">
      <c r="A172" s="1"/>
      <c r="B172" s="502" t="s">
        <v>727</v>
      </c>
      <c r="C172" s="503"/>
      <c r="D172" s="503"/>
      <c r="E172" s="503"/>
      <c r="F172" s="503"/>
      <c r="G172" s="503"/>
      <c r="H172" s="503"/>
      <c r="I172" s="503"/>
      <c r="J172" s="503"/>
      <c r="K172" s="1"/>
      <c r="L172" s="1"/>
      <c r="M172" s="1"/>
      <c r="N172" s="1"/>
      <c r="O172" s="1"/>
      <c r="P172" s="1"/>
      <c r="Q172" s="1"/>
      <c r="R172" s="1"/>
      <c r="S172" s="1"/>
      <c r="T172" s="1"/>
      <c r="U172" s="1"/>
      <c r="V172" s="1"/>
      <c r="W172" s="1"/>
      <c r="X172" s="1"/>
      <c r="Y172" s="1"/>
      <c r="Z172" s="1"/>
    </row>
    <row r="173" spans="1:26" ht="24" customHeight="1">
      <c r="A173" s="1"/>
      <c r="B173" s="517" t="s">
        <v>728</v>
      </c>
      <c r="C173" s="503"/>
      <c r="D173" s="503"/>
      <c r="E173" s="503"/>
      <c r="F173" s="503"/>
      <c r="G173" s="503"/>
      <c r="H173" s="503"/>
      <c r="I173" s="503"/>
      <c r="J173" s="503"/>
      <c r="K173" s="1"/>
      <c r="L173" s="1"/>
      <c r="M173" s="1"/>
      <c r="N173" s="1"/>
      <c r="O173" s="1"/>
      <c r="P173" s="1"/>
      <c r="Q173" s="1"/>
      <c r="R173" s="1"/>
      <c r="S173" s="1"/>
      <c r="T173" s="1"/>
      <c r="U173" s="1"/>
      <c r="V173" s="1"/>
      <c r="W173" s="1"/>
      <c r="X173" s="1"/>
      <c r="Y173" s="1"/>
      <c r="Z173" s="1"/>
    </row>
    <row r="174" spans="1:26" ht="24" customHeight="1">
      <c r="A174" s="1"/>
      <c r="B174" s="536"/>
      <c r="C174" s="503"/>
      <c r="D174" s="503"/>
      <c r="E174" s="503"/>
      <c r="F174" s="503"/>
      <c r="G174" s="503"/>
      <c r="H174" s="503"/>
      <c r="I174" s="503"/>
      <c r="J174" s="503"/>
      <c r="K174" s="1"/>
      <c r="L174" s="1"/>
      <c r="M174" s="1"/>
      <c r="N174" s="1"/>
      <c r="O174" s="1"/>
      <c r="P174" s="1"/>
      <c r="Q174" s="1"/>
      <c r="R174" s="1"/>
      <c r="S174" s="1"/>
      <c r="T174" s="1"/>
      <c r="U174" s="1"/>
      <c r="V174" s="1"/>
      <c r="W174" s="1"/>
      <c r="X174" s="1"/>
      <c r="Y174" s="1"/>
      <c r="Z174" s="1"/>
    </row>
    <row r="175" spans="1:26" ht="24" customHeight="1">
      <c r="A175" s="1"/>
      <c r="B175" s="1"/>
      <c r="C175" s="1"/>
      <c r="D175" s="1"/>
      <c r="E175" s="1"/>
      <c r="F175" s="1"/>
      <c r="G175" s="209"/>
      <c r="H175" s="209"/>
      <c r="I175" s="1"/>
      <c r="J175" s="1"/>
      <c r="K175" s="1"/>
      <c r="L175" s="1"/>
      <c r="M175" s="1"/>
      <c r="N175" s="1"/>
      <c r="O175" s="1"/>
      <c r="P175" s="1"/>
      <c r="Q175" s="1"/>
      <c r="R175" s="1"/>
      <c r="S175" s="1"/>
      <c r="T175" s="1"/>
      <c r="U175" s="1"/>
      <c r="V175" s="1"/>
      <c r="W175" s="1"/>
      <c r="X175" s="1"/>
      <c r="Y175" s="1"/>
      <c r="Z175" s="1"/>
    </row>
    <row r="176" spans="1:26" ht="24" customHeight="1">
      <c r="A176" s="1"/>
      <c r="B176" s="1"/>
      <c r="C176" s="1"/>
      <c r="D176" s="1"/>
      <c r="E176" s="1"/>
      <c r="F176" s="1"/>
      <c r="G176" s="209"/>
      <c r="H176" s="209"/>
      <c r="I176" s="1"/>
      <c r="J176" s="1"/>
      <c r="K176" s="1"/>
      <c r="L176" s="1"/>
      <c r="M176" s="1"/>
      <c r="N176" s="1"/>
      <c r="O176" s="1"/>
      <c r="P176" s="1"/>
      <c r="Q176" s="1"/>
      <c r="R176" s="1"/>
      <c r="S176" s="1"/>
      <c r="T176" s="1"/>
      <c r="U176" s="1"/>
      <c r="V176" s="1"/>
      <c r="W176" s="1"/>
      <c r="X176" s="1"/>
      <c r="Y176" s="1"/>
      <c r="Z176" s="1"/>
    </row>
    <row r="177" spans="1:26" ht="24" customHeight="1">
      <c r="A177" s="1"/>
      <c r="B177" s="1"/>
      <c r="C177" s="1"/>
      <c r="D177" s="1"/>
      <c r="E177" s="1"/>
      <c r="F177" s="1"/>
      <c r="G177" s="209"/>
      <c r="H177" s="209"/>
      <c r="I177" s="1"/>
      <c r="J177" s="1"/>
      <c r="K177" s="1"/>
      <c r="L177" s="1"/>
      <c r="M177" s="1"/>
      <c r="N177" s="1"/>
      <c r="O177" s="1"/>
      <c r="P177" s="1"/>
      <c r="Q177" s="1"/>
      <c r="R177" s="1"/>
      <c r="S177" s="1"/>
      <c r="T177" s="1"/>
      <c r="U177" s="1"/>
      <c r="V177" s="1"/>
      <c r="W177" s="1"/>
      <c r="X177" s="1"/>
      <c r="Y177" s="1"/>
      <c r="Z177" s="1"/>
    </row>
    <row r="178" spans="1:26" ht="24" customHeight="1">
      <c r="A178" s="46"/>
      <c r="B178" s="1"/>
      <c r="C178" s="1"/>
      <c r="D178" s="1"/>
      <c r="E178" s="1"/>
      <c r="F178" s="1"/>
      <c r="G178" s="209"/>
      <c r="H178" s="209"/>
      <c r="I178" s="1"/>
      <c r="J178" s="1"/>
      <c r="K178" s="46"/>
      <c r="L178" s="46"/>
      <c r="M178" s="46"/>
      <c r="N178" s="46"/>
      <c r="O178" s="46"/>
      <c r="P178" s="46"/>
      <c r="Q178" s="46"/>
      <c r="R178" s="46"/>
      <c r="S178" s="46"/>
      <c r="T178" s="46"/>
      <c r="U178" s="46"/>
      <c r="V178" s="46"/>
      <c r="W178" s="46"/>
      <c r="X178" s="46"/>
      <c r="Y178" s="46"/>
      <c r="Z178" s="46"/>
    </row>
    <row r="179" spans="1:26" ht="24" customHeight="1">
      <c r="A179" s="1"/>
      <c r="B179" s="1"/>
      <c r="C179" s="1"/>
      <c r="D179" s="1"/>
      <c r="E179" s="1"/>
      <c r="F179" s="46"/>
      <c r="G179" s="214"/>
      <c r="H179" s="214"/>
      <c r="I179" s="46"/>
      <c r="J179" s="46"/>
      <c r="K179" s="1"/>
      <c r="L179" s="1"/>
      <c r="M179" s="1"/>
      <c r="N179" s="1"/>
      <c r="O179" s="1"/>
      <c r="P179" s="1"/>
      <c r="Q179" s="1"/>
      <c r="R179" s="1"/>
      <c r="S179" s="1"/>
      <c r="T179" s="1"/>
      <c r="U179" s="1"/>
      <c r="V179" s="1"/>
      <c r="W179" s="1"/>
      <c r="X179" s="1"/>
      <c r="Y179" s="1"/>
      <c r="Z179" s="1"/>
    </row>
    <row r="180" spans="1:26" ht="24" customHeight="1">
      <c r="A180" s="1"/>
      <c r="B180" s="1"/>
      <c r="C180" s="1"/>
      <c r="D180" s="1"/>
      <c r="E180" s="1"/>
      <c r="F180" s="1"/>
      <c r="G180" s="209"/>
      <c r="H180" s="209"/>
      <c r="I180" s="1"/>
      <c r="J180" s="1"/>
      <c r="K180" s="1"/>
      <c r="L180" s="1"/>
      <c r="M180" s="1"/>
      <c r="N180" s="1"/>
      <c r="O180" s="1"/>
      <c r="P180" s="1"/>
      <c r="Q180" s="1"/>
      <c r="R180" s="1"/>
      <c r="S180" s="1"/>
      <c r="T180" s="1"/>
      <c r="U180" s="1"/>
      <c r="V180" s="1"/>
      <c r="W180" s="1"/>
      <c r="X180" s="1"/>
      <c r="Y180" s="1"/>
      <c r="Z180" s="1"/>
    </row>
    <row r="181" spans="1:26" ht="24" customHeight="1">
      <c r="A181" s="1"/>
      <c r="B181" s="1"/>
      <c r="C181" s="1"/>
      <c r="D181" s="1"/>
      <c r="E181" s="1"/>
      <c r="F181" s="1"/>
      <c r="G181" s="209"/>
      <c r="H181" s="209"/>
      <c r="I181" s="1"/>
      <c r="J181" s="1"/>
      <c r="K181" s="1"/>
      <c r="L181" s="1"/>
      <c r="M181" s="1"/>
      <c r="N181" s="1"/>
      <c r="O181" s="1"/>
      <c r="P181" s="1"/>
      <c r="Q181" s="1"/>
      <c r="R181" s="1"/>
      <c r="S181" s="1"/>
      <c r="T181" s="1"/>
      <c r="U181" s="1"/>
      <c r="V181" s="1"/>
      <c r="W181" s="1"/>
      <c r="X181" s="1"/>
      <c r="Y181" s="1"/>
      <c r="Z181" s="1"/>
    </row>
    <row r="182" spans="1:26" ht="24" customHeight="1">
      <c r="A182" s="1"/>
      <c r="B182" s="1"/>
      <c r="C182" s="1"/>
      <c r="D182" s="1"/>
      <c r="E182" s="1"/>
      <c r="F182" s="1"/>
      <c r="G182" s="209"/>
      <c r="H182" s="209"/>
      <c r="I182" s="1"/>
      <c r="J182" s="1"/>
      <c r="K182" s="1"/>
      <c r="L182" s="1"/>
      <c r="M182" s="1"/>
      <c r="N182" s="1"/>
      <c r="O182" s="1"/>
      <c r="P182" s="1"/>
      <c r="Q182" s="1"/>
      <c r="R182" s="1"/>
      <c r="S182" s="1"/>
      <c r="T182" s="1"/>
      <c r="U182" s="1"/>
      <c r="V182" s="1"/>
      <c r="W182" s="1"/>
      <c r="X182" s="1"/>
      <c r="Y182" s="1"/>
      <c r="Z182" s="1"/>
    </row>
    <row r="183" spans="1:26" ht="24" customHeight="1">
      <c r="A183" s="1"/>
      <c r="B183" s="1"/>
      <c r="C183" s="1"/>
      <c r="D183" s="1"/>
      <c r="E183" s="1"/>
      <c r="F183" s="1"/>
      <c r="G183" s="209"/>
      <c r="H183" s="209"/>
      <c r="I183" s="1"/>
      <c r="J183" s="1"/>
      <c r="K183" s="1"/>
      <c r="L183" s="1"/>
      <c r="M183" s="1"/>
      <c r="N183" s="1"/>
      <c r="O183" s="1"/>
      <c r="P183" s="1"/>
      <c r="Q183" s="1"/>
      <c r="R183" s="1"/>
      <c r="S183" s="1"/>
      <c r="T183" s="1"/>
      <c r="U183" s="1"/>
      <c r="V183" s="1"/>
      <c r="W183" s="1"/>
      <c r="X183" s="1"/>
      <c r="Y183" s="1"/>
      <c r="Z183" s="1"/>
    </row>
    <row r="184" spans="1:26" ht="24" customHeight="1">
      <c r="A184" s="1"/>
      <c r="B184" s="1"/>
      <c r="C184" s="1"/>
      <c r="D184" s="1"/>
      <c r="E184" s="1"/>
      <c r="F184" s="1"/>
      <c r="G184" s="209"/>
      <c r="H184" s="209"/>
      <c r="I184" s="1"/>
      <c r="J184" s="1"/>
      <c r="K184" s="1"/>
      <c r="L184" s="1"/>
      <c r="M184" s="1"/>
      <c r="N184" s="1"/>
      <c r="O184" s="1"/>
      <c r="P184" s="1"/>
      <c r="Q184" s="1"/>
      <c r="R184" s="1"/>
      <c r="S184" s="1"/>
      <c r="T184" s="1"/>
      <c r="U184" s="1"/>
      <c r="V184" s="1"/>
      <c r="W184" s="1"/>
      <c r="X184" s="1"/>
      <c r="Y184" s="1"/>
      <c r="Z184" s="1"/>
    </row>
    <row r="185" spans="1:26" ht="24" customHeight="1">
      <c r="A185" s="1"/>
      <c r="B185" s="1"/>
      <c r="C185" s="1"/>
      <c r="D185" s="1"/>
      <c r="E185" s="1"/>
      <c r="F185" s="1"/>
      <c r="G185" s="209"/>
      <c r="H185" s="209"/>
      <c r="I185" s="1"/>
      <c r="J185" s="1"/>
      <c r="K185" s="1"/>
      <c r="L185" s="1"/>
      <c r="M185" s="1"/>
      <c r="N185" s="1"/>
      <c r="O185" s="1"/>
      <c r="P185" s="1"/>
      <c r="Q185" s="1"/>
      <c r="R185" s="1"/>
      <c r="S185" s="1"/>
      <c r="T185" s="1"/>
      <c r="U185" s="1"/>
      <c r="V185" s="1"/>
      <c r="W185" s="1"/>
      <c r="X185" s="1"/>
      <c r="Y185" s="1"/>
      <c r="Z185" s="1"/>
    </row>
    <row r="186" spans="1:26" ht="15" customHeight="1">
      <c r="A186" s="1"/>
      <c r="B186" s="1"/>
      <c r="C186" s="1"/>
      <c r="D186" s="1"/>
      <c r="E186" s="1"/>
      <c r="F186" s="1"/>
      <c r="G186" s="209"/>
      <c r="H186" s="209"/>
      <c r="I186" s="1"/>
      <c r="J186" s="1"/>
      <c r="K186" s="1"/>
      <c r="L186" s="1"/>
      <c r="M186" s="1"/>
      <c r="N186" s="1"/>
      <c r="O186" s="1"/>
      <c r="P186" s="1"/>
      <c r="Q186" s="1"/>
      <c r="R186" s="1"/>
      <c r="S186" s="1"/>
      <c r="T186" s="1"/>
      <c r="U186" s="1"/>
      <c r="V186" s="1"/>
      <c r="W186" s="1"/>
      <c r="X186" s="1"/>
      <c r="Y186" s="1"/>
      <c r="Z186" s="1"/>
    </row>
    <row r="187" spans="1:26" ht="15" customHeight="1">
      <c r="A187" s="1"/>
      <c r="B187" s="1"/>
      <c r="C187" s="1"/>
      <c r="D187" s="1"/>
      <c r="E187" s="1"/>
      <c r="F187" s="1"/>
      <c r="G187" s="209"/>
      <c r="H187" s="209"/>
      <c r="I187" s="1"/>
      <c r="J187" s="1"/>
      <c r="K187" s="1"/>
      <c r="L187" s="1"/>
      <c r="M187" s="1"/>
      <c r="N187" s="1"/>
      <c r="O187" s="1"/>
      <c r="P187" s="1"/>
      <c r="Q187" s="1"/>
      <c r="R187" s="1"/>
      <c r="S187" s="1"/>
      <c r="T187" s="1"/>
      <c r="U187" s="1"/>
      <c r="V187" s="1"/>
      <c r="W187" s="1"/>
      <c r="X187" s="1"/>
      <c r="Y187" s="1"/>
      <c r="Z187" s="1"/>
    </row>
    <row r="188" spans="1:26" ht="24" customHeight="1">
      <c r="A188" s="1"/>
      <c r="B188" s="1"/>
      <c r="C188" s="1"/>
      <c r="D188" s="1"/>
      <c r="E188" s="1"/>
      <c r="F188" s="1"/>
      <c r="G188" s="209"/>
      <c r="H188" s="209"/>
      <c r="I188" s="1"/>
      <c r="J188" s="1"/>
      <c r="K188" s="1"/>
      <c r="L188" s="1"/>
      <c r="M188" s="1"/>
      <c r="N188" s="1"/>
      <c r="O188" s="1"/>
      <c r="P188" s="1"/>
      <c r="Q188" s="1"/>
      <c r="R188" s="1"/>
      <c r="S188" s="1"/>
      <c r="T188" s="1"/>
      <c r="U188" s="1"/>
      <c r="V188" s="1"/>
      <c r="W188" s="1"/>
      <c r="X188" s="1"/>
      <c r="Y188" s="1"/>
      <c r="Z188" s="1"/>
    </row>
    <row r="189" spans="1:26" ht="24" customHeight="1">
      <c r="A189" s="1"/>
      <c r="B189" s="1"/>
      <c r="C189" s="1"/>
      <c r="D189" s="1"/>
      <c r="E189" s="1"/>
      <c r="F189" s="1"/>
      <c r="G189" s="209"/>
      <c r="H189" s="209"/>
      <c r="I189" s="1"/>
      <c r="J189" s="1"/>
      <c r="K189" s="1"/>
      <c r="L189" s="1"/>
      <c r="M189" s="1"/>
      <c r="N189" s="1"/>
      <c r="O189" s="1"/>
      <c r="P189" s="1"/>
      <c r="Q189" s="1"/>
      <c r="R189" s="1"/>
      <c r="S189" s="1"/>
      <c r="T189" s="1"/>
      <c r="U189" s="1"/>
      <c r="V189" s="1"/>
      <c r="W189" s="1"/>
      <c r="X189" s="1"/>
      <c r="Y189" s="1"/>
      <c r="Z189" s="1"/>
    </row>
    <row r="190" spans="1:26" ht="18.75" customHeight="1">
      <c r="A190" s="1"/>
      <c r="B190" s="1"/>
      <c r="C190" s="1"/>
      <c r="D190" s="1"/>
      <c r="E190" s="1"/>
      <c r="F190" s="1"/>
      <c r="G190" s="209"/>
      <c r="H190" s="209"/>
      <c r="I190" s="1"/>
      <c r="J190" s="1"/>
      <c r="K190" s="1"/>
      <c r="L190" s="1"/>
      <c r="M190" s="1"/>
      <c r="N190" s="1"/>
      <c r="O190" s="1"/>
      <c r="P190" s="1"/>
      <c r="Q190" s="1"/>
      <c r="R190" s="1"/>
      <c r="S190" s="1"/>
      <c r="T190" s="1"/>
      <c r="U190" s="1"/>
      <c r="V190" s="1"/>
      <c r="W190" s="1"/>
      <c r="X190" s="1"/>
      <c r="Y190" s="1"/>
      <c r="Z190" s="1"/>
    </row>
    <row r="191" spans="1:26" ht="24" customHeight="1">
      <c r="A191" s="1"/>
      <c r="B191" s="1"/>
      <c r="C191" s="1"/>
      <c r="D191" s="1"/>
      <c r="E191" s="1"/>
      <c r="F191" s="1"/>
      <c r="G191" s="209"/>
      <c r="H191" s="209"/>
      <c r="I191" s="1"/>
      <c r="J191" s="1"/>
      <c r="K191" s="1"/>
      <c r="L191" s="1"/>
      <c r="M191" s="1"/>
      <c r="N191" s="1"/>
      <c r="O191" s="1"/>
      <c r="P191" s="1"/>
      <c r="Q191" s="1"/>
      <c r="R191" s="1"/>
      <c r="S191" s="1"/>
      <c r="T191" s="1"/>
      <c r="U191" s="1"/>
      <c r="V191" s="1"/>
      <c r="W191" s="1"/>
      <c r="X191" s="1"/>
      <c r="Y191" s="1"/>
      <c r="Z191" s="1"/>
    </row>
    <row r="192" spans="1:26" ht="24" customHeight="1">
      <c r="A192" s="1"/>
      <c r="B192" s="1"/>
      <c r="C192" s="1"/>
      <c r="D192" s="1"/>
      <c r="E192" s="1"/>
      <c r="F192" s="1"/>
      <c r="G192" s="209"/>
      <c r="H192" s="209"/>
      <c r="I192" s="1"/>
      <c r="J192" s="1"/>
      <c r="K192" s="1"/>
      <c r="L192" s="1"/>
      <c r="M192" s="1"/>
      <c r="N192" s="1"/>
      <c r="O192" s="1"/>
      <c r="P192" s="1"/>
      <c r="Q192" s="1"/>
      <c r="R192" s="1"/>
      <c r="S192" s="1"/>
      <c r="T192" s="1"/>
      <c r="U192" s="1"/>
      <c r="V192" s="1"/>
      <c r="W192" s="1"/>
      <c r="X192" s="1"/>
      <c r="Y192" s="1"/>
      <c r="Z192" s="1"/>
    </row>
    <row r="193" spans="1:26" ht="24" customHeight="1">
      <c r="A193" s="1"/>
      <c r="B193" s="1"/>
      <c r="C193" s="1"/>
      <c r="D193" s="1"/>
      <c r="E193" s="1"/>
      <c r="F193" s="1"/>
      <c r="G193" s="209"/>
      <c r="H193" s="209"/>
      <c r="I193" s="1"/>
      <c r="J193" s="1"/>
      <c r="K193" s="1"/>
      <c r="L193" s="1"/>
      <c r="M193" s="1"/>
      <c r="N193" s="1"/>
      <c r="O193" s="1"/>
      <c r="P193" s="1"/>
      <c r="Q193" s="1"/>
      <c r="R193" s="1"/>
      <c r="S193" s="1"/>
      <c r="T193" s="1"/>
      <c r="U193" s="1"/>
      <c r="V193" s="1"/>
      <c r="W193" s="1"/>
      <c r="X193" s="1"/>
      <c r="Y193" s="1"/>
      <c r="Z193" s="1"/>
    </row>
    <row r="194" spans="1:26" ht="24" customHeight="1">
      <c r="A194" s="1"/>
      <c r="B194" s="1"/>
      <c r="C194" s="1"/>
      <c r="D194" s="1"/>
      <c r="E194" s="1"/>
      <c r="F194" s="1"/>
      <c r="G194" s="209"/>
      <c r="H194" s="209"/>
      <c r="I194" s="1"/>
      <c r="J194" s="1"/>
      <c r="K194" s="1"/>
      <c r="L194" s="1"/>
      <c r="M194" s="1"/>
      <c r="N194" s="1"/>
      <c r="O194" s="1"/>
      <c r="P194" s="1"/>
      <c r="Q194" s="1"/>
      <c r="R194" s="1"/>
      <c r="S194" s="1"/>
      <c r="T194" s="1"/>
      <c r="U194" s="1"/>
      <c r="V194" s="1"/>
      <c r="W194" s="1"/>
      <c r="X194" s="1"/>
      <c r="Y194" s="1"/>
      <c r="Z194" s="1"/>
    </row>
    <row r="195" spans="1:26" ht="24" customHeight="1">
      <c r="A195" s="1"/>
      <c r="B195" s="1"/>
      <c r="C195" s="1"/>
      <c r="D195" s="1"/>
      <c r="E195" s="1"/>
      <c r="F195" s="1"/>
      <c r="G195" s="209"/>
      <c r="H195" s="209"/>
      <c r="I195" s="1"/>
      <c r="J195" s="1"/>
      <c r="K195" s="1"/>
      <c r="L195" s="1"/>
      <c r="M195" s="1"/>
      <c r="N195" s="1"/>
      <c r="O195" s="1"/>
      <c r="P195" s="1"/>
      <c r="Q195" s="1"/>
      <c r="R195" s="1"/>
      <c r="S195" s="1"/>
      <c r="T195" s="1"/>
      <c r="U195" s="1"/>
      <c r="V195" s="1"/>
      <c r="W195" s="1"/>
      <c r="X195" s="1"/>
      <c r="Y195" s="1"/>
      <c r="Z195" s="1"/>
    </row>
    <row r="196" spans="1:26" ht="24" customHeight="1">
      <c r="A196" s="1"/>
      <c r="B196" s="1"/>
      <c r="C196" s="1"/>
      <c r="D196" s="1"/>
      <c r="E196" s="1"/>
      <c r="F196" s="1"/>
      <c r="G196" s="209"/>
      <c r="H196" s="209"/>
      <c r="I196" s="1"/>
      <c r="J196" s="1"/>
      <c r="K196" s="1"/>
      <c r="L196" s="1"/>
      <c r="M196" s="1"/>
      <c r="N196" s="1"/>
      <c r="O196" s="1"/>
      <c r="P196" s="1"/>
      <c r="Q196" s="1"/>
      <c r="R196" s="1"/>
      <c r="S196" s="1"/>
      <c r="T196" s="1"/>
      <c r="U196" s="1"/>
      <c r="V196" s="1"/>
      <c r="W196" s="1"/>
      <c r="X196" s="1"/>
      <c r="Y196" s="1"/>
      <c r="Z196" s="1"/>
    </row>
    <row r="197" spans="1:26" ht="24" customHeight="1">
      <c r="A197" s="1"/>
      <c r="B197" s="1"/>
      <c r="C197" s="1"/>
      <c r="D197" s="1"/>
      <c r="E197" s="1"/>
      <c r="F197" s="1"/>
      <c r="G197" s="209"/>
      <c r="H197" s="209"/>
      <c r="I197" s="1"/>
      <c r="J197" s="1"/>
      <c r="K197" s="1"/>
      <c r="L197" s="1"/>
      <c r="M197" s="1"/>
      <c r="N197" s="1"/>
      <c r="O197" s="1"/>
      <c r="P197" s="1"/>
      <c r="Q197" s="1"/>
      <c r="R197" s="1"/>
      <c r="S197" s="1"/>
      <c r="T197" s="1"/>
      <c r="U197" s="1"/>
      <c r="V197" s="1"/>
      <c r="W197" s="1"/>
      <c r="X197" s="1"/>
      <c r="Y197" s="1"/>
      <c r="Z197" s="1"/>
    </row>
    <row r="198" spans="1:26" ht="24" customHeight="1">
      <c r="A198" s="1"/>
      <c r="B198" s="1"/>
      <c r="C198" s="1"/>
      <c r="D198" s="1"/>
      <c r="E198" s="1"/>
      <c r="F198" s="1"/>
      <c r="G198" s="209"/>
      <c r="H198" s="209"/>
      <c r="I198" s="1"/>
      <c r="J198" s="1"/>
      <c r="K198" s="1"/>
      <c r="L198" s="1"/>
      <c r="M198" s="1"/>
      <c r="N198" s="1"/>
      <c r="O198" s="1"/>
      <c r="P198" s="1"/>
      <c r="Q198" s="1"/>
      <c r="R198" s="1"/>
      <c r="S198" s="1"/>
      <c r="T198" s="1"/>
      <c r="U198" s="1"/>
      <c r="V198" s="1"/>
      <c r="W198" s="1"/>
      <c r="X198" s="1"/>
      <c r="Y198" s="1"/>
      <c r="Z198" s="1"/>
    </row>
    <row r="199" spans="1:26" ht="24" customHeight="1">
      <c r="A199" s="1"/>
      <c r="B199" s="1"/>
      <c r="C199" s="1"/>
      <c r="D199" s="1"/>
      <c r="E199" s="1"/>
      <c r="F199" s="1"/>
      <c r="G199" s="209"/>
      <c r="H199" s="209"/>
      <c r="I199" s="1"/>
      <c r="J199" s="1"/>
      <c r="K199" s="1"/>
      <c r="L199" s="1"/>
      <c r="M199" s="1"/>
      <c r="N199" s="1"/>
      <c r="O199" s="1"/>
      <c r="P199" s="1"/>
      <c r="Q199" s="1"/>
      <c r="R199" s="1"/>
      <c r="S199" s="1"/>
      <c r="T199" s="1"/>
      <c r="U199" s="1"/>
      <c r="V199" s="1"/>
      <c r="W199" s="1"/>
      <c r="X199" s="1"/>
      <c r="Y199" s="1"/>
      <c r="Z199" s="1"/>
    </row>
    <row r="200" spans="1:26" ht="24" customHeight="1">
      <c r="A200" s="1"/>
      <c r="B200" s="1"/>
      <c r="C200" s="1"/>
      <c r="D200" s="1"/>
      <c r="E200" s="1"/>
      <c r="F200" s="1"/>
      <c r="G200" s="209"/>
      <c r="H200" s="209"/>
      <c r="I200" s="1"/>
      <c r="J200" s="1"/>
      <c r="K200" s="1"/>
      <c r="L200" s="1"/>
      <c r="M200" s="1"/>
      <c r="N200" s="1"/>
      <c r="O200" s="1"/>
      <c r="P200" s="1"/>
      <c r="Q200" s="1"/>
      <c r="R200" s="1"/>
      <c r="S200" s="1"/>
      <c r="T200" s="1"/>
      <c r="U200" s="1"/>
      <c r="V200" s="1"/>
      <c r="W200" s="1"/>
      <c r="X200" s="1"/>
      <c r="Y200" s="1"/>
      <c r="Z200" s="1"/>
    </row>
    <row r="201" spans="1:26" ht="24" customHeight="1">
      <c r="A201" s="1"/>
      <c r="B201" s="1"/>
      <c r="C201" s="1"/>
      <c r="D201" s="1"/>
      <c r="E201" s="1"/>
      <c r="F201" s="1"/>
      <c r="G201" s="209"/>
      <c r="H201" s="209"/>
      <c r="I201" s="1"/>
      <c r="J201" s="1"/>
      <c r="K201" s="1"/>
      <c r="L201" s="1"/>
      <c r="M201" s="1"/>
      <c r="N201" s="1"/>
      <c r="O201" s="1"/>
      <c r="P201" s="1"/>
      <c r="Q201" s="1"/>
      <c r="R201" s="1"/>
      <c r="S201" s="1"/>
      <c r="T201" s="1"/>
      <c r="U201" s="1"/>
      <c r="V201" s="1"/>
      <c r="W201" s="1"/>
      <c r="X201" s="1"/>
      <c r="Y201" s="1"/>
      <c r="Z201" s="1"/>
    </row>
    <row r="202" spans="1:26" ht="24" customHeight="1">
      <c r="A202" s="1"/>
      <c r="B202" s="1"/>
      <c r="C202" s="1"/>
      <c r="D202" s="1"/>
      <c r="E202" s="1"/>
      <c r="F202" s="1"/>
      <c r="G202" s="209"/>
      <c r="H202" s="209"/>
      <c r="I202" s="1"/>
      <c r="J202" s="1"/>
      <c r="K202" s="1"/>
      <c r="L202" s="1"/>
      <c r="M202" s="1"/>
      <c r="N202" s="1"/>
      <c r="O202" s="1"/>
      <c r="P202" s="1"/>
      <c r="Q202" s="1"/>
      <c r="R202" s="1"/>
      <c r="S202" s="1"/>
      <c r="T202" s="1"/>
      <c r="U202" s="1"/>
      <c r="V202" s="1"/>
      <c r="W202" s="1"/>
      <c r="X202" s="1"/>
      <c r="Y202" s="1"/>
      <c r="Z202" s="1"/>
    </row>
    <row r="203" spans="1:26" ht="24" customHeight="1">
      <c r="A203" s="1"/>
      <c r="B203" s="1"/>
      <c r="C203" s="1"/>
      <c r="D203" s="1"/>
      <c r="E203" s="1"/>
      <c r="F203" s="1"/>
      <c r="G203" s="209"/>
      <c r="H203" s="209"/>
      <c r="I203" s="1"/>
      <c r="J203" s="1"/>
      <c r="K203" s="1"/>
      <c r="L203" s="1"/>
      <c r="M203" s="1"/>
      <c r="N203" s="1"/>
      <c r="O203" s="1"/>
      <c r="P203" s="1"/>
      <c r="Q203" s="1"/>
      <c r="R203" s="1"/>
      <c r="S203" s="1"/>
      <c r="T203" s="1"/>
      <c r="U203" s="1"/>
      <c r="V203" s="1"/>
      <c r="W203" s="1"/>
      <c r="X203" s="1"/>
      <c r="Y203" s="1"/>
      <c r="Z203" s="1"/>
    </row>
    <row r="204" spans="1:26" ht="24" customHeight="1">
      <c r="A204" s="1"/>
      <c r="B204" s="1"/>
      <c r="C204" s="1"/>
      <c r="D204" s="1"/>
      <c r="E204" s="1"/>
      <c r="F204" s="1"/>
      <c r="G204" s="209"/>
      <c r="H204" s="209"/>
      <c r="I204" s="1"/>
      <c r="J204" s="1"/>
      <c r="K204" s="1"/>
      <c r="L204" s="1"/>
      <c r="M204" s="1"/>
      <c r="N204" s="1"/>
      <c r="O204" s="1"/>
      <c r="P204" s="1"/>
      <c r="Q204" s="1"/>
      <c r="R204" s="1"/>
      <c r="S204" s="1"/>
      <c r="T204" s="1"/>
      <c r="U204" s="1"/>
      <c r="V204" s="1"/>
      <c r="W204" s="1"/>
      <c r="X204" s="1"/>
      <c r="Y204" s="1"/>
      <c r="Z204" s="1"/>
    </row>
    <row r="205" spans="1:26" ht="24" customHeight="1">
      <c r="A205" s="1"/>
      <c r="B205" s="1"/>
      <c r="C205" s="1"/>
      <c r="D205" s="1"/>
      <c r="E205" s="1"/>
      <c r="F205" s="1"/>
      <c r="G205" s="209"/>
      <c r="H205" s="209"/>
      <c r="I205" s="1"/>
      <c r="J205" s="1"/>
      <c r="K205" s="1"/>
      <c r="L205" s="1"/>
      <c r="M205" s="1"/>
      <c r="N205" s="1"/>
      <c r="O205" s="1"/>
      <c r="P205" s="1"/>
      <c r="Q205" s="1"/>
      <c r="R205" s="1"/>
      <c r="S205" s="1"/>
      <c r="T205" s="1"/>
      <c r="U205" s="1"/>
      <c r="V205" s="1"/>
      <c r="W205" s="1"/>
      <c r="X205" s="1"/>
      <c r="Y205" s="1"/>
      <c r="Z205" s="1"/>
    </row>
    <row r="206" spans="1:26" ht="24" customHeight="1">
      <c r="A206" s="1"/>
      <c r="B206" s="1"/>
      <c r="C206" s="1"/>
      <c r="D206" s="1"/>
      <c r="E206" s="1"/>
      <c r="F206" s="1"/>
      <c r="G206" s="209"/>
      <c r="H206" s="209"/>
      <c r="I206" s="1"/>
      <c r="J206" s="1"/>
      <c r="K206" s="1"/>
      <c r="L206" s="1"/>
      <c r="M206" s="1"/>
      <c r="N206" s="1"/>
      <c r="O206" s="1"/>
      <c r="P206" s="1"/>
      <c r="Q206" s="1"/>
      <c r="R206" s="1"/>
      <c r="S206" s="1"/>
      <c r="T206" s="1"/>
      <c r="U206" s="1"/>
      <c r="V206" s="1"/>
      <c r="W206" s="1"/>
      <c r="X206" s="1"/>
      <c r="Y206" s="1"/>
      <c r="Z206" s="1"/>
    </row>
    <row r="207" spans="1:26" ht="24" customHeight="1">
      <c r="A207" s="1"/>
      <c r="B207" s="1"/>
      <c r="C207" s="1"/>
      <c r="D207" s="1"/>
      <c r="E207" s="1"/>
      <c r="F207" s="1"/>
      <c r="G207" s="209"/>
      <c r="H207" s="209"/>
      <c r="I207" s="1"/>
      <c r="J207" s="1"/>
      <c r="K207" s="1"/>
      <c r="L207" s="1"/>
      <c r="M207" s="1"/>
      <c r="N207" s="1"/>
      <c r="O207" s="1"/>
      <c r="P207" s="1"/>
      <c r="Q207" s="1"/>
      <c r="R207" s="1"/>
      <c r="S207" s="1"/>
      <c r="T207" s="1"/>
      <c r="U207" s="1"/>
      <c r="V207" s="1"/>
      <c r="W207" s="1"/>
      <c r="X207" s="1"/>
      <c r="Y207" s="1"/>
      <c r="Z207" s="1"/>
    </row>
    <row r="208" spans="1:26" ht="24" customHeight="1">
      <c r="A208" s="1"/>
      <c r="B208" s="1"/>
      <c r="C208" s="1"/>
      <c r="D208" s="1"/>
      <c r="E208" s="1"/>
      <c r="F208" s="1"/>
      <c r="G208" s="209"/>
      <c r="H208" s="209"/>
      <c r="I208" s="1"/>
      <c r="J208" s="1"/>
      <c r="K208" s="1"/>
      <c r="L208" s="1"/>
      <c r="M208" s="1"/>
      <c r="N208" s="1"/>
      <c r="O208" s="1"/>
      <c r="P208" s="1"/>
      <c r="Q208" s="1"/>
      <c r="R208" s="1"/>
      <c r="S208" s="1"/>
      <c r="T208" s="1"/>
      <c r="U208" s="1"/>
      <c r="V208" s="1"/>
      <c r="W208" s="1"/>
      <c r="X208" s="1"/>
      <c r="Y208" s="1"/>
      <c r="Z208" s="1"/>
    </row>
    <row r="209" spans="1:26" ht="24" customHeight="1">
      <c r="A209" s="1"/>
      <c r="B209" s="1"/>
      <c r="C209" s="1"/>
      <c r="D209" s="1"/>
      <c r="E209" s="1"/>
      <c r="F209" s="1"/>
      <c r="G209" s="209"/>
      <c r="H209" s="209"/>
      <c r="I209" s="1"/>
      <c r="J209" s="1"/>
      <c r="K209" s="1"/>
      <c r="L209" s="1"/>
      <c r="M209" s="1"/>
      <c r="N209" s="1"/>
      <c r="O209" s="1"/>
      <c r="P209" s="1"/>
      <c r="Q209" s="1"/>
      <c r="R209" s="1"/>
      <c r="S209" s="1"/>
      <c r="T209" s="1"/>
      <c r="U209" s="1"/>
      <c r="V209" s="1"/>
      <c r="W209" s="1"/>
      <c r="X209" s="1"/>
      <c r="Y209" s="1"/>
      <c r="Z209" s="1"/>
    </row>
    <row r="210" spans="1:26" ht="24" customHeight="1">
      <c r="A210" s="1"/>
      <c r="B210" s="1"/>
      <c r="C210" s="1"/>
      <c r="D210" s="1"/>
      <c r="E210" s="1"/>
      <c r="F210" s="1"/>
      <c r="G210" s="209"/>
      <c r="H210" s="209"/>
      <c r="I210" s="1"/>
      <c r="J210" s="1"/>
      <c r="K210" s="1"/>
      <c r="L210" s="1"/>
      <c r="M210" s="1"/>
      <c r="N210" s="1"/>
      <c r="O210" s="1"/>
      <c r="P210" s="1"/>
      <c r="Q210" s="1"/>
      <c r="R210" s="1"/>
      <c r="S210" s="1"/>
      <c r="T210" s="1"/>
      <c r="U210" s="1"/>
      <c r="V210" s="1"/>
      <c r="W210" s="1"/>
      <c r="X210" s="1"/>
      <c r="Y210" s="1"/>
      <c r="Z210" s="1"/>
    </row>
    <row r="211" spans="1:26" ht="24" customHeight="1">
      <c r="A211" s="1"/>
      <c r="B211" s="1"/>
      <c r="C211" s="1"/>
      <c r="D211" s="1"/>
      <c r="E211" s="1"/>
      <c r="F211" s="1"/>
      <c r="G211" s="209"/>
      <c r="H211" s="209"/>
      <c r="I211" s="1"/>
      <c r="J211" s="1"/>
      <c r="K211" s="1"/>
      <c r="L211" s="1"/>
      <c r="M211" s="1"/>
      <c r="N211" s="1"/>
      <c r="O211" s="1"/>
      <c r="P211" s="1"/>
      <c r="Q211" s="1"/>
      <c r="R211" s="1"/>
      <c r="S211" s="1"/>
      <c r="T211" s="1"/>
      <c r="U211" s="1"/>
      <c r="V211" s="1"/>
      <c r="W211" s="1"/>
      <c r="X211" s="1"/>
      <c r="Y211" s="1"/>
      <c r="Z211" s="1"/>
    </row>
    <row r="212" spans="1:26" ht="24" customHeight="1">
      <c r="A212" s="1"/>
      <c r="B212" s="1"/>
      <c r="C212" s="1"/>
      <c r="D212" s="1"/>
      <c r="E212" s="1"/>
      <c r="F212" s="1"/>
      <c r="G212" s="209"/>
      <c r="H212" s="209"/>
      <c r="I212" s="1"/>
      <c r="J212" s="1"/>
      <c r="K212" s="1"/>
      <c r="L212" s="1"/>
      <c r="M212" s="1"/>
      <c r="N212" s="1"/>
      <c r="O212" s="1"/>
      <c r="P212" s="1"/>
      <c r="Q212" s="1"/>
      <c r="R212" s="1"/>
      <c r="S212" s="1"/>
      <c r="T212" s="1"/>
      <c r="U212" s="1"/>
      <c r="V212" s="1"/>
      <c r="W212" s="1"/>
      <c r="X212" s="1"/>
      <c r="Y212" s="1"/>
      <c r="Z212" s="1"/>
    </row>
    <row r="213" spans="1:26" ht="24" customHeight="1">
      <c r="A213" s="1"/>
      <c r="B213" s="1"/>
      <c r="C213" s="1"/>
      <c r="D213" s="1"/>
      <c r="E213" s="1"/>
      <c r="F213" s="1"/>
      <c r="G213" s="209"/>
      <c r="H213" s="209"/>
      <c r="I213" s="1"/>
      <c r="J213" s="1"/>
      <c r="K213" s="1"/>
      <c r="L213" s="1"/>
      <c r="M213" s="1"/>
      <c r="N213" s="1"/>
      <c r="O213" s="1"/>
      <c r="P213" s="1"/>
      <c r="Q213" s="1"/>
      <c r="R213" s="1"/>
      <c r="S213" s="1"/>
      <c r="T213" s="1"/>
      <c r="U213" s="1"/>
      <c r="V213" s="1"/>
      <c r="W213" s="1"/>
      <c r="X213" s="1"/>
      <c r="Y213" s="1"/>
      <c r="Z213" s="1"/>
    </row>
    <row r="214" spans="1:26" ht="24" customHeight="1">
      <c r="A214" s="1"/>
      <c r="B214" s="1"/>
      <c r="C214" s="1"/>
      <c r="D214" s="1"/>
      <c r="E214" s="1"/>
      <c r="F214" s="1"/>
      <c r="G214" s="209"/>
      <c r="H214" s="209"/>
      <c r="I214" s="1"/>
      <c r="J214" s="1"/>
      <c r="K214" s="1"/>
      <c r="L214" s="1"/>
      <c r="M214" s="1"/>
      <c r="N214" s="1"/>
      <c r="O214" s="1"/>
      <c r="P214" s="1"/>
      <c r="Q214" s="1"/>
      <c r="R214" s="1"/>
      <c r="S214" s="1"/>
      <c r="T214" s="1"/>
      <c r="U214" s="1"/>
      <c r="V214" s="1"/>
      <c r="W214" s="1"/>
      <c r="X214" s="1"/>
      <c r="Y214" s="1"/>
      <c r="Z214" s="1"/>
    </row>
    <row r="215" spans="1:26" ht="24" customHeight="1">
      <c r="A215" s="1"/>
      <c r="B215" s="1"/>
      <c r="C215" s="1"/>
      <c r="D215" s="1"/>
      <c r="E215" s="1"/>
      <c r="F215" s="1"/>
      <c r="G215" s="209"/>
      <c r="H215" s="209"/>
      <c r="I215" s="1"/>
      <c r="J215" s="1"/>
      <c r="K215" s="1"/>
      <c r="L215" s="1"/>
      <c r="M215" s="1"/>
      <c r="N215" s="1"/>
      <c r="O215" s="1"/>
      <c r="P215" s="1"/>
      <c r="Q215" s="1"/>
      <c r="R215" s="1"/>
      <c r="S215" s="1"/>
      <c r="T215" s="1"/>
      <c r="U215" s="1"/>
      <c r="V215" s="1"/>
      <c r="W215" s="1"/>
      <c r="X215" s="1"/>
      <c r="Y215" s="1"/>
      <c r="Z215" s="1"/>
    </row>
    <row r="216" spans="1:26" ht="24" customHeight="1">
      <c r="A216" s="1"/>
      <c r="B216" s="1"/>
      <c r="C216" s="1"/>
      <c r="D216" s="1"/>
      <c r="E216" s="1"/>
      <c r="F216" s="1"/>
      <c r="G216" s="209"/>
      <c r="H216" s="209"/>
      <c r="I216" s="1"/>
      <c r="J216" s="1"/>
      <c r="K216" s="1"/>
      <c r="L216" s="1"/>
      <c r="M216" s="1"/>
      <c r="N216" s="1"/>
      <c r="O216" s="1"/>
      <c r="P216" s="1"/>
      <c r="Q216" s="1"/>
      <c r="R216" s="1"/>
      <c r="S216" s="1"/>
      <c r="T216" s="1"/>
      <c r="U216" s="1"/>
      <c r="V216" s="1"/>
      <c r="W216" s="1"/>
      <c r="X216" s="1"/>
      <c r="Y216" s="1"/>
      <c r="Z216" s="1"/>
    </row>
    <row r="217" spans="1:26" ht="24" customHeight="1">
      <c r="A217" s="1"/>
      <c r="B217" s="1"/>
      <c r="C217" s="1"/>
      <c r="D217" s="1"/>
      <c r="E217" s="1"/>
      <c r="F217" s="1"/>
      <c r="G217" s="209"/>
      <c r="H217" s="209"/>
      <c r="I217" s="1"/>
      <c r="J217" s="1"/>
      <c r="K217" s="1"/>
      <c r="L217" s="1"/>
      <c r="M217" s="1"/>
      <c r="N217" s="1"/>
      <c r="O217" s="1"/>
      <c r="P217" s="1"/>
      <c r="Q217" s="1"/>
      <c r="R217" s="1"/>
      <c r="S217" s="1"/>
      <c r="T217" s="1"/>
      <c r="U217" s="1"/>
      <c r="V217" s="1"/>
      <c r="W217" s="1"/>
      <c r="X217" s="1"/>
      <c r="Y217" s="1"/>
      <c r="Z217" s="1"/>
    </row>
    <row r="218" spans="1:26" ht="24" customHeight="1">
      <c r="A218" s="1"/>
      <c r="B218" s="1"/>
      <c r="C218" s="1"/>
      <c r="D218" s="1"/>
      <c r="E218" s="1"/>
      <c r="F218" s="1"/>
      <c r="G218" s="209"/>
      <c r="H218" s="209"/>
      <c r="I218" s="1"/>
      <c r="J218" s="1"/>
      <c r="K218" s="1"/>
      <c r="L218" s="1"/>
      <c r="M218" s="1"/>
      <c r="N218" s="1"/>
      <c r="O218" s="1"/>
      <c r="P218" s="1"/>
      <c r="Q218" s="1"/>
      <c r="R218" s="1"/>
      <c r="S218" s="1"/>
      <c r="T218" s="1"/>
      <c r="U218" s="1"/>
      <c r="V218" s="1"/>
      <c r="W218" s="1"/>
      <c r="X218" s="1"/>
      <c r="Y218" s="1"/>
      <c r="Z218" s="1"/>
    </row>
    <row r="219" spans="1:26" ht="24" customHeight="1">
      <c r="A219" s="1"/>
      <c r="B219" s="1"/>
      <c r="C219" s="1"/>
      <c r="D219" s="1"/>
      <c r="E219" s="1"/>
      <c r="F219" s="1"/>
      <c r="G219" s="209"/>
      <c r="H219" s="209"/>
      <c r="I219" s="1"/>
      <c r="J219" s="1"/>
      <c r="K219" s="1"/>
      <c r="L219" s="1"/>
      <c r="M219" s="1"/>
      <c r="N219" s="1"/>
      <c r="O219" s="1"/>
      <c r="P219" s="1"/>
      <c r="Q219" s="1"/>
      <c r="R219" s="1"/>
      <c r="S219" s="1"/>
      <c r="T219" s="1"/>
      <c r="U219" s="1"/>
      <c r="V219" s="1"/>
      <c r="W219" s="1"/>
      <c r="X219" s="1"/>
      <c r="Y219" s="1"/>
      <c r="Z219" s="1"/>
    </row>
    <row r="220" spans="1:26" ht="24" customHeight="1">
      <c r="A220" s="1"/>
      <c r="B220" s="1"/>
      <c r="C220" s="1"/>
      <c r="D220" s="1"/>
      <c r="E220" s="1"/>
      <c r="F220" s="1"/>
      <c r="G220" s="209"/>
      <c r="H220" s="209"/>
      <c r="I220" s="1"/>
      <c r="J220" s="1"/>
      <c r="K220" s="1"/>
      <c r="L220" s="1"/>
      <c r="M220" s="1"/>
      <c r="N220" s="1"/>
      <c r="O220" s="1"/>
      <c r="P220" s="1"/>
      <c r="Q220" s="1"/>
      <c r="R220" s="1"/>
      <c r="S220" s="1"/>
      <c r="T220" s="1"/>
      <c r="U220" s="1"/>
      <c r="V220" s="1"/>
      <c r="W220" s="1"/>
      <c r="X220" s="1"/>
      <c r="Y220" s="1"/>
      <c r="Z220" s="1"/>
    </row>
    <row r="221" spans="1:26" ht="24" customHeight="1">
      <c r="A221" s="1"/>
      <c r="B221" s="1"/>
      <c r="C221" s="1"/>
      <c r="D221" s="1"/>
      <c r="E221" s="1"/>
      <c r="F221" s="1"/>
      <c r="G221" s="209"/>
      <c r="H221" s="209"/>
      <c r="I221" s="1"/>
      <c r="J221" s="1"/>
      <c r="K221" s="1"/>
      <c r="L221" s="1"/>
      <c r="M221" s="1"/>
      <c r="N221" s="1"/>
      <c r="O221" s="1"/>
      <c r="P221" s="1"/>
      <c r="Q221" s="1"/>
      <c r="R221" s="1"/>
      <c r="S221" s="1"/>
      <c r="T221" s="1"/>
      <c r="U221" s="1"/>
      <c r="V221" s="1"/>
      <c r="W221" s="1"/>
      <c r="X221" s="1"/>
      <c r="Y221" s="1"/>
      <c r="Z221" s="1"/>
    </row>
    <row r="222" spans="1:26" ht="24" customHeight="1">
      <c r="A222" s="1"/>
      <c r="B222" s="1"/>
      <c r="C222" s="1"/>
      <c r="D222" s="1"/>
      <c r="E222" s="1"/>
      <c r="F222" s="1"/>
      <c r="G222" s="209"/>
      <c r="H222" s="209"/>
      <c r="I222" s="1"/>
      <c r="J222" s="1"/>
      <c r="K222" s="1"/>
      <c r="L222" s="1"/>
      <c r="M222" s="1"/>
      <c r="N222" s="1"/>
      <c r="O222" s="1"/>
      <c r="P222" s="1"/>
      <c r="Q222" s="1"/>
      <c r="R222" s="1"/>
      <c r="S222" s="1"/>
      <c r="T222" s="1"/>
      <c r="U222" s="1"/>
      <c r="V222" s="1"/>
      <c r="W222" s="1"/>
      <c r="X222" s="1"/>
      <c r="Y222" s="1"/>
      <c r="Z222" s="1"/>
    </row>
    <row r="223" spans="1:26" ht="24" customHeight="1">
      <c r="A223" s="1"/>
      <c r="B223" s="1"/>
      <c r="C223" s="1"/>
      <c r="D223" s="1"/>
      <c r="E223" s="1"/>
      <c r="F223" s="1"/>
      <c r="G223" s="209"/>
      <c r="H223" s="209"/>
      <c r="I223" s="1"/>
      <c r="J223" s="1"/>
      <c r="K223" s="1"/>
      <c r="L223" s="1"/>
      <c r="M223" s="1"/>
      <c r="N223" s="1"/>
      <c r="O223" s="1"/>
      <c r="P223" s="1"/>
      <c r="Q223" s="1"/>
      <c r="R223" s="1"/>
      <c r="S223" s="1"/>
      <c r="T223" s="1"/>
      <c r="U223" s="1"/>
      <c r="V223" s="1"/>
      <c r="W223" s="1"/>
      <c r="X223" s="1"/>
      <c r="Y223" s="1"/>
      <c r="Z223" s="1"/>
    </row>
    <row r="224" spans="1:26" ht="24" customHeight="1">
      <c r="A224" s="1"/>
      <c r="B224" s="1"/>
      <c r="C224" s="1"/>
      <c r="D224" s="1"/>
      <c r="E224" s="1"/>
      <c r="F224" s="1"/>
      <c r="G224" s="209"/>
      <c r="H224" s="209"/>
      <c r="I224" s="1"/>
      <c r="J224" s="1"/>
      <c r="K224" s="1"/>
      <c r="L224" s="1"/>
      <c r="M224" s="1"/>
      <c r="N224" s="1"/>
      <c r="O224" s="1"/>
      <c r="P224" s="1"/>
      <c r="Q224" s="1"/>
      <c r="R224" s="1"/>
      <c r="S224" s="1"/>
      <c r="T224" s="1"/>
      <c r="U224" s="1"/>
      <c r="V224" s="1"/>
      <c r="W224" s="1"/>
      <c r="X224" s="1"/>
      <c r="Y224" s="1"/>
      <c r="Z224" s="1"/>
    </row>
    <row r="225" spans="1:26" ht="24" customHeight="1">
      <c r="A225" s="1"/>
      <c r="B225" s="1"/>
      <c r="C225" s="1"/>
      <c r="D225" s="1"/>
      <c r="E225" s="1"/>
      <c r="F225" s="1"/>
      <c r="G225" s="209"/>
      <c r="H225" s="209"/>
      <c r="I225" s="1"/>
      <c r="J225" s="1"/>
      <c r="K225" s="1"/>
      <c r="L225" s="1"/>
      <c r="M225" s="1"/>
      <c r="N225" s="1"/>
      <c r="O225" s="1"/>
      <c r="P225" s="1"/>
      <c r="Q225" s="1"/>
      <c r="R225" s="1"/>
      <c r="S225" s="1"/>
      <c r="T225" s="1"/>
      <c r="U225" s="1"/>
      <c r="V225" s="1"/>
      <c r="W225" s="1"/>
      <c r="X225" s="1"/>
      <c r="Y225" s="1"/>
      <c r="Z225" s="1"/>
    </row>
    <row r="226" spans="1:26" ht="24" customHeight="1">
      <c r="A226" s="1"/>
      <c r="B226" s="1"/>
      <c r="C226" s="1"/>
      <c r="D226" s="1"/>
      <c r="E226" s="1"/>
      <c r="F226" s="1"/>
      <c r="G226" s="209"/>
      <c r="H226" s="209"/>
      <c r="I226" s="1"/>
      <c r="J226" s="1"/>
      <c r="K226" s="1"/>
      <c r="L226" s="1"/>
      <c r="M226" s="1"/>
      <c r="N226" s="1"/>
      <c r="O226" s="1"/>
      <c r="P226" s="1"/>
      <c r="Q226" s="1"/>
      <c r="R226" s="1"/>
      <c r="S226" s="1"/>
      <c r="T226" s="1"/>
      <c r="U226" s="1"/>
      <c r="V226" s="1"/>
      <c r="W226" s="1"/>
      <c r="X226" s="1"/>
      <c r="Y226" s="1"/>
      <c r="Z226" s="1"/>
    </row>
    <row r="227" spans="1:26" ht="24" customHeight="1">
      <c r="A227" s="1"/>
      <c r="B227" s="1"/>
      <c r="C227" s="1"/>
      <c r="D227" s="1"/>
      <c r="E227" s="1"/>
      <c r="F227" s="1"/>
      <c r="G227" s="209"/>
      <c r="H227" s="209"/>
      <c r="I227" s="1"/>
      <c r="J227" s="1"/>
      <c r="K227" s="1"/>
      <c r="L227" s="1"/>
      <c r="M227" s="1"/>
      <c r="N227" s="1"/>
      <c r="O227" s="1"/>
      <c r="P227" s="1"/>
      <c r="Q227" s="1"/>
      <c r="R227" s="1"/>
      <c r="S227" s="1"/>
      <c r="T227" s="1"/>
      <c r="U227" s="1"/>
      <c r="V227" s="1"/>
      <c r="W227" s="1"/>
      <c r="X227" s="1"/>
      <c r="Y227" s="1"/>
      <c r="Z227" s="1"/>
    </row>
    <row r="228" spans="1:26" ht="24" customHeight="1">
      <c r="A228" s="1"/>
      <c r="B228" s="1"/>
      <c r="C228" s="1"/>
      <c r="D228" s="1"/>
      <c r="E228" s="1"/>
      <c r="F228" s="1"/>
      <c r="G228" s="209"/>
      <c r="H228" s="209"/>
      <c r="I228" s="1"/>
      <c r="J228" s="1"/>
      <c r="K228" s="1"/>
      <c r="L228" s="1"/>
      <c r="M228" s="1"/>
      <c r="N228" s="1"/>
      <c r="O228" s="1"/>
      <c r="P228" s="1"/>
      <c r="Q228" s="1"/>
      <c r="R228" s="1"/>
      <c r="S228" s="1"/>
      <c r="T228" s="1"/>
      <c r="U228" s="1"/>
      <c r="V228" s="1"/>
      <c r="W228" s="1"/>
      <c r="X228" s="1"/>
      <c r="Y228" s="1"/>
      <c r="Z228" s="1"/>
    </row>
    <row r="229" spans="1:26" ht="24" customHeight="1">
      <c r="A229" s="1"/>
      <c r="B229" s="1"/>
      <c r="C229" s="1"/>
      <c r="D229" s="1"/>
      <c r="E229" s="1"/>
      <c r="F229" s="1"/>
      <c r="G229" s="209"/>
      <c r="H229" s="209"/>
      <c r="I229" s="1"/>
      <c r="J229" s="1"/>
      <c r="K229" s="1"/>
      <c r="L229" s="1"/>
      <c r="M229" s="1"/>
      <c r="N229" s="1"/>
      <c r="O229" s="1"/>
      <c r="P229" s="1"/>
      <c r="Q229" s="1"/>
      <c r="R229" s="1"/>
      <c r="S229" s="1"/>
      <c r="T229" s="1"/>
      <c r="U229" s="1"/>
      <c r="V229" s="1"/>
      <c r="W229" s="1"/>
      <c r="X229" s="1"/>
      <c r="Y229" s="1"/>
      <c r="Z229" s="1"/>
    </row>
    <row r="230" spans="1:26" ht="24" customHeight="1">
      <c r="A230" s="1"/>
      <c r="B230" s="1"/>
      <c r="C230" s="1"/>
      <c r="D230" s="1"/>
      <c r="E230" s="1"/>
      <c r="F230" s="1"/>
      <c r="G230" s="209"/>
      <c r="H230" s="209"/>
      <c r="I230" s="1"/>
      <c r="J230" s="1"/>
      <c r="K230" s="1"/>
      <c r="L230" s="1"/>
      <c r="M230" s="1"/>
      <c r="N230" s="1"/>
      <c r="O230" s="1"/>
      <c r="P230" s="1"/>
      <c r="Q230" s="1"/>
      <c r="R230" s="1"/>
      <c r="S230" s="1"/>
      <c r="T230" s="1"/>
      <c r="U230" s="1"/>
      <c r="V230" s="1"/>
      <c r="W230" s="1"/>
      <c r="X230" s="1"/>
      <c r="Y230" s="1"/>
      <c r="Z230" s="1"/>
    </row>
    <row r="231" spans="1:26" ht="24" customHeight="1">
      <c r="A231" s="1"/>
      <c r="B231" s="1"/>
      <c r="C231" s="1"/>
      <c r="D231" s="1"/>
      <c r="E231" s="1"/>
      <c r="F231" s="1"/>
      <c r="G231" s="209"/>
      <c r="H231" s="209"/>
      <c r="I231" s="1"/>
      <c r="J231" s="1"/>
      <c r="K231" s="1"/>
      <c r="L231" s="1"/>
      <c r="M231" s="1"/>
      <c r="N231" s="1"/>
      <c r="O231" s="1"/>
      <c r="P231" s="1"/>
      <c r="Q231" s="1"/>
      <c r="R231" s="1"/>
      <c r="S231" s="1"/>
      <c r="T231" s="1"/>
      <c r="U231" s="1"/>
      <c r="V231" s="1"/>
      <c r="W231" s="1"/>
      <c r="X231" s="1"/>
      <c r="Y231" s="1"/>
      <c r="Z231" s="1"/>
    </row>
    <row r="232" spans="1:26" ht="24" customHeight="1">
      <c r="A232" s="1"/>
      <c r="B232" s="1"/>
      <c r="C232" s="1"/>
      <c r="D232" s="1"/>
      <c r="E232" s="1"/>
      <c r="F232" s="1"/>
      <c r="G232" s="209"/>
      <c r="H232" s="209"/>
      <c r="I232" s="1"/>
      <c r="J232" s="1"/>
      <c r="K232" s="1"/>
      <c r="L232" s="1"/>
      <c r="M232" s="1"/>
      <c r="N232" s="1"/>
      <c r="O232" s="1"/>
      <c r="P232" s="1"/>
      <c r="Q232" s="1"/>
      <c r="R232" s="1"/>
      <c r="S232" s="1"/>
      <c r="T232" s="1"/>
      <c r="U232" s="1"/>
      <c r="V232" s="1"/>
      <c r="W232" s="1"/>
      <c r="X232" s="1"/>
      <c r="Y232" s="1"/>
      <c r="Z232" s="1"/>
    </row>
    <row r="233" spans="1:26" ht="24" customHeight="1">
      <c r="A233" s="1"/>
      <c r="B233" s="1"/>
      <c r="C233" s="1"/>
      <c r="D233" s="1"/>
      <c r="E233" s="1"/>
      <c r="F233" s="1"/>
      <c r="G233" s="209"/>
      <c r="H233" s="209"/>
      <c r="I233" s="1"/>
      <c r="J233" s="1"/>
      <c r="K233" s="1"/>
      <c r="L233" s="1"/>
      <c r="M233" s="1"/>
      <c r="N233" s="1"/>
      <c r="O233" s="1"/>
      <c r="P233" s="1"/>
      <c r="Q233" s="1"/>
      <c r="R233" s="1"/>
      <c r="S233" s="1"/>
      <c r="T233" s="1"/>
      <c r="U233" s="1"/>
      <c r="V233" s="1"/>
      <c r="W233" s="1"/>
      <c r="X233" s="1"/>
      <c r="Y233" s="1"/>
      <c r="Z233" s="1"/>
    </row>
    <row r="234" spans="1:26" ht="24" customHeight="1">
      <c r="A234" s="1"/>
      <c r="B234" s="1"/>
      <c r="C234" s="1"/>
      <c r="D234" s="1"/>
      <c r="E234" s="1"/>
      <c r="F234" s="1"/>
      <c r="G234" s="209"/>
      <c r="H234" s="209"/>
      <c r="I234" s="1"/>
      <c r="J234" s="1"/>
      <c r="K234" s="1"/>
      <c r="L234" s="1"/>
      <c r="M234" s="1"/>
      <c r="N234" s="1"/>
      <c r="O234" s="1"/>
      <c r="P234" s="1"/>
      <c r="Q234" s="1"/>
      <c r="R234" s="1"/>
      <c r="S234" s="1"/>
      <c r="T234" s="1"/>
      <c r="U234" s="1"/>
      <c r="V234" s="1"/>
      <c r="W234" s="1"/>
      <c r="X234" s="1"/>
      <c r="Y234" s="1"/>
      <c r="Z234" s="1"/>
    </row>
    <row r="235" spans="1:26" ht="24" customHeight="1">
      <c r="A235" s="1"/>
      <c r="B235" s="1"/>
      <c r="C235" s="1"/>
      <c r="D235" s="1"/>
      <c r="E235" s="1"/>
      <c r="F235" s="1"/>
      <c r="G235" s="209"/>
      <c r="H235" s="209"/>
      <c r="I235" s="1"/>
      <c r="J235" s="1"/>
      <c r="K235" s="1"/>
      <c r="L235" s="1"/>
      <c r="M235" s="1"/>
      <c r="N235" s="1"/>
      <c r="O235" s="1"/>
      <c r="P235" s="1"/>
      <c r="Q235" s="1"/>
      <c r="R235" s="1"/>
      <c r="S235" s="1"/>
      <c r="T235" s="1"/>
      <c r="U235" s="1"/>
      <c r="V235" s="1"/>
      <c r="W235" s="1"/>
      <c r="X235" s="1"/>
      <c r="Y235" s="1"/>
      <c r="Z235" s="1"/>
    </row>
    <row r="236" spans="1:26" ht="24" customHeight="1">
      <c r="A236" s="1"/>
      <c r="B236" s="1"/>
      <c r="C236" s="1"/>
      <c r="D236" s="1"/>
      <c r="E236" s="1"/>
      <c r="F236" s="1"/>
      <c r="G236" s="209"/>
      <c r="H236" s="209"/>
      <c r="I236" s="1"/>
      <c r="J236" s="1"/>
      <c r="K236" s="1"/>
      <c r="L236" s="1"/>
      <c r="M236" s="1"/>
      <c r="N236" s="1"/>
      <c r="O236" s="1"/>
      <c r="P236" s="1"/>
      <c r="Q236" s="1"/>
      <c r="R236" s="1"/>
      <c r="S236" s="1"/>
      <c r="T236" s="1"/>
      <c r="U236" s="1"/>
      <c r="V236" s="1"/>
      <c r="W236" s="1"/>
      <c r="X236" s="1"/>
      <c r="Y236" s="1"/>
      <c r="Z236" s="1"/>
    </row>
    <row r="237" spans="1:26" ht="24" customHeight="1">
      <c r="A237" s="1"/>
      <c r="B237" s="1"/>
      <c r="C237" s="1"/>
      <c r="D237" s="1"/>
      <c r="E237" s="1"/>
      <c r="F237" s="1"/>
      <c r="G237" s="209"/>
      <c r="H237" s="209"/>
      <c r="I237" s="1"/>
      <c r="J237" s="1"/>
      <c r="K237" s="1"/>
      <c r="L237" s="1"/>
      <c r="M237" s="1"/>
      <c r="N237" s="1"/>
      <c r="O237" s="1"/>
      <c r="P237" s="1"/>
      <c r="Q237" s="1"/>
      <c r="R237" s="1"/>
      <c r="S237" s="1"/>
      <c r="T237" s="1"/>
      <c r="U237" s="1"/>
      <c r="V237" s="1"/>
      <c r="W237" s="1"/>
      <c r="X237" s="1"/>
      <c r="Y237" s="1"/>
      <c r="Z237" s="1"/>
    </row>
    <row r="238" spans="1:26" ht="24" customHeight="1">
      <c r="A238" s="1"/>
      <c r="B238" s="1"/>
      <c r="C238" s="1"/>
      <c r="D238" s="1"/>
      <c r="E238" s="1"/>
      <c r="F238" s="1"/>
      <c r="G238" s="209"/>
      <c r="H238" s="209"/>
      <c r="I238" s="1"/>
      <c r="J238" s="1"/>
      <c r="K238" s="1"/>
      <c r="L238" s="1"/>
      <c r="M238" s="1"/>
      <c r="N238" s="1"/>
      <c r="O238" s="1"/>
      <c r="P238" s="1"/>
      <c r="Q238" s="1"/>
      <c r="R238" s="1"/>
      <c r="S238" s="1"/>
      <c r="T238" s="1"/>
      <c r="U238" s="1"/>
      <c r="V238" s="1"/>
      <c r="W238" s="1"/>
      <c r="X238" s="1"/>
      <c r="Y238" s="1"/>
      <c r="Z238" s="1"/>
    </row>
    <row r="239" spans="1:26" ht="24" customHeight="1">
      <c r="A239" s="1"/>
      <c r="B239" s="1"/>
      <c r="C239" s="1"/>
      <c r="D239" s="1"/>
      <c r="E239" s="1"/>
      <c r="F239" s="1"/>
      <c r="G239" s="209"/>
      <c r="H239" s="209"/>
      <c r="I239" s="1"/>
      <c r="J239" s="1"/>
      <c r="K239" s="1"/>
      <c r="L239" s="1"/>
      <c r="M239" s="1"/>
      <c r="N239" s="1"/>
      <c r="O239" s="1"/>
      <c r="P239" s="1"/>
      <c r="Q239" s="1"/>
      <c r="R239" s="1"/>
      <c r="S239" s="1"/>
      <c r="T239" s="1"/>
      <c r="U239" s="1"/>
      <c r="V239" s="1"/>
      <c r="W239" s="1"/>
      <c r="X239" s="1"/>
      <c r="Y239" s="1"/>
      <c r="Z239" s="1"/>
    </row>
    <row r="240" spans="1:26" ht="24" customHeight="1">
      <c r="A240" s="1"/>
      <c r="B240" s="1"/>
      <c r="C240" s="1"/>
      <c r="D240" s="1"/>
      <c r="E240" s="1"/>
      <c r="F240" s="1"/>
      <c r="G240" s="209"/>
      <c r="H240" s="209"/>
      <c r="I240" s="1"/>
      <c r="J240" s="1"/>
      <c r="K240" s="1"/>
      <c r="L240" s="1"/>
      <c r="M240" s="1"/>
      <c r="N240" s="1"/>
      <c r="O240" s="1"/>
      <c r="P240" s="1"/>
      <c r="Q240" s="1"/>
      <c r="R240" s="1"/>
      <c r="S240" s="1"/>
      <c r="T240" s="1"/>
      <c r="U240" s="1"/>
      <c r="V240" s="1"/>
      <c r="W240" s="1"/>
      <c r="X240" s="1"/>
      <c r="Y240" s="1"/>
      <c r="Z240" s="1"/>
    </row>
    <row r="241" spans="1:26" ht="24" customHeight="1">
      <c r="A241" s="1"/>
      <c r="B241" s="1"/>
      <c r="C241" s="1"/>
      <c r="D241" s="1"/>
      <c r="E241" s="1"/>
      <c r="F241" s="1"/>
      <c r="G241" s="209"/>
      <c r="H241" s="209"/>
      <c r="I241" s="1"/>
      <c r="J241" s="1"/>
      <c r="K241" s="1"/>
      <c r="L241" s="1"/>
      <c r="M241" s="1"/>
      <c r="N241" s="1"/>
      <c r="O241" s="1"/>
      <c r="P241" s="1"/>
      <c r="Q241" s="1"/>
      <c r="R241" s="1"/>
      <c r="S241" s="1"/>
      <c r="T241" s="1"/>
      <c r="U241" s="1"/>
      <c r="V241" s="1"/>
      <c r="W241" s="1"/>
      <c r="X241" s="1"/>
      <c r="Y241" s="1"/>
      <c r="Z241" s="1"/>
    </row>
    <row r="242" spans="1:26" ht="24" customHeight="1">
      <c r="A242" s="1"/>
      <c r="B242" s="1"/>
      <c r="C242" s="1"/>
      <c r="D242" s="1"/>
      <c r="E242" s="1"/>
      <c r="F242" s="1"/>
      <c r="G242" s="209"/>
      <c r="H242" s="209"/>
      <c r="I242" s="1"/>
      <c r="J242" s="1"/>
      <c r="K242" s="1"/>
      <c r="L242" s="1"/>
      <c r="M242" s="1"/>
      <c r="N242" s="1"/>
      <c r="O242" s="1"/>
      <c r="P242" s="1"/>
      <c r="Q242" s="1"/>
      <c r="R242" s="1"/>
      <c r="S242" s="1"/>
      <c r="T242" s="1"/>
      <c r="U242" s="1"/>
      <c r="V242" s="1"/>
      <c r="W242" s="1"/>
      <c r="X242" s="1"/>
      <c r="Y242" s="1"/>
      <c r="Z242" s="1"/>
    </row>
    <row r="243" spans="1:26" ht="24" customHeight="1">
      <c r="A243" s="1"/>
      <c r="B243" s="1"/>
      <c r="C243" s="1"/>
      <c r="D243" s="1"/>
      <c r="E243" s="1"/>
      <c r="F243" s="1"/>
      <c r="G243" s="209"/>
      <c r="H243" s="209"/>
      <c r="I243" s="1"/>
      <c r="J243" s="1"/>
      <c r="K243" s="1"/>
      <c r="L243" s="1"/>
      <c r="M243" s="1"/>
      <c r="N243" s="1"/>
      <c r="O243" s="1"/>
      <c r="P243" s="1"/>
      <c r="Q243" s="1"/>
      <c r="R243" s="1"/>
      <c r="S243" s="1"/>
      <c r="T243" s="1"/>
      <c r="U243" s="1"/>
      <c r="V243" s="1"/>
      <c r="W243" s="1"/>
      <c r="X243" s="1"/>
      <c r="Y243" s="1"/>
      <c r="Z243" s="1"/>
    </row>
    <row r="244" spans="1:26" ht="24" customHeight="1">
      <c r="A244" s="1"/>
      <c r="B244" s="1"/>
      <c r="C244" s="1"/>
      <c r="D244" s="1"/>
      <c r="E244" s="1"/>
      <c r="F244" s="1"/>
      <c r="G244" s="209"/>
      <c r="H244" s="209"/>
      <c r="I244" s="1"/>
      <c r="J244" s="1"/>
      <c r="K244" s="1"/>
      <c r="L244" s="1"/>
      <c r="M244" s="1"/>
      <c r="N244" s="1"/>
      <c r="O244" s="1"/>
      <c r="P244" s="1"/>
      <c r="Q244" s="1"/>
      <c r="R244" s="1"/>
      <c r="S244" s="1"/>
      <c r="T244" s="1"/>
      <c r="U244" s="1"/>
      <c r="V244" s="1"/>
      <c r="W244" s="1"/>
      <c r="X244" s="1"/>
      <c r="Y244" s="1"/>
      <c r="Z244" s="1"/>
    </row>
    <row r="245" spans="1:26" ht="24" customHeight="1">
      <c r="A245" s="1"/>
      <c r="B245" s="1"/>
      <c r="C245" s="1"/>
      <c r="D245" s="1"/>
      <c r="E245" s="1"/>
      <c r="F245" s="1"/>
      <c r="G245" s="209"/>
      <c r="H245" s="209"/>
      <c r="I245" s="1"/>
      <c r="J245" s="1"/>
      <c r="K245" s="1"/>
      <c r="L245" s="1"/>
      <c r="M245" s="1"/>
      <c r="N245" s="1"/>
      <c r="O245" s="1"/>
      <c r="P245" s="1"/>
      <c r="Q245" s="1"/>
      <c r="R245" s="1"/>
      <c r="S245" s="1"/>
      <c r="T245" s="1"/>
      <c r="U245" s="1"/>
      <c r="V245" s="1"/>
      <c r="W245" s="1"/>
      <c r="X245" s="1"/>
      <c r="Y245" s="1"/>
      <c r="Z245" s="1"/>
    </row>
    <row r="246" spans="1:26" ht="24" customHeight="1">
      <c r="A246" s="1"/>
      <c r="B246" s="1"/>
      <c r="C246" s="1"/>
      <c r="D246" s="1"/>
      <c r="E246" s="1"/>
      <c r="F246" s="1"/>
      <c r="G246" s="209"/>
      <c r="H246" s="209"/>
      <c r="I246" s="1"/>
      <c r="J246" s="1"/>
      <c r="K246" s="1"/>
      <c r="L246" s="1"/>
      <c r="M246" s="1"/>
      <c r="N246" s="1"/>
      <c r="O246" s="1"/>
      <c r="P246" s="1"/>
      <c r="Q246" s="1"/>
      <c r="R246" s="1"/>
      <c r="S246" s="1"/>
      <c r="T246" s="1"/>
      <c r="U246" s="1"/>
      <c r="V246" s="1"/>
      <c r="W246" s="1"/>
      <c r="X246" s="1"/>
      <c r="Y246" s="1"/>
      <c r="Z246" s="1"/>
    </row>
    <row r="247" spans="1:26" ht="24" customHeight="1">
      <c r="A247" s="1"/>
      <c r="B247" s="1"/>
      <c r="C247" s="1"/>
      <c r="D247" s="1"/>
      <c r="E247" s="1"/>
      <c r="F247" s="1"/>
      <c r="G247" s="209"/>
      <c r="H247" s="209"/>
      <c r="I247" s="1"/>
      <c r="J247" s="1"/>
      <c r="K247" s="1"/>
      <c r="L247" s="1"/>
      <c r="M247" s="1"/>
      <c r="N247" s="1"/>
      <c r="O247" s="1"/>
      <c r="P247" s="1"/>
      <c r="Q247" s="1"/>
      <c r="R247" s="1"/>
      <c r="S247" s="1"/>
      <c r="T247" s="1"/>
      <c r="U247" s="1"/>
      <c r="V247" s="1"/>
      <c r="W247" s="1"/>
      <c r="X247" s="1"/>
      <c r="Y247" s="1"/>
      <c r="Z247" s="1"/>
    </row>
    <row r="248" spans="1:26" ht="24" customHeight="1">
      <c r="A248" s="1"/>
      <c r="B248" s="1"/>
      <c r="C248" s="1"/>
      <c r="D248" s="1"/>
      <c r="E248" s="1"/>
      <c r="F248" s="1"/>
      <c r="G248" s="209"/>
      <c r="H248" s="209"/>
      <c r="I248" s="1"/>
      <c r="J248" s="1"/>
      <c r="K248" s="1"/>
      <c r="L248" s="1"/>
      <c r="M248" s="1"/>
      <c r="N248" s="1"/>
      <c r="O248" s="1"/>
      <c r="P248" s="1"/>
      <c r="Q248" s="1"/>
      <c r="R248" s="1"/>
      <c r="S248" s="1"/>
      <c r="T248" s="1"/>
      <c r="U248" s="1"/>
      <c r="V248" s="1"/>
      <c r="W248" s="1"/>
      <c r="X248" s="1"/>
      <c r="Y248" s="1"/>
      <c r="Z248" s="1"/>
    </row>
    <row r="249" spans="1:26" ht="24" customHeight="1">
      <c r="A249" s="1"/>
      <c r="B249" s="1"/>
      <c r="C249" s="1"/>
      <c r="D249" s="1"/>
      <c r="E249" s="1"/>
      <c r="F249" s="1"/>
      <c r="G249" s="209"/>
      <c r="H249" s="209"/>
      <c r="I249" s="1"/>
      <c r="J249" s="1"/>
      <c r="K249" s="1"/>
      <c r="L249" s="1"/>
      <c r="M249" s="1"/>
      <c r="N249" s="1"/>
      <c r="O249" s="1"/>
      <c r="P249" s="1"/>
      <c r="Q249" s="1"/>
      <c r="R249" s="1"/>
      <c r="S249" s="1"/>
      <c r="T249" s="1"/>
      <c r="U249" s="1"/>
      <c r="V249" s="1"/>
      <c r="W249" s="1"/>
      <c r="X249" s="1"/>
      <c r="Y249" s="1"/>
      <c r="Z249" s="1"/>
    </row>
    <row r="250" spans="1:26" ht="24" customHeight="1">
      <c r="A250" s="1"/>
      <c r="B250" s="1"/>
      <c r="C250" s="1"/>
      <c r="D250" s="1"/>
      <c r="E250" s="1"/>
      <c r="F250" s="1"/>
      <c r="G250" s="209"/>
      <c r="H250" s="209"/>
      <c r="I250" s="1"/>
      <c r="J250" s="1"/>
      <c r="K250" s="1"/>
      <c r="L250" s="1"/>
      <c r="M250" s="1"/>
      <c r="N250" s="1"/>
      <c r="O250" s="1"/>
      <c r="P250" s="1"/>
      <c r="Q250" s="1"/>
      <c r="R250" s="1"/>
      <c r="S250" s="1"/>
      <c r="T250" s="1"/>
      <c r="U250" s="1"/>
      <c r="V250" s="1"/>
      <c r="W250" s="1"/>
      <c r="X250" s="1"/>
      <c r="Y250" s="1"/>
      <c r="Z250" s="1"/>
    </row>
    <row r="251" spans="1:26" ht="24" customHeight="1">
      <c r="A251" s="1"/>
      <c r="B251" s="1"/>
      <c r="C251" s="1"/>
      <c r="D251" s="1"/>
      <c r="E251" s="1"/>
      <c r="F251" s="1"/>
      <c r="G251" s="209"/>
      <c r="H251" s="209"/>
      <c r="I251" s="1"/>
      <c r="J251" s="1"/>
      <c r="K251" s="1"/>
      <c r="L251" s="1"/>
      <c r="M251" s="1"/>
      <c r="N251" s="1"/>
      <c r="O251" s="1"/>
      <c r="P251" s="1"/>
      <c r="Q251" s="1"/>
      <c r="R251" s="1"/>
      <c r="S251" s="1"/>
      <c r="T251" s="1"/>
      <c r="U251" s="1"/>
      <c r="V251" s="1"/>
      <c r="W251" s="1"/>
      <c r="X251" s="1"/>
      <c r="Y251" s="1"/>
      <c r="Z251" s="1"/>
    </row>
    <row r="252" spans="1:26" ht="24" customHeight="1">
      <c r="A252" s="1"/>
      <c r="B252" s="1"/>
      <c r="C252" s="1"/>
      <c r="D252" s="1"/>
      <c r="E252" s="1"/>
      <c r="F252" s="1"/>
      <c r="G252" s="209"/>
      <c r="H252" s="209"/>
      <c r="I252" s="1"/>
      <c r="J252" s="1"/>
      <c r="K252" s="1"/>
      <c r="L252" s="1"/>
      <c r="M252" s="1"/>
      <c r="N252" s="1"/>
      <c r="O252" s="1"/>
      <c r="P252" s="1"/>
      <c r="Q252" s="1"/>
      <c r="R252" s="1"/>
      <c r="S252" s="1"/>
      <c r="T252" s="1"/>
      <c r="U252" s="1"/>
      <c r="V252" s="1"/>
      <c r="W252" s="1"/>
      <c r="X252" s="1"/>
      <c r="Y252" s="1"/>
      <c r="Z252" s="1"/>
    </row>
    <row r="253" spans="1:26" ht="24" customHeight="1">
      <c r="A253" s="1"/>
      <c r="B253" s="1"/>
      <c r="C253" s="1"/>
      <c r="D253" s="1"/>
      <c r="E253" s="1"/>
      <c r="F253" s="1"/>
      <c r="G253" s="209"/>
      <c r="H253" s="209"/>
      <c r="I253" s="1"/>
      <c r="J253" s="1"/>
      <c r="K253" s="1"/>
      <c r="L253" s="1"/>
      <c r="M253" s="1"/>
      <c r="N253" s="1"/>
      <c r="O253" s="1"/>
      <c r="P253" s="1"/>
      <c r="Q253" s="1"/>
      <c r="R253" s="1"/>
      <c r="S253" s="1"/>
      <c r="T253" s="1"/>
      <c r="U253" s="1"/>
      <c r="V253" s="1"/>
      <c r="W253" s="1"/>
      <c r="X253" s="1"/>
      <c r="Y253" s="1"/>
      <c r="Z253" s="1"/>
    </row>
    <row r="254" spans="1:26" ht="24" customHeight="1">
      <c r="A254" s="1"/>
      <c r="B254" s="1"/>
      <c r="C254" s="1"/>
      <c r="D254" s="1"/>
      <c r="E254" s="1"/>
      <c r="F254" s="1"/>
      <c r="G254" s="209"/>
      <c r="H254" s="209"/>
      <c r="I254" s="1"/>
      <c r="J254" s="1"/>
      <c r="K254" s="1"/>
      <c r="L254" s="1"/>
      <c r="M254" s="1"/>
      <c r="N254" s="1"/>
      <c r="O254" s="1"/>
      <c r="P254" s="1"/>
      <c r="Q254" s="1"/>
      <c r="R254" s="1"/>
      <c r="S254" s="1"/>
      <c r="T254" s="1"/>
      <c r="U254" s="1"/>
      <c r="V254" s="1"/>
      <c r="W254" s="1"/>
      <c r="X254" s="1"/>
      <c r="Y254" s="1"/>
      <c r="Z254" s="1"/>
    </row>
    <row r="255" spans="1:26" ht="24" customHeight="1">
      <c r="A255" s="1"/>
      <c r="B255" s="1"/>
      <c r="C255" s="1"/>
      <c r="D255" s="1"/>
      <c r="E255" s="1"/>
      <c r="F255" s="1"/>
      <c r="G255" s="209"/>
      <c r="H255" s="209"/>
      <c r="I255" s="1"/>
      <c r="J255" s="1"/>
      <c r="K255" s="1"/>
      <c r="L255" s="1"/>
      <c r="M255" s="1"/>
      <c r="N255" s="1"/>
      <c r="O255" s="1"/>
      <c r="P255" s="1"/>
      <c r="Q255" s="1"/>
      <c r="R255" s="1"/>
      <c r="S255" s="1"/>
      <c r="T255" s="1"/>
      <c r="U255" s="1"/>
      <c r="V255" s="1"/>
      <c r="W255" s="1"/>
      <c r="X255" s="1"/>
      <c r="Y255" s="1"/>
      <c r="Z255" s="1"/>
    </row>
    <row r="256" spans="1:26" ht="24" customHeight="1">
      <c r="A256" s="1"/>
      <c r="B256" s="1"/>
      <c r="C256" s="1"/>
      <c r="D256" s="1"/>
      <c r="E256" s="1"/>
      <c r="F256" s="1"/>
      <c r="G256" s="209"/>
      <c r="H256" s="209"/>
      <c r="I256" s="1"/>
      <c r="J256" s="1"/>
      <c r="K256" s="1"/>
      <c r="L256" s="1"/>
      <c r="M256" s="1"/>
      <c r="N256" s="1"/>
      <c r="O256" s="1"/>
      <c r="P256" s="1"/>
      <c r="Q256" s="1"/>
      <c r="R256" s="1"/>
      <c r="S256" s="1"/>
      <c r="T256" s="1"/>
      <c r="U256" s="1"/>
      <c r="V256" s="1"/>
      <c r="W256" s="1"/>
      <c r="X256" s="1"/>
      <c r="Y256" s="1"/>
      <c r="Z256" s="1"/>
    </row>
    <row r="257" spans="1:26" ht="24" customHeight="1">
      <c r="A257" s="1"/>
      <c r="B257" s="1"/>
      <c r="C257" s="1"/>
      <c r="D257" s="1"/>
      <c r="E257" s="1"/>
      <c r="F257" s="1"/>
      <c r="G257" s="209"/>
      <c r="H257" s="209"/>
      <c r="I257" s="1"/>
      <c r="J257" s="1"/>
      <c r="K257" s="1"/>
      <c r="L257" s="1"/>
      <c r="M257" s="1"/>
      <c r="N257" s="1"/>
      <c r="O257" s="1"/>
      <c r="P257" s="1"/>
      <c r="Q257" s="1"/>
      <c r="R257" s="1"/>
      <c r="S257" s="1"/>
      <c r="T257" s="1"/>
      <c r="U257" s="1"/>
      <c r="V257" s="1"/>
      <c r="W257" s="1"/>
      <c r="X257" s="1"/>
      <c r="Y257" s="1"/>
      <c r="Z257" s="1"/>
    </row>
    <row r="258" spans="1:26" ht="24" customHeight="1">
      <c r="A258" s="1"/>
      <c r="B258" s="1"/>
      <c r="C258" s="1"/>
      <c r="D258" s="1"/>
      <c r="E258" s="1"/>
      <c r="F258" s="1"/>
      <c r="G258" s="209"/>
      <c r="H258" s="209"/>
      <c r="I258" s="1"/>
      <c r="J258" s="1"/>
      <c r="K258" s="1"/>
      <c r="L258" s="1"/>
      <c r="M258" s="1"/>
      <c r="N258" s="1"/>
      <c r="O258" s="1"/>
      <c r="P258" s="1"/>
      <c r="Q258" s="1"/>
      <c r="R258" s="1"/>
      <c r="S258" s="1"/>
      <c r="T258" s="1"/>
      <c r="U258" s="1"/>
      <c r="V258" s="1"/>
      <c r="W258" s="1"/>
      <c r="X258" s="1"/>
      <c r="Y258" s="1"/>
      <c r="Z258" s="1"/>
    </row>
    <row r="259" spans="1:26" ht="24" customHeight="1">
      <c r="A259" s="1"/>
      <c r="B259" s="1"/>
      <c r="C259" s="1"/>
      <c r="D259" s="1"/>
      <c r="E259" s="1"/>
      <c r="F259" s="1"/>
      <c r="G259" s="209"/>
      <c r="H259" s="209"/>
      <c r="I259" s="1"/>
      <c r="J259" s="1"/>
      <c r="K259" s="1"/>
      <c r="L259" s="1"/>
      <c r="M259" s="1"/>
      <c r="N259" s="1"/>
      <c r="O259" s="1"/>
      <c r="P259" s="1"/>
      <c r="Q259" s="1"/>
      <c r="R259" s="1"/>
      <c r="S259" s="1"/>
      <c r="T259" s="1"/>
      <c r="U259" s="1"/>
      <c r="V259" s="1"/>
      <c r="W259" s="1"/>
      <c r="X259" s="1"/>
      <c r="Y259" s="1"/>
      <c r="Z259" s="1"/>
    </row>
    <row r="260" spans="1:26" ht="24" customHeight="1">
      <c r="A260" s="1"/>
      <c r="B260" s="1"/>
      <c r="C260" s="1"/>
      <c r="D260" s="1"/>
      <c r="E260" s="1"/>
      <c r="F260" s="1"/>
      <c r="G260" s="209"/>
      <c r="H260" s="209"/>
      <c r="I260" s="1"/>
      <c r="J260" s="1"/>
      <c r="K260" s="1"/>
      <c r="L260" s="1"/>
      <c r="M260" s="1"/>
      <c r="N260" s="1"/>
      <c r="O260" s="1"/>
      <c r="P260" s="1"/>
      <c r="Q260" s="1"/>
      <c r="R260" s="1"/>
      <c r="S260" s="1"/>
      <c r="T260" s="1"/>
      <c r="U260" s="1"/>
      <c r="V260" s="1"/>
      <c r="W260" s="1"/>
      <c r="X260" s="1"/>
      <c r="Y260" s="1"/>
      <c r="Z260" s="1"/>
    </row>
    <row r="261" spans="1:26" ht="24" customHeight="1">
      <c r="A261" s="1"/>
      <c r="B261" s="1"/>
      <c r="C261" s="1"/>
      <c r="D261" s="1"/>
      <c r="E261" s="1"/>
      <c r="F261" s="1"/>
      <c r="G261" s="209"/>
      <c r="H261" s="209"/>
      <c r="I261" s="1"/>
      <c r="J261" s="1"/>
      <c r="K261" s="1"/>
      <c r="L261" s="1"/>
      <c r="M261" s="1"/>
      <c r="N261" s="1"/>
      <c r="O261" s="1"/>
      <c r="P261" s="1"/>
      <c r="Q261" s="1"/>
      <c r="R261" s="1"/>
      <c r="S261" s="1"/>
      <c r="T261" s="1"/>
      <c r="U261" s="1"/>
      <c r="V261" s="1"/>
      <c r="W261" s="1"/>
      <c r="X261" s="1"/>
      <c r="Y261" s="1"/>
      <c r="Z261" s="1"/>
    </row>
    <row r="262" spans="1:26" ht="24" customHeight="1">
      <c r="A262" s="1"/>
      <c r="B262" s="1"/>
      <c r="C262" s="1"/>
      <c r="D262" s="1"/>
      <c r="E262" s="1"/>
      <c r="F262" s="1"/>
      <c r="G262" s="209"/>
      <c r="H262" s="209"/>
      <c r="I262" s="1"/>
      <c r="J262" s="1"/>
      <c r="K262" s="1"/>
      <c r="L262" s="1"/>
      <c r="M262" s="1"/>
      <c r="N262" s="1"/>
      <c r="O262" s="1"/>
      <c r="P262" s="1"/>
      <c r="Q262" s="1"/>
      <c r="R262" s="1"/>
      <c r="S262" s="1"/>
      <c r="T262" s="1"/>
      <c r="U262" s="1"/>
      <c r="V262" s="1"/>
      <c r="W262" s="1"/>
      <c r="X262" s="1"/>
      <c r="Y262" s="1"/>
      <c r="Z262" s="1"/>
    </row>
    <row r="263" spans="1:26" ht="24" customHeight="1">
      <c r="A263" s="1"/>
      <c r="B263" s="1"/>
      <c r="C263" s="1"/>
      <c r="D263" s="1"/>
      <c r="E263" s="1"/>
      <c r="F263" s="1"/>
      <c r="G263" s="209"/>
      <c r="H263" s="209"/>
      <c r="I263" s="1"/>
      <c r="J263" s="1"/>
      <c r="K263" s="1"/>
      <c r="L263" s="1"/>
      <c r="M263" s="1"/>
      <c r="N263" s="1"/>
      <c r="O263" s="1"/>
      <c r="P263" s="1"/>
      <c r="Q263" s="1"/>
      <c r="R263" s="1"/>
      <c r="S263" s="1"/>
      <c r="T263" s="1"/>
      <c r="U263" s="1"/>
      <c r="V263" s="1"/>
      <c r="W263" s="1"/>
      <c r="X263" s="1"/>
      <c r="Y263" s="1"/>
      <c r="Z263" s="1"/>
    </row>
    <row r="264" spans="1:26" ht="24" customHeight="1">
      <c r="A264" s="1"/>
      <c r="B264" s="1"/>
      <c r="C264" s="1"/>
      <c r="D264" s="1"/>
      <c r="E264" s="1"/>
      <c r="F264" s="1"/>
      <c r="G264" s="209"/>
      <c r="H264" s="209"/>
      <c r="I264" s="1"/>
      <c r="J264" s="1"/>
      <c r="K264" s="1"/>
      <c r="L264" s="1"/>
      <c r="M264" s="1"/>
      <c r="N264" s="1"/>
      <c r="O264" s="1"/>
      <c r="P264" s="1"/>
      <c r="Q264" s="1"/>
      <c r="R264" s="1"/>
      <c r="S264" s="1"/>
      <c r="T264" s="1"/>
      <c r="U264" s="1"/>
      <c r="V264" s="1"/>
      <c r="W264" s="1"/>
      <c r="X264" s="1"/>
      <c r="Y264" s="1"/>
      <c r="Z264" s="1"/>
    </row>
    <row r="265" spans="1:26" ht="24" customHeight="1">
      <c r="A265" s="1"/>
      <c r="B265" s="1"/>
      <c r="C265" s="1"/>
      <c r="D265" s="1"/>
      <c r="E265" s="1"/>
      <c r="F265" s="1"/>
      <c r="G265" s="209"/>
      <c r="H265" s="209"/>
      <c r="I265" s="1"/>
      <c r="J265" s="1"/>
      <c r="K265" s="1"/>
      <c r="L265" s="1"/>
      <c r="M265" s="1"/>
      <c r="N265" s="1"/>
      <c r="O265" s="1"/>
      <c r="P265" s="1"/>
      <c r="Q265" s="1"/>
      <c r="R265" s="1"/>
      <c r="S265" s="1"/>
      <c r="T265" s="1"/>
      <c r="U265" s="1"/>
      <c r="V265" s="1"/>
      <c r="W265" s="1"/>
      <c r="X265" s="1"/>
      <c r="Y265" s="1"/>
      <c r="Z265" s="1"/>
    </row>
    <row r="266" spans="1:26" ht="24" customHeight="1">
      <c r="A266" s="1"/>
      <c r="B266" s="1"/>
      <c r="C266" s="1"/>
      <c r="D266" s="1"/>
      <c r="E266" s="1"/>
      <c r="F266" s="1"/>
      <c r="G266" s="209"/>
      <c r="H266" s="209"/>
      <c r="I266" s="1"/>
      <c r="J266" s="1"/>
      <c r="K266" s="1"/>
      <c r="L266" s="1"/>
      <c r="M266" s="1"/>
      <c r="N266" s="1"/>
      <c r="O266" s="1"/>
      <c r="P266" s="1"/>
      <c r="Q266" s="1"/>
      <c r="R266" s="1"/>
      <c r="S266" s="1"/>
      <c r="T266" s="1"/>
      <c r="U266" s="1"/>
      <c r="V266" s="1"/>
      <c r="W266" s="1"/>
      <c r="X266" s="1"/>
      <c r="Y266" s="1"/>
      <c r="Z266" s="1"/>
    </row>
    <row r="267" spans="1:26" ht="24" customHeight="1">
      <c r="A267" s="1"/>
      <c r="B267" s="1"/>
      <c r="C267" s="1"/>
      <c r="D267" s="1"/>
      <c r="E267" s="1"/>
      <c r="F267" s="1"/>
      <c r="G267" s="209"/>
      <c r="H267" s="209"/>
      <c r="I267" s="1"/>
      <c r="J267" s="1"/>
      <c r="K267" s="1"/>
      <c r="L267" s="1"/>
      <c r="M267" s="1"/>
      <c r="N267" s="1"/>
      <c r="O267" s="1"/>
      <c r="P267" s="1"/>
      <c r="Q267" s="1"/>
      <c r="R267" s="1"/>
      <c r="S267" s="1"/>
      <c r="T267" s="1"/>
      <c r="U267" s="1"/>
      <c r="V267" s="1"/>
      <c r="W267" s="1"/>
      <c r="X267" s="1"/>
      <c r="Y267" s="1"/>
      <c r="Z267" s="1"/>
    </row>
    <row r="268" spans="1:26" ht="24" customHeight="1">
      <c r="A268" s="1"/>
      <c r="B268" s="1"/>
      <c r="C268" s="1"/>
      <c r="D268" s="1"/>
      <c r="E268" s="1"/>
      <c r="F268" s="1"/>
      <c r="G268" s="209"/>
      <c r="H268" s="209"/>
      <c r="I268" s="1"/>
      <c r="J268" s="1"/>
      <c r="K268" s="1"/>
      <c r="L268" s="1"/>
      <c r="M268" s="1"/>
      <c r="N268" s="1"/>
      <c r="O268" s="1"/>
      <c r="P268" s="1"/>
      <c r="Q268" s="1"/>
      <c r="R268" s="1"/>
      <c r="S268" s="1"/>
      <c r="T268" s="1"/>
      <c r="U268" s="1"/>
      <c r="V268" s="1"/>
      <c r="W268" s="1"/>
      <c r="X268" s="1"/>
      <c r="Y268" s="1"/>
      <c r="Z268" s="1"/>
    </row>
    <row r="269" spans="1:26" ht="24" customHeight="1">
      <c r="A269" s="1"/>
      <c r="B269" s="1"/>
      <c r="C269" s="1"/>
      <c r="D269" s="1"/>
      <c r="E269" s="1"/>
      <c r="F269" s="1"/>
      <c r="G269" s="209"/>
      <c r="H269" s="209"/>
      <c r="I269" s="1"/>
      <c r="J269" s="1"/>
      <c r="K269" s="1"/>
      <c r="L269" s="1"/>
      <c r="M269" s="1"/>
      <c r="N269" s="1"/>
      <c r="O269" s="1"/>
      <c r="P269" s="1"/>
      <c r="Q269" s="1"/>
      <c r="R269" s="1"/>
      <c r="S269" s="1"/>
      <c r="T269" s="1"/>
      <c r="U269" s="1"/>
      <c r="V269" s="1"/>
      <c r="W269" s="1"/>
      <c r="X269" s="1"/>
      <c r="Y269" s="1"/>
      <c r="Z269" s="1"/>
    </row>
    <row r="270" spans="1:26" ht="24" customHeight="1">
      <c r="A270" s="1"/>
      <c r="B270" s="1"/>
      <c r="C270" s="1"/>
      <c r="D270" s="1"/>
      <c r="E270" s="1"/>
      <c r="F270" s="1"/>
      <c r="G270" s="209"/>
      <c r="H270" s="209"/>
      <c r="I270" s="1"/>
      <c r="J270" s="1"/>
      <c r="K270" s="1"/>
      <c r="L270" s="1"/>
      <c r="M270" s="1"/>
      <c r="N270" s="1"/>
      <c r="O270" s="1"/>
      <c r="P270" s="1"/>
      <c r="Q270" s="1"/>
      <c r="R270" s="1"/>
      <c r="S270" s="1"/>
      <c r="T270" s="1"/>
      <c r="U270" s="1"/>
      <c r="V270" s="1"/>
      <c r="W270" s="1"/>
      <c r="X270" s="1"/>
      <c r="Y270" s="1"/>
      <c r="Z270" s="1"/>
    </row>
    <row r="271" spans="1:26" ht="24" customHeight="1">
      <c r="A271" s="1"/>
      <c r="B271" s="1"/>
      <c r="C271" s="1"/>
      <c r="D271" s="1"/>
      <c r="E271" s="1"/>
      <c r="F271" s="1"/>
      <c r="G271" s="209"/>
      <c r="H271" s="209"/>
      <c r="I271" s="1"/>
      <c r="J271" s="1"/>
      <c r="K271" s="1"/>
      <c r="L271" s="1"/>
      <c r="M271" s="1"/>
      <c r="N271" s="1"/>
      <c r="O271" s="1"/>
      <c r="P271" s="1"/>
      <c r="Q271" s="1"/>
      <c r="R271" s="1"/>
      <c r="S271" s="1"/>
      <c r="T271" s="1"/>
      <c r="U271" s="1"/>
      <c r="V271" s="1"/>
      <c r="W271" s="1"/>
      <c r="X271" s="1"/>
      <c r="Y271" s="1"/>
      <c r="Z271" s="1"/>
    </row>
    <row r="272" spans="1:26" ht="24" customHeight="1">
      <c r="A272" s="1"/>
      <c r="B272" s="1"/>
      <c r="C272" s="1"/>
      <c r="D272" s="1"/>
      <c r="E272" s="1"/>
      <c r="F272" s="1"/>
      <c r="G272" s="209"/>
      <c r="H272" s="209"/>
      <c r="I272" s="1"/>
      <c r="J272" s="1"/>
      <c r="K272" s="1"/>
      <c r="L272" s="1"/>
      <c r="M272" s="1"/>
      <c r="N272" s="1"/>
      <c r="O272" s="1"/>
      <c r="P272" s="1"/>
      <c r="Q272" s="1"/>
      <c r="R272" s="1"/>
      <c r="S272" s="1"/>
      <c r="T272" s="1"/>
      <c r="U272" s="1"/>
      <c r="V272" s="1"/>
      <c r="W272" s="1"/>
      <c r="X272" s="1"/>
      <c r="Y272" s="1"/>
      <c r="Z272" s="1"/>
    </row>
    <row r="273" spans="1:26" ht="24" customHeight="1">
      <c r="A273" s="1"/>
      <c r="B273" s="1"/>
      <c r="C273" s="1"/>
      <c r="D273" s="1"/>
      <c r="E273" s="1"/>
      <c r="F273" s="1"/>
      <c r="G273" s="209"/>
      <c r="H273" s="209"/>
      <c r="I273" s="1"/>
      <c r="J273" s="1"/>
      <c r="K273" s="1"/>
      <c r="L273" s="1"/>
      <c r="M273" s="1"/>
      <c r="N273" s="1"/>
      <c r="O273" s="1"/>
      <c r="P273" s="1"/>
      <c r="Q273" s="1"/>
      <c r="R273" s="1"/>
      <c r="S273" s="1"/>
      <c r="T273" s="1"/>
      <c r="U273" s="1"/>
      <c r="V273" s="1"/>
      <c r="W273" s="1"/>
      <c r="X273" s="1"/>
      <c r="Y273" s="1"/>
      <c r="Z273" s="1"/>
    </row>
    <row r="274" spans="1:26" ht="24" customHeight="1">
      <c r="A274" s="1"/>
      <c r="B274" s="1"/>
      <c r="C274" s="1"/>
      <c r="D274" s="1"/>
      <c r="E274" s="1"/>
      <c r="F274" s="1"/>
      <c r="G274" s="209"/>
      <c r="H274" s="209"/>
      <c r="I274" s="1"/>
      <c r="J274" s="1"/>
      <c r="K274" s="1"/>
      <c r="L274" s="1"/>
      <c r="M274" s="1"/>
      <c r="N274" s="1"/>
      <c r="O274" s="1"/>
      <c r="P274" s="1"/>
      <c r="Q274" s="1"/>
      <c r="R274" s="1"/>
      <c r="S274" s="1"/>
      <c r="T274" s="1"/>
      <c r="U274" s="1"/>
      <c r="V274" s="1"/>
      <c r="W274" s="1"/>
      <c r="X274" s="1"/>
      <c r="Y274" s="1"/>
      <c r="Z274" s="1"/>
    </row>
    <row r="275" spans="1:26" ht="24" customHeight="1">
      <c r="A275" s="1"/>
      <c r="B275" s="1"/>
      <c r="C275" s="1"/>
      <c r="D275" s="1"/>
      <c r="E275" s="1"/>
      <c r="F275" s="1"/>
      <c r="G275" s="209"/>
      <c r="H275" s="209"/>
      <c r="I275" s="1"/>
      <c r="J275" s="1"/>
      <c r="K275" s="1"/>
      <c r="L275" s="1"/>
      <c r="M275" s="1"/>
      <c r="N275" s="1"/>
      <c r="O275" s="1"/>
      <c r="P275" s="1"/>
      <c r="Q275" s="1"/>
      <c r="R275" s="1"/>
      <c r="S275" s="1"/>
      <c r="T275" s="1"/>
      <c r="U275" s="1"/>
      <c r="V275" s="1"/>
      <c r="W275" s="1"/>
      <c r="X275" s="1"/>
      <c r="Y275" s="1"/>
      <c r="Z275" s="1"/>
    </row>
    <row r="276" spans="1:26" ht="24" customHeight="1">
      <c r="A276" s="1"/>
      <c r="B276" s="1"/>
      <c r="C276" s="1"/>
      <c r="D276" s="1"/>
      <c r="E276" s="1"/>
      <c r="F276" s="1"/>
      <c r="G276" s="209"/>
      <c r="H276" s="209"/>
      <c r="I276" s="1"/>
      <c r="J276" s="1"/>
      <c r="K276" s="1"/>
      <c r="L276" s="1"/>
      <c r="M276" s="1"/>
      <c r="N276" s="1"/>
      <c r="O276" s="1"/>
      <c r="P276" s="1"/>
      <c r="Q276" s="1"/>
      <c r="R276" s="1"/>
      <c r="S276" s="1"/>
      <c r="T276" s="1"/>
      <c r="U276" s="1"/>
      <c r="V276" s="1"/>
      <c r="W276" s="1"/>
      <c r="X276" s="1"/>
      <c r="Y276" s="1"/>
      <c r="Z276" s="1"/>
    </row>
    <row r="277" spans="1:26" ht="24" customHeight="1">
      <c r="A277" s="1"/>
      <c r="B277" s="1"/>
      <c r="C277" s="1"/>
      <c r="D277" s="1"/>
      <c r="E277" s="1"/>
      <c r="F277" s="1"/>
      <c r="G277" s="209"/>
      <c r="H277" s="209"/>
      <c r="I277" s="1"/>
      <c r="J277" s="1"/>
      <c r="K277" s="1"/>
      <c r="L277" s="1"/>
      <c r="M277" s="1"/>
      <c r="N277" s="1"/>
      <c r="O277" s="1"/>
      <c r="P277" s="1"/>
      <c r="Q277" s="1"/>
      <c r="R277" s="1"/>
      <c r="S277" s="1"/>
      <c r="T277" s="1"/>
      <c r="U277" s="1"/>
      <c r="V277" s="1"/>
      <c r="W277" s="1"/>
      <c r="X277" s="1"/>
      <c r="Y277" s="1"/>
      <c r="Z277" s="1"/>
    </row>
    <row r="278" spans="1:26" ht="24" customHeight="1">
      <c r="A278" s="1"/>
      <c r="B278" s="1"/>
      <c r="C278" s="1"/>
      <c r="D278" s="1"/>
      <c r="E278" s="1"/>
      <c r="F278" s="1"/>
      <c r="G278" s="209"/>
      <c r="H278" s="209"/>
      <c r="I278" s="1"/>
      <c r="J278" s="1"/>
      <c r="K278" s="1"/>
      <c r="L278" s="1"/>
      <c r="M278" s="1"/>
      <c r="N278" s="1"/>
      <c r="O278" s="1"/>
      <c r="P278" s="1"/>
      <c r="Q278" s="1"/>
      <c r="R278" s="1"/>
      <c r="S278" s="1"/>
      <c r="T278" s="1"/>
      <c r="U278" s="1"/>
      <c r="V278" s="1"/>
      <c r="W278" s="1"/>
      <c r="X278" s="1"/>
      <c r="Y278" s="1"/>
      <c r="Z278" s="1"/>
    </row>
    <row r="279" spans="1:26" ht="24" customHeight="1">
      <c r="A279" s="1"/>
      <c r="B279" s="1"/>
      <c r="C279" s="1"/>
      <c r="D279" s="1"/>
      <c r="E279" s="1"/>
      <c r="F279" s="1"/>
      <c r="G279" s="209"/>
      <c r="H279" s="209"/>
      <c r="I279" s="1"/>
      <c r="J279" s="1"/>
      <c r="K279" s="1"/>
      <c r="L279" s="1"/>
      <c r="M279" s="1"/>
      <c r="N279" s="1"/>
      <c r="O279" s="1"/>
      <c r="P279" s="1"/>
      <c r="Q279" s="1"/>
      <c r="R279" s="1"/>
      <c r="S279" s="1"/>
      <c r="T279" s="1"/>
      <c r="U279" s="1"/>
      <c r="V279" s="1"/>
      <c r="W279" s="1"/>
      <c r="X279" s="1"/>
      <c r="Y279" s="1"/>
      <c r="Z279" s="1"/>
    </row>
    <row r="280" spans="1:26" ht="24" customHeight="1">
      <c r="A280" s="1"/>
      <c r="B280" s="1"/>
      <c r="C280" s="1"/>
      <c r="D280" s="1"/>
      <c r="E280" s="1"/>
      <c r="F280" s="1"/>
      <c r="G280" s="209"/>
      <c r="H280" s="209"/>
      <c r="I280" s="1"/>
      <c r="J280" s="1"/>
      <c r="K280" s="1"/>
      <c r="L280" s="1"/>
      <c r="M280" s="1"/>
      <c r="N280" s="1"/>
      <c r="O280" s="1"/>
      <c r="P280" s="1"/>
      <c r="Q280" s="1"/>
      <c r="R280" s="1"/>
      <c r="S280" s="1"/>
      <c r="T280" s="1"/>
      <c r="U280" s="1"/>
      <c r="V280" s="1"/>
      <c r="W280" s="1"/>
      <c r="X280" s="1"/>
      <c r="Y280" s="1"/>
      <c r="Z280" s="1"/>
    </row>
    <row r="281" spans="1:26" ht="24" customHeight="1">
      <c r="A281" s="1"/>
      <c r="B281" s="1"/>
      <c r="C281" s="1"/>
      <c r="D281" s="1"/>
      <c r="E281" s="1"/>
      <c r="F281" s="1"/>
      <c r="G281" s="209"/>
      <c r="H281" s="209"/>
      <c r="I281" s="1"/>
      <c r="J281" s="1"/>
      <c r="K281" s="1"/>
      <c r="L281" s="1"/>
      <c r="M281" s="1"/>
      <c r="N281" s="1"/>
      <c r="O281" s="1"/>
      <c r="P281" s="1"/>
      <c r="Q281" s="1"/>
      <c r="R281" s="1"/>
      <c r="S281" s="1"/>
      <c r="T281" s="1"/>
      <c r="U281" s="1"/>
      <c r="V281" s="1"/>
      <c r="W281" s="1"/>
      <c r="X281" s="1"/>
      <c r="Y281" s="1"/>
      <c r="Z281" s="1"/>
    </row>
    <row r="282" spans="1:26" ht="24" customHeight="1">
      <c r="A282" s="1"/>
      <c r="B282" s="1"/>
      <c r="C282" s="1"/>
      <c r="D282" s="1"/>
      <c r="E282" s="1"/>
      <c r="F282" s="1"/>
      <c r="G282" s="209"/>
      <c r="H282" s="209"/>
      <c r="I282" s="1"/>
      <c r="J282" s="1"/>
      <c r="K282" s="1"/>
      <c r="L282" s="1"/>
      <c r="M282" s="1"/>
      <c r="N282" s="1"/>
      <c r="O282" s="1"/>
      <c r="P282" s="1"/>
      <c r="Q282" s="1"/>
      <c r="R282" s="1"/>
      <c r="S282" s="1"/>
      <c r="T282" s="1"/>
      <c r="U282" s="1"/>
      <c r="V282" s="1"/>
      <c r="W282" s="1"/>
      <c r="X282" s="1"/>
      <c r="Y282" s="1"/>
      <c r="Z282" s="1"/>
    </row>
    <row r="283" spans="1:26" ht="24" customHeight="1">
      <c r="A283" s="1"/>
      <c r="B283" s="1"/>
      <c r="C283" s="1"/>
      <c r="D283" s="1"/>
      <c r="E283" s="1"/>
      <c r="F283" s="1"/>
      <c r="G283" s="209"/>
      <c r="H283" s="209"/>
      <c r="I283" s="1"/>
      <c r="J283" s="1"/>
      <c r="K283" s="1"/>
      <c r="L283" s="1"/>
      <c r="M283" s="1"/>
      <c r="N283" s="1"/>
      <c r="O283" s="1"/>
      <c r="P283" s="1"/>
      <c r="Q283" s="1"/>
      <c r="R283" s="1"/>
      <c r="S283" s="1"/>
      <c r="T283" s="1"/>
      <c r="U283" s="1"/>
      <c r="V283" s="1"/>
      <c r="W283" s="1"/>
      <c r="X283" s="1"/>
      <c r="Y283" s="1"/>
      <c r="Z283" s="1"/>
    </row>
    <row r="284" spans="1:26" ht="24" customHeight="1">
      <c r="A284" s="1"/>
      <c r="B284" s="1"/>
      <c r="C284" s="1"/>
      <c r="D284" s="1"/>
      <c r="E284" s="1"/>
      <c r="F284" s="1"/>
      <c r="G284" s="209"/>
      <c r="H284" s="209"/>
      <c r="I284" s="1"/>
      <c r="J284" s="1"/>
      <c r="K284" s="1"/>
      <c r="L284" s="1"/>
      <c r="M284" s="1"/>
      <c r="N284" s="1"/>
      <c r="O284" s="1"/>
      <c r="P284" s="1"/>
      <c r="Q284" s="1"/>
      <c r="R284" s="1"/>
      <c r="S284" s="1"/>
      <c r="T284" s="1"/>
      <c r="U284" s="1"/>
      <c r="V284" s="1"/>
      <c r="W284" s="1"/>
      <c r="X284" s="1"/>
      <c r="Y284" s="1"/>
      <c r="Z284" s="1"/>
    </row>
    <row r="285" spans="1:26" ht="24" customHeight="1">
      <c r="A285" s="1"/>
      <c r="B285" s="1"/>
      <c r="C285" s="1"/>
      <c r="D285" s="1"/>
      <c r="E285" s="1"/>
      <c r="F285" s="1"/>
      <c r="G285" s="209"/>
      <c r="H285" s="209"/>
      <c r="I285" s="1"/>
      <c r="J285" s="1"/>
      <c r="K285" s="1"/>
      <c r="L285" s="1"/>
      <c r="M285" s="1"/>
      <c r="N285" s="1"/>
      <c r="O285" s="1"/>
      <c r="P285" s="1"/>
      <c r="Q285" s="1"/>
      <c r="R285" s="1"/>
      <c r="S285" s="1"/>
      <c r="T285" s="1"/>
      <c r="U285" s="1"/>
      <c r="V285" s="1"/>
      <c r="W285" s="1"/>
      <c r="X285" s="1"/>
      <c r="Y285" s="1"/>
      <c r="Z285" s="1"/>
    </row>
    <row r="286" spans="1:26" ht="24" customHeight="1">
      <c r="A286" s="1"/>
      <c r="B286" s="1"/>
      <c r="C286" s="1"/>
      <c r="D286" s="1"/>
      <c r="E286" s="1"/>
      <c r="F286" s="1"/>
      <c r="G286" s="209"/>
      <c r="H286" s="209"/>
      <c r="I286" s="1"/>
      <c r="J286" s="1"/>
      <c r="K286" s="1"/>
      <c r="L286" s="1"/>
      <c r="M286" s="1"/>
      <c r="N286" s="1"/>
      <c r="O286" s="1"/>
      <c r="P286" s="1"/>
      <c r="Q286" s="1"/>
      <c r="R286" s="1"/>
      <c r="S286" s="1"/>
      <c r="T286" s="1"/>
      <c r="U286" s="1"/>
      <c r="V286" s="1"/>
      <c r="W286" s="1"/>
      <c r="X286" s="1"/>
      <c r="Y286" s="1"/>
      <c r="Z286" s="1"/>
    </row>
    <row r="287" spans="1:26" ht="24" customHeight="1">
      <c r="A287" s="1"/>
      <c r="B287" s="1"/>
      <c r="C287" s="1"/>
      <c r="D287" s="1"/>
      <c r="E287" s="1"/>
      <c r="F287" s="1"/>
      <c r="G287" s="209"/>
      <c r="H287" s="209"/>
      <c r="I287" s="1"/>
      <c r="J287" s="1"/>
      <c r="K287" s="1"/>
      <c r="L287" s="1"/>
      <c r="M287" s="1"/>
      <c r="N287" s="1"/>
      <c r="O287" s="1"/>
      <c r="P287" s="1"/>
      <c r="Q287" s="1"/>
      <c r="R287" s="1"/>
      <c r="S287" s="1"/>
      <c r="T287" s="1"/>
      <c r="U287" s="1"/>
      <c r="V287" s="1"/>
      <c r="W287" s="1"/>
      <c r="X287" s="1"/>
      <c r="Y287" s="1"/>
      <c r="Z287" s="1"/>
    </row>
    <row r="288" spans="1:26" ht="24" customHeight="1">
      <c r="A288" s="1"/>
      <c r="B288" s="1"/>
      <c r="C288" s="1"/>
      <c r="D288" s="1"/>
      <c r="E288" s="1"/>
      <c r="F288" s="1"/>
      <c r="G288" s="209"/>
      <c r="H288" s="209"/>
      <c r="I288" s="1"/>
      <c r="J288" s="1"/>
      <c r="K288" s="1"/>
      <c r="L288" s="1"/>
      <c r="M288" s="1"/>
      <c r="N288" s="1"/>
      <c r="O288" s="1"/>
      <c r="P288" s="1"/>
      <c r="Q288" s="1"/>
      <c r="R288" s="1"/>
      <c r="S288" s="1"/>
      <c r="T288" s="1"/>
      <c r="U288" s="1"/>
      <c r="V288" s="1"/>
      <c r="W288" s="1"/>
      <c r="X288" s="1"/>
      <c r="Y288" s="1"/>
      <c r="Z288" s="1"/>
    </row>
    <row r="289" spans="1:26" ht="24" customHeight="1">
      <c r="A289" s="1"/>
      <c r="B289" s="1"/>
      <c r="C289" s="1"/>
      <c r="D289" s="1"/>
      <c r="E289" s="1"/>
      <c r="F289" s="1"/>
      <c r="G289" s="209"/>
      <c r="H289" s="209"/>
      <c r="I289" s="1"/>
      <c r="J289" s="1"/>
      <c r="K289" s="1"/>
      <c r="L289" s="1"/>
      <c r="M289" s="1"/>
      <c r="N289" s="1"/>
      <c r="O289" s="1"/>
      <c r="P289" s="1"/>
      <c r="Q289" s="1"/>
      <c r="R289" s="1"/>
      <c r="S289" s="1"/>
      <c r="T289" s="1"/>
      <c r="U289" s="1"/>
      <c r="V289" s="1"/>
      <c r="W289" s="1"/>
      <c r="X289" s="1"/>
      <c r="Y289" s="1"/>
      <c r="Z289" s="1"/>
    </row>
    <row r="290" spans="1:26" ht="24" customHeight="1">
      <c r="A290" s="1"/>
      <c r="B290" s="1"/>
      <c r="C290" s="1"/>
      <c r="D290" s="1"/>
      <c r="E290" s="1"/>
      <c r="F290" s="1"/>
      <c r="G290" s="209"/>
      <c r="H290" s="209"/>
      <c r="I290" s="1"/>
      <c r="J290" s="1"/>
      <c r="K290" s="1"/>
      <c r="L290" s="1"/>
      <c r="M290" s="1"/>
      <c r="N290" s="1"/>
      <c r="O290" s="1"/>
      <c r="P290" s="1"/>
      <c r="Q290" s="1"/>
      <c r="R290" s="1"/>
      <c r="S290" s="1"/>
      <c r="T290" s="1"/>
      <c r="U290" s="1"/>
      <c r="V290" s="1"/>
      <c r="W290" s="1"/>
      <c r="X290" s="1"/>
      <c r="Y290" s="1"/>
      <c r="Z290" s="1"/>
    </row>
    <row r="291" spans="1:26" ht="24" customHeight="1">
      <c r="A291" s="1"/>
      <c r="B291" s="1"/>
      <c r="C291" s="1"/>
      <c r="D291" s="1"/>
      <c r="E291" s="1"/>
      <c r="F291" s="1"/>
      <c r="G291" s="209"/>
      <c r="H291" s="209"/>
      <c r="I291" s="1"/>
      <c r="J291" s="1"/>
      <c r="K291" s="1"/>
      <c r="L291" s="1"/>
      <c r="M291" s="1"/>
      <c r="N291" s="1"/>
      <c r="O291" s="1"/>
      <c r="P291" s="1"/>
      <c r="Q291" s="1"/>
      <c r="R291" s="1"/>
      <c r="S291" s="1"/>
      <c r="T291" s="1"/>
      <c r="U291" s="1"/>
      <c r="V291" s="1"/>
      <c r="W291" s="1"/>
      <c r="X291" s="1"/>
      <c r="Y291" s="1"/>
      <c r="Z291" s="1"/>
    </row>
    <row r="292" spans="1:26" ht="24" customHeight="1">
      <c r="A292" s="1"/>
      <c r="B292" s="1"/>
      <c r="C292" s="1"/>
      <c r="D292" s="1"/>
      <c r="E292" s="1"/>
      <c r="F292" s="1"/>
      <c r="G292" s="209"/>
      <c r="H292" s="209"/>
      <c r="I292" s="1"/>
      <c r="J292" s="1"/>
      <c r="K292" s="1"/>
      <c r="L292" s="1"/>
      <c r="M292" s="1"/>
      <c r="N292" s="1"/>
      <c r="O292" s="1"/>
      <c r="P292" s="1"/>
      <c r="Q292" s="1"/>
      <c r="R292" s="1"/>
      <c r="S292" s="1"/>
      <c r="T292" s="1"/>
      <c r="U292" s="1"/>
      <c r="V292" s="1"/>
      <c r="W292" s="1"/>
      <c r="X292" s="1"/>
      <c r="Y292" s="1"/>
      <c r="Z292" s="1"/>
    </row>
    <row r="293" spans="1:26" ht="24" customHeight="1">
      <c r="A293" s="1"/>
      <c r="B293" s="1"/>
      <c r="C293" s="1"/>
      <c r="D293" s="1"/>
      <c r="E293" s="1"/>
      <c r="F293" s="1"/>
      <c r="G293" s="209"/>
      <c r="H293" s="209"/>
      <c r="I293" s="1"/>
      <c r="J293" s="1"/>
      <c r="K293" s="1"/>
      <c r="L293" s="1"/>
      <c r="M293" s="1"/>
      <c r="N293" s="1"/>
      <c r="O293" s="1"/>
      <c r="P293" s="1"/>
      <c r="Q293" s="1"/>
      <c r="R293" s="1"/>
      <c r="S293" s="1"/>
      <c r="T293" s="1"/>
      <c r="U293" s="1"/>
      <c r="V293" s="1"/>
      <c r="W293" s="1"/>
      <c r="X293" s="1"/>
      <c r="Y293" s="1"/>
      <c r="Z293" s="1"/>
    </row>
    <row r="294" spans="1:26" ht="24" customHeight="1">
      <c r="A294" s="1"/>
      <c r="B294" s="1"/>
      <c r="C294" s="1"/>
      <c r="D294" s="1"/>
      <c r="E294" s="1"/>
      <c r="F294" s="1"/>
      <c r="G294" s="209"/>
      <c r="H294" s="209"/>
      <c r="I294" s="1"/>
      <c r="J294" s="1"/>
      <c r="K294" s="1"/>
      <c r="L294" s="1"/>
      <c r="M294" s="1"/>
      <c r="N294" s="1"/>
      <c r="O294" s="1"/>
      <c r="P294" s="1"/>
      <c r="Q294" s="1"/>
      <c r="R294" s="1"/>
      <c r="S294" s="1"/>
      <c r="T294" s="1"/>
      <c r="U294" s="1"/>
      <c r="V294" s="1"/>
      <c r="W294" s="1"/>
      <c r="X294" s="1"/>
      <c r="Y294" s="1"/>
      <c r="Z294" s="1"/>
    </row>
    <row r="295" spans="1:26" ht="24" customHeight="1">
      <c r="A295" s="1"/>
      <c r="B295" s="1"/>
      <c r="C295" s="1"/>
      <c r="D295" s="1"/>
      <c r="E295" s="1"/>
      <c r="F295" s="1"/>
      <c r="G295" s="209"/>
      <c r="H295" s="209"/>
      <c r="I295" s="1"/>
      <c r="J295" s="1"/>
      <c r="K295" s="1"/>
      <c r="L295" s="1"/>
      <c r="M295" s="1"/>
      <c r="N295" s="1"/>
      <c r="O295" s="1"/>
      <c r="P295" s="1"/>
      <c r="Q295" s="1"/>
      <c r="R295" s="1"/>
      <c r="S295" s="1"/>
      <c r="T295" s="1"/>
      <c r="U295" s="1"/>
      <c r="V295" s="1"/>
      <c r="W295" s="1"/>
      <c r="X295" s="1"/>
      <c r="Y295" s="1"/>
      <c r="Z295" s="1"/>
    </row>
    <row r="296" spans="1:26" ht="24" customHeight="1">
      <c r="A296" s="1"/>
      <c r="B296" s="1"/>
      <c r="C296" s="1"/>
      <c r="D296" s="1"/>
      <c r="E296" s="1"/>
      <c r="F296" s="1"/>
      <c r="G296" s="209"/>
      <c r="H296" s="209"/>
      <c r="I296" s="1"/>
      <c r="J296" s="1"/>
      <c r="K296" s="1"/>
      <c r="L296" s="1"/>
      <c r="M296" s="1"/>
      <c r="N296" s="1"/>
      <c r="O296" s="1"/>
      <c r="P296" s="1"/>
      <c r="Q296" s="1"/>
      <c r="R296" s="1"/>
      <c r="S296" s="1"/>
      <c r="T296" s="1"/>
      <c r="U296" s="1"/>
      <c r="V296" s="1"/>
      <c r="W296" s="1"/>
      <c r="X296" s="1"/>
      <c r="Y296" s="1"/>
      <c r="Z296" s="1"/>
    </row>
    <row r="297" spans="1:26" ht="24" customHeight="1">
      <c r="A297" s="1"/>
      <c r="B297" s="1"/>
      <c r="C297" s="1"/>
      <c r="D297" s="1"/>
      <c r="E297" s="1"/>
      <c r="F297" s="1"/>
      <c r="G297" s="209"/>
      <c r="H297" s="209"/>
      <c r="I297" s="1"/>
      <c r="J297" s="1"/>
      <c r="K297" s="1"/>
      <c r="L297" s="1"/>
      <c r="M297" s="1"/>
      <c r="N297" s="1"/>
      <c r="O297" s="1"/>
      <c r="P297" s="1"/>
      <c r="Q297" s="1"/>
      <c r="R297" s="1"/>
      <c r="S297" s="1"/>
      <c r="T297" s="1"/>
      <c r="U297" s="1"/>
      <c r="V297" s="1"/>
      <c r="W297" s="1"/>
      <c r="X297" s="1"/>
      <c r="Y297" s="1"/>
      <c r="Z297" s="1"/>
    </row>
    <row r="298" spans="1:26" ht="24" customHeight="1">
      <c r="A298" s="1"/>
      <c r="B298" s="1"/>
      <c r="C298" s="1"/>
      <c r="D298" s="1"/>
      <c r="E298" s="1"/>
      <c r="F298" s="1"/>
      <c r="G298" s="209"/>
      <c r="H298" s="209"/>
      <c r="I298" s="1"/>
      <c r="J298" s="1"/>
      <c r="K298" s="1"/>
      <c r="L298" s="1"/>
      <c r="M298" s="1"/>
      <c r="N298" s="1"/>
      <c r="O298" s="1"/>
      <c r="P298" s="1"/>
      <c r="Q298" s="1"/>
      <c r="R298" s="1"/>
      <c r="S298" s="1"/>
      <c r="T298" s="1"/>
      <c r="U298" s="1"/>
      <c r="V298" s="1"/>
      <c r="W298" s="1"/>
      <c r="X298" s="1"/>
      <c r="Y298" s="1"/>
      <c r="Z298" s="1"/>
    </row>
    <row r="299" spans="1:26" ht="24" customHeight="1">
      <c r="A299" s="1"/>
      <c r="B299" s="1"/>
      <c r="C299" s="1"/>
      <c r="D299" s="1"/>
      <c r="E299" s="1"/>
      <c r="F299" s="1"/>
      <c r="G299" s="209"/>
      <c r="H299" s="209"/>
      <c r="I299" s="1"/>
      <c r="J299" s="1"/>
      <c r="K299" s="1"/>
      <c r="L299" s="1"/>
      <c r="M299" s="1"/>
      <c r="N299" s="1"/>
      <c r="O299" s="1"/>
      <c r="P299" s="1"/>
      <c r="Q299" s="1"/>
      <c r="R299" s="1"/>
      <c r="S299" s="1"/>
      <c r="T299" s="1"/>
      <c r="U299" s="1"/>
      <c r="V299" s="1"/>
      <c r="W299" s="1"/>
      <c r="X299" s="1"/>
      <c r="Y299" s="1"/>
      <c r="Z299" s="1"/>
    </row>
    <row r="300" spans="1:26" ht="24" customHeight="1">
      <c r="A300" s="1"/>
      <c r="B300" s="1"/>
      <c r="C300" s="1"/>
      <c r="D300" s="1"/>
      <c r="E300" s="1"/>
      <c r="F300" s="1"/>
      <c r="G300" s="209"/>
      <c r="H300" s="209"/>
      <c r="I300" s="1"/>
      <c r="J300" s="1"/>
      <c r="K300" s="1"/>
      <c r="L300" s="1"/>
      <c r="M300" s="1"/>
      <c r="N300" s="1"/>
      <c r="O300" s="1"/>
      <c r="P300" s="1"/>
      <c r="Q300" s="1"/>
      <c r="R300" s="1"/>
      <c r="S300" s="1"/>
      <c r="T300" s="1"/>
      <c r="U300" s="1"/>
      <c r="V300" s="1"/>
      <c r="W300" s="1"/>
      <c r="X300" s="1"/>
      <c r="Y300" s="1"/>
      <c r="Z300" s="1"/>
    </row>
    <row r="301" spans="1:26" ht="24" customHeight="1">
      <c r="A301" s="1"/>
      <c r="B301" s="1"/>
      <c r="C301" s="1"/>
      <c r="D301" s="1"/>
      <c r="E301" s="1"/>
      <c r="F301" s="1"/>
      <c r="G301" s="209"/>
      <c r="H301" s="209"/>
      <c r="I301" s="1"/>
      <c r="J301" s="1"/>
      <c r="K301" s="1"/>
      <c r="L301" s="1"/>
      <c r="M301" s="1"/>
      <c r="N301" s="1"/>
      <c r="O301" s="1"/>
      <c r="P301" s="1"/>
      <c r="Q301" s="1"/>
      <c r="R301" s="1"/>
      <c r="S301" s="1"/>
      <c r="T301" s="1"/>
      <c r="U301" s="1"/>
      <c r="V301" s="1"/>
      <c r="W301" s="1"/>
      <c r="X301" s="1"/>
      <c r="Y301" s="1"/>
      <c r="Z301" s="1"/>
    </row>
    <row r="302" spans="1:26" ht="24" customHeight="1">
      <c r="A302" s="1"/>
      <c r="B302" s="1"/>
      <c r="C302" s="1"/>
      <c r="D302" s="1"/>
      <c r="E302" s="1"/>
      <c r="F302" s="1"/>
      <c r="G302" s="209"/>
      <c r="H302" s="209"/>
      <c r="I302" s="1"/>
      <c r="J302" s="1"/>
      <c r="K302" s="1"/>
      <c r="L302" s="1"/>
      <c r="M302" s="1"/>
      <c r="N302" s="1"/>
      <c r="O302" s="1"/>
      <c r="P302" s="1"/>
      <c r="Q302" s="1"/>
      <c r="R302" s="1"/>
      <c r="S302" s="1"/>
      <c r="T302" s="1"/>
      <c r="U302" s="1"/>
      <c r="V302" s="1"/>
      <c r="W302" s="1"/>
      <c r="X302" s="1"/>
      <c r="Y302" s="1"/>
      <c r="Z302" s="1"/>
    </row>
    <row r="303" spans="1:26" ht="24" customHeight="1">
      <c r="A303" s="1"/>
      <c r="B303" s="1"/>
      <c r="C303" s="1"/>
      <c r="D303" s="1"/>
      <c r="E303" s="1"/>
      <c r="F303" s="1"/>
      <c r="G303" s="209"/>
      <c r="H303" s="209"/>
      <c r="I303" s="1"/>
      <c r="J303" s="1"/>
      <c r="K303" s="1"/>
      <c r="L303" s="1"/>
      <c r="M303" s="1"/>
      <c r="N303" s="1"/>
      <c r="O303" s="1"/>
      <c r="P303" s="1"/>
      <c r="Q303" s="1"/>
      <c r="R303" s="1"/>
      <c r="S303" s="1"/>
      <c r="T303" s="1"/>
      <c r="U303" s="1"/>
      <c r="V303" s="1"/>
      <c r="W303" s="1"/>
      <c r="X303" s="1"/>
      <c r="Y303" s="1"/>
      <c r="Z303" s="1"/>
    </row>
    <row r="304" spans="1:26" ht="24" customHeight="1">
      <c r="A304" s="1"/>
      <c r="B304" s="1"/>
      <c r="C304" s="1"/>
      <c r="D304" s="1"/>
      <c r="E304" s="1"/>
      <c r="F304" s="1"/>
      <c r="G304" s="209"/>
      <c r="H304" s="209"/>
      <c r="I304" s="1"/>
      <c r="J304" s="1"/>
      <c r="K304" s="1"/>
      <c r="L304" s="1"/>
      <c r="M304" s="1"/>
      <c r="N304" s="1"/>
      <c r="O304" s="1"/>
      <c r="P304" s="1"/>
      <c r="Q304" s="1"/>
      <c r="R304" s="1"/>
      <c r="S304" s="1"/>
      <c r="T304" s="1"/>
      <c r="U304" s="1"/>
      <c r="V304" s="1"/>
      <c r="W304" s="1"/>
      <c r="X304" s="1"/>
      <c r="Y304" s="1"/>
      <c r="Z304" s="1"/>
    </row>
    <row r="305" spans="1:26" ht="24" customHeight="1">
      <c r="A305" s="1"/>
      <c r="B305" s="1"/>
      <c r="C305" s="1"/>
      <c r="D305" s="1"/>
      <c r="E305" s="1"/>
      <c r="F305" s="1"/>
      <c r="G305" s="209"/>
      <c r="H305" s="209"/>
      <c r="I305" s="1"/>
      <c r="J305" s="1"/>
      <c r="K305" s="1"/>
      <c r="L305" s="1"/>
      <c r="M305" s="1"/>
      <c r="N305" s="1"/>
      <c r="O305" s="1"/>
      <c r="P305" s="1"/>
      <c r="Q305" s="1"/>
      <c r="R305" s="1"/>
      <c r="S305" s="1"/>
      <c r="T305" s="1"/>
      <c r="U305" s="1"/>
      <c r="V305" s="1"/>
      <c r="W305" s="1"/>
      <c r="X305" s="1"/>
      <c r="Y305" s="1"/>
      <c r="Z305" s="1"/>
    </row>
    <row r="306" spans="1:26" ht="24" customHeight="1">
      <c r="A306" s="1"/>
      <c r="B306" s="1"/>
      <c r="C306" s="1"/>
      <c r="D306" s="1"/>
      <c r="E306" s="1"/>
      <c r="F306" s="1"/>
      <c r="G306" s="209"/>
      <c r="H306" s="209"/>
      <c r="I306" s="1"/>
      <c r="J306" s="1"/>
      <c r="K306" s="1"/>
      <c r="L306" s="1"/>
      <c r="M306" s="1"/>
      <c r="N306" s="1"/>
      <c r="O306" s="1"/>
      <c r="P306" s="1"/>
      <c r="Q306" s="1"/>
      <c r="R306" s="1"/>
      <c r="S306" s="1"/>
      <c r="T306" s="1"/>
      <c r="U306" s="1"/>
      <c r="V306" s="1"/>
      <c r="W306" s="1"/>
      <c r="X306" s="1"/>
      <c r="Y306" s="1"/>
      <c r="Z306" s="1"/>
    </row>
    <row r="307" spans="1:26" ht="24" customHeight="1">
      <c r="A307" s="1"/>
      <c r="B307" s="1"/>
      <c r="C307" s="1"/>
      <c r="D307" s="1"/>
      <c r="E307" s="1"/>
      <c r="F307" s="1"/>
      <c r="G307" s="209"/>
      <c r="H307" s="209"/>
      <c r="I307" s="1"/>
      <c r="J307" s="1"/>
      <c r="K307" s="1"/>
      <c r="L307" s="1"/>
      <c r="M307" s="1"/>
      <c r="N307" s="1"/>
      <c r="O307" s="1"/>
      <c r="P307" s="1"/>
      <c r="Q307" s="1"/>
      <c r="R307" s="1"/>
      <c r="S307" s="1"/>
      <c r="T307" s="1"/>
      <c r="U307" s="1"/>
      <c r="V307" s="1"/>
      <c r="W307" s="1"/>
      <c r="X307" s="1"/>
      <c r="Y307" s="1"/>
      <c r="Z307" s="1"/>
    </row>
    <row r="308" spans="1:26" ht="24" customHeight="1">
      <c r="A308" s="1"/>
      <c r="B308" s="1"/>
      <c r="C308" s="1"/>
      <c r="D308" s="1"/>
      <c r="E308" s="1"/>
      <c r="F308" s="1"/>
      <c r="G308" s="209"/>
      <c r="H308" s="209"/>
      <c r="I308" s="1"/>
      <c r="J308" s="1"/>
      <c r="K308" s="1"/>
      <c r="L308" s="1"/>
      <c r="M308" s="1"/>
      <c r="N308" s="1"/>
      <c r="O308" s="1"/>
      <c r="P308" s="1"/>
      <c r="Q308" s="1"/>
      <c r="R308" s="1"/>
      <c r="S308" s="1"/>
      <c r="T308" s="1"/>
      <c r="U308" s="1"/>
      <c r="V308" s="1"/>
      <c r="W308" s="1"/>
      <c r="X308" s="1"/>
      <c r="Y308" s="1"/>
      <c r="Z308" s="1"/>
    </row>
    <row r="309" spans="1:26" ht="24" customHeight="1">
      <c r="A309" s="1"/>
      <c r="B309" s="1"/>
      <c r="C309" s="1"/>
      <c r="D309" s="1"/>
      <c r="E309" s="1"/>
      <c r="F309" s="1"/>
      <c r="G309" s="209"/>
      <c r="H309" s="209"/>
      <c r="I309" s="1"/>
      <c r="J309" s="1"/>
      <c r="K309" s="1"/>
      <c r="L309" s="1"/>
      <c r="M309" s="1"/>
      <c r="N309" s="1"/>
      <c r="O309" s="1"/>
      <c r="P309" s="1"/>
      <c r="Q309" s="1"/>
      <c r="R309" s="1"/>
      <c r="S309" s="1"/>
      <c r="T309" s="1"/>
      <c r="U309" s="1"/>
      <c r="V309" s="1"/>
      <c r="W309" s="1"/>
      <c r="X309" s="1"/>
      <c r="Y309" s="1"/>
      <c r="Z309" s="1"/>
    </row>
    <row r="310" spans="1:26" ht="24" customHeight="1">
      <c r="A310" s="1"/>
      <c r="B310" s="1"/>
      <c r="C310" s="1"/>
      <c r="D310" s="1"/>
      <c r="E310" s="1"/>
      <c r="F310" s="1"/>
      <c r="G310" s="209"/>
      <c r="H310" s="209"/>
      <c r="I310" s="1"/>
      <c r="J310" s="1"/>
      <c r="K310" s="1"/>
      <c r="L310" s="1"/>
      <c r="M310" s="1"/>
      <c r="N310" s="1"/>
      <c r="O310" s="1"/>
      <c r="P310" s="1"/>
      <c r="Q310" s="1"/>
      <c r="R310" s="1"/>
      <c r="S310" s="1"/>
      <c r="T310" s="1"/>
      <c r="U310" s="1"/>
      <c r="V310" s="1"/>
      <c r="W310" s="1"/>
      <c r="X310" s="1"/>
      <c r="Y310" s="1"/>
      <c r="Z310" s="1"/>
    </row>
    <row r="311" spans="1:26" ht="24" customHeight="1">
      <c r="A311" s="1"/>
      <c r="B311" s="1"/>
      <c r="C311" s="1"/>
      <c r="D311" s="1"/>
      <c r="E311" s="1"/>
      <c r="F311" s="1"/>
      <c r="G311" s="209"/>
      <c r="H311" s="209"/>
      <c r="I311" s="1"/>
      <c r="J311" s="1"/>
      <c r="K311" s="1"/>
      <c r="L311" s="1"/>
      <c r="M311" s="1"/>
      <c r="N311" s="1"/>
      <c r="O311" s="1"/>
      <c r="P311" s="1"/>
      <c r="Q311" s="1"/>
      <c r="R311" s="1"/>
      <c r="S311" s="1"/>
      <c r="T311" s="1"/>
      <c r="U311" s="1"/>
      <c r="V311" s="1"/>
      <c r="W311" s="1"/>
      <c r="X311" s="1"/>
      <c r="Y311" s="1"/>
      <c r="Z311" s="1"/>
    </row>
    <row r="312" spans="1:26" ht="24" customHeight="1">
      <c r="A312" s="1"/>
      <c r="B312" s="1"/>
      <c r="C312" s="1"/>
      <c r="D312" s="1"/>
      <c r="E312" s="1"/>
      <c r="F312" s="1"/>
      <c r="G312" s="209"/>
      <c r="H312" s="209"/>
      <c r="I312" s="1"/>
      <c r="J312" s="1"/>
      <c r="K312" s="1"/>
      <c r="L312" s="1"/>
      <c r="M312" s="1"/>
      <c r="N312" s="1"/>
      <c r="O312" s="1"/>
      <c r="P312" s="1"/>
      <c r="Q312" s="1"/>
      <c r="R312" s="1"/>
      <c r="S312" s="1"/>
      <c r="T312" s="1"/>
      <c r="U312" s="1"/>
      <c r="V312" s="1"/>
      <c r="W312" s="1"/>
      <c r="X312" s="1"/>
      <c r="Y312" s="1"/>
      <c r="Z312" s="1"/>
    </row>
    <row r="313" spans="1:26" ht="24" customHeight="1">
      <c r="A313" s="1"/>
      <c r="B313" s="1"/>
      <c r="C313" s="1"/>
      <c r="D313" s="1"/>
      <c r="E313" s="1"/>
      <c r="F313" s="1"/>
      <c r="G313" s="209"/>
      <c r="H313" s="209"/>
      <c r="I313" s="1"/>
      <c r="J313" s="1"/>
      <c r="K313" s="1"/>
      <c r="L313" s="1"/>
      <c r="M313" s="1"/>
      <c r="N313" s="1"/>
      <c r="O313" s="1"/>
      <c r="P313" s="1"/>
      <c r="Q313" s="1"/>
      <c r="R313" s="1"/>
      <c r="S313" s="1"/>
      <c r="T313" s="1"/>
      <c r="U313" s="1"/>
      <c r="V313" s="1"/>
      <c r="W313" s="1"/>
      <c r="X313" s="1"/>
      <c r="Y313" s="1"/>
      <c r="Z313" s="1"/>
    </row>
    <row r="314" spans="1:26" ht="24" customHeight="1">
      <c r="A314" s="1"/>
      <c r="B314" s="1"/>
      <c r="C314" s="1"/>
      <c r="D314" s="1"/>
      <c r="E314" s="1"/>
      <c r="F314" s="1"/>
      <c r="G314" s="209"/>
      <c r="H314" s="209"/>
      <c r="I314" s="1"/>
      <c r="J314" s="1"/>
      <c r="K314" s="1"/>
      <c r="L314" s="1"/>
      <c r="M314" s="1"/>
      <c r="N314" s="1"/>
      <c r="O314" s="1"/>
      <c r="P314" s="1"/>
      <c r="Q314" s="1"/>
      <c r="R314" s="1"/>
      <c r="S314" s="1"/>
      <c r="T314" s="1"/>
      <c r="U314" s="1"/>
      <c r="V314" s="1"/>
      <c r="W314" s="1"/>
      <c r="X314" s="1"/>
      <c r="Y314" s="1"/>
      <c r="Z314" s="1"/>
    </row>
    <row r="315" spans="1:26" ht="24" customHeight="1">
      <c r="A315" s="1"/>
      <c r="B315" s="1"/>
      <c r="C315" s="1"/>
      <c r="D315" s="1"/>
      <c r="E315" s="1"/>
      <c r="F315" s="1"/>
      <c r="G315" s="209"/>
      <c r="H315" s="209"/>
      <c r="I315" s="1"/>
      <c r="J315" s="1"/>
      <c r="K315" s="1"/>
      <c r="L315" s="1"/>
      <c r="M315" s="1"/>
      <c r="N315" s="1"/>
      <c r="O315" s="1"/>
      <c r="P315" s="1"/>
      <c r="Q315" s="1"/>
      <c r="R315" s="1"/>
      <c r="S315" s="1"/>
      <c r="T315" s="1"/>
      <c r="U315" s="1"/>
      <c r="V315" s="1"/>
      <c r="W315" s="1"/>
      <c r="X315" s="1"/>
      <c r="Y315" s="1"/>
      <c r="Z315" s="1"/>
    </row>
    <row r="316" spans="1:26" ht="24" customHeight="1">
      <c r="A316" s="1"/>
      <c r="B316" s="1"/>
      <c r="C316" s="1"/>
      <c r="D316" s="1"/>
      <c r="E316" s="1"/>
      <c r="F316" s="1"/>
      <c r="G316" s="209"/>
      <c r="H316" s="209"/>
      <c r="I316" s="1"/>
      <c r="J316" s="1"/>
      <c r="K316" s="1"/>
      <c r="L316" s="1"/>
      <c r="M316" s="1"/>
      <c r="N316" s="1"/>
      <c r="O316" s="1"/>
      <c r="P316" s="1"/>
      <c r="Q316" s="1"/>
      <c r="R316" s="1"/>
      <c r="S316" s="1"/>
      <c r="T316" s="1"/>
      <c r="U316" s="1"/>
      <c r="V316" s="1"/>
      <c r="W316" s="1"/>
      <c r="X316" s="1"/>
      <c r="Y316" s="1"/>
      <c r="Z316" s="1"/>
    </row>
    <row r="317" spans="1:26" ht="24" customHeight="1">
      <c r="A317" s="1"/>
      <c r="B317" s="1"/>
      <c r="C317" s="1"/>
      <c r="D317" s="1"/>
      <c r="E317" s="1"/>
      <c r="F317" s="1"/>
      <c r="G317" s="209"/>
      <c r="H317" s="209"/>
      <c r="I317" s="1"/>
      <c r="J317" s="1"/>
      <c r="K317" s="1"/>
      <c r="L317" s="1"/>
      <c r="M317" s="1"/>
      <c r="N317" s="1"/>
      <c r="O317" s="1"/>
      <c r="P317" s="1"/>
      <c r="Q317" s="1"/>
      <c r="R317" s="1"/>
      <c r="S317" s="1"/>
      <c r="T317" s="1"/>
      <c r="U317" s="1"/>
      <c r="V317" s="1"/>
      <c r="W317" s="1"/>
      <c r="X317" s="1"/>
      <c r="Y317" s="1"/>
      <c r="Z317" s="1"/>
    </row>
    <row r="318" spans="1:26" ht="24" customHeight="1">
      <c r="A318" s="1"/>
      <c r="B318" s="1"/>
      <c r="C318" s="1"/>
      <c r="D318" s="1"/>
      <c r="E318" s="1"/>
      <c r="F318" s="1"/>
      <c r="G318" s="209"/>
      <c r="H318" s="209"/>
      <c r="I318" s="1"/>
      <c r="J318" s="1"/>
      <c r="K318" s="1"/>
      <c r="L318" s="1"/>
      <c r="M318" s="1"/>
      <c r="N318" s="1"/>
      <c r="O318" s="1"/>
      <c r="P318" s="1"/>
      <c r="Q318" s="1"/>
      <c r="R318" s="1"/>
      <c r="S318" s="1"/>
      <c r="T318" s="1"/>
      <c r="U318" s="1"/>
      <c r="V318" s="1"/>
      <c r="W318" s="1"/>
      <c r="X318" s="1"/>
      <c r="Y318" s="1"/>
      <c r="Z318" s="1"/>
    </row>
    <row r="319" spans="1:26" ht="24" customHeight="1">
      <c r="A319" s="1"/>
      <c r="B319" s="1"/>
      <c r="C319" s="1"/>
      <c r="D319" s="1"/>
      <c r="E319" s="1"/>
      <c r="F319" s="1"/>
      <c r="G319" s="209"/>
      <c r="H319" s="209"/>
      <c r="I319" s="1"/>
      <c r="J319" s="1"/>
      <c r="K319" s="1"/>
      <c r="L319" s="1"/>
      <c r="M319" s="1"/>
      <c r="N319" s="1"/>
      <c r="O319" s="1"/>
      <c r="P319" s="1"/>
      <c r="Q319" s="1"/>
      <c r="R319" s="1"/>
      <c r="S319" s="1"/>
      <c r="T319" s="1"/>
      <c r="U319" s="1"/>
      <c r="V319" s="1"/>
      <c r="W319" s="1"/>
      <c r="X319" s="1"/>
      <c r="Y319" s="1"/>
      <c r="Z319" s="1"/>
    </row>
    <row r="320" spans="1:26" ht="24" customHeight="1">
      <c r="A320" s="1"/>
      <c r="B320" s="1"/>
      <c r="C320" s="1"/>
      <c r="D320" s="1"/>
      <c r="E320" s="1"/>
      <c r="F320" s="1"/>
      <c r="G320" s="209"/>
      <c r="H320" s="209"/>
      <c r="I320" s="1"/>
      <c r="J320" s="1"/>
      <c r="K320" s="1"/>
      <c r="L320" s="1"/>
      <c r="M320" s="1"/>
      <c r="N320" s="1"/>
      <c r="O320" s="1"/>
      <c r="P320" s="1"/>
      <c r="Q320" s="1"/>
      <c r="R320" s="1"/>
      <c r="S320" s="1"/>
      <c r="T320" s="1"/>
      <c r="U320" s="1"/>
      <c r="V320" s="1"/>
      <c r="W320" s="1"/>
      <c r="X320" s="1"/>
      <c r="Y320" s="1"/>
      <c r="Z320" s="1"/>
    </row>
    <row r="321" spans="1:26" ht="24" customHeight="1">
      <c r="A321" s="1"/>
      <c r="B321" s="1"/>
      <c r="C321" s="1"/>
      <c r="D321" s="1"/>
      <c r="E321" s="1"/>
      <c r="F321" s="1"/>
      <c r="G321" s="209"/>
      <c r="H321" s="209"/>
      <c r="I321" s="1"/>
      <c r="J321" s="1"/>
      <c r="K321" s="1"/>
      <c r="L321" s="1"/>
      <c r="M321" s="1"/>
      <c r="N321" s="1"/>
      <c r="O321" s="1"/>
      <c r="P321" s="1"/>
      <c r="Q321" s="1"/>
      <c r="R321" s="1"/>
      <c r="S321" s="1"/>
      <c r="T321" s="1"/>
      <c r="U321" s="1"/>
      <c r="V321" s="1"/>
      <c r="W321" s="1"/>
      <c r="X321" s="1"/>
      <c r="Y321" s="1"/>
      <c r="Z321" s="1"/>
    </row>
    <row r="322" spans="1:26" ht="24" customHeight="1">
      <c r="A322" s="1"/>
      <c r="B322" s="1"/>
      <c r="C322" s="1"/>
      <c r="D322" s="1"/>
      <c r="E322" s="1"/>
      <c r="F322" s="1"/>
      <c r="G322" s="209"/>
      <c r="H322" s="209"/>
      <c r="I322" s="1"/>
      <c r="J322" s="1"/>
      <c r="K322" s="1"/>
      <c r="L322" s="1"/>
      <c r="M322" s="1"/>
      <c r="N322" s="1"/>
      <c r="O322" s="1"/>
      <c r="P322" s="1"/>
      <c r="Q322" s="1"/>
      <c r="R322" s="1"/>
      <c r="S322" s="1"/>
      <c r="T322" s="1"/>
      <c r="U322" s="1"/>
      <c r="V322" s="1"/>
      <c r="W322" s="1"/>
      <c r="X322" s="1"/>
      <c r="Y322" s="1"/>
      <c r="Z322" s="1"/>
    </row>
    <row r="323" spans="1:26" ht="24" customHeight="1">
      <c r="A323" s="1"/>
      <c r="B323" s="1"/>
      <c r="C323" s="1"/>
      <c r="D323" s="1"/>
      <c r="E323" s="1"/>
      <c r="F323" s="1"/>
      <c r="G323" s="209"/>
      <c r="H323" s="209"/>
      <c r="I323" s="1"/>
      <c r="J323" s="1"/>
      <c r="K323" s="1"/>
      <c r="L323" s="1"/>
      <c r="M323" s="1"/>
      <c r="N323" s="1"/>
      <c r="O323" s="1"/>
      <c r="P323" s="1"/>
      <c r="Q323" s="1"/>
      <c r="R323" s="1"/>
      <c r="S323" s="1"/>
      <c r="T323" s="1"/>
      <c r="U323" s="1"/>
      <c r="V323" s="1"/>
      <c r="W323" s="1"/>
      <c r="X323" s="1"/>
      <c r="Y323" s="1"/>
      <c r="Z323" s="1"/>
    </row>
    <row r="324" spans="1:26" ht="24" customHeight="1">
      <c r="A324" s="1"/>
      <c r="B324" s="1"/>
      <c r="C324" s="1"/>
      <c r="D324" s="1"/>
      <c r="E324" s="1"/>
      <c r="F324" s="1"/>
      <c r="G324" s="209"/>
      <c r="H324" s="209"/>
      <c r="I324" s="1"/>
      <c r="J324" s="1"/>
      <c r="K324" s="1"/>
      <c r="L324" s="1"/>
      <c r="M324" s="1"/>
      <c r="N324" s="1"/>
      <c r="O324" s="1"/>
      <c r="P324" s="1"/>
      <c r="Q324" s="1"/>
      <c r="R324" s="1"/>
      <c r="S324" s="1"/>
      <c r="T324" s="1"/>
      <c r="U324" s="1"/>
      <c r="V324" s="1"/>
      <c r="W324" s="1"/>
      <c r="X324" s="1"/>
      <c r="Y324" s="1"/>
      <c r="Z324" s="1"/>
    </row>
    <row r="325" spans="1:26" ht="24" customHeight="1">
      <c r="A325" s="1"/>
      <c r="B325" s="1"/>
      <c r="C325" s="1"/>
      <c r="D325" s="1"/>
      <c r="E325" s="1"/>
      <c r="F325" s="1"/>
      <c r="G325" s="209"/>
      <c r="H325" s="209"/>
      <c r="I325" s="1"/>
      <c r="J325" s="1"/>
      <c r="K325" s="1"/>
      <c r="L325" s="1"/>
      <c r="M325" s="1"/>
      <c r="N325" s="1"/>
      <c r="O325" s="1"/>
      <c r="P325" s="1"/>
      <c r="Q325" s="1"/>
      <c r="R325" s="1"/>
      <c r="S325" s="1"/>
      <c r="T325" s="1"/>
      <c r="U325" s="1"/>
      <c r="V325" s="1"/>
      <c r="W325" s="1"/>
      <c r="X325" s="1"/>
      <c r="Y325" s="1"/>
      <c r="Z325" s="1"/>
    </row>
    <row r="326" spans="1:26" ht="24" customHeight="1">
      <c r="A326" s="1"/>
      <c r="B326" s="1"/>
      <c r="C326" s="1"/>
      <c r="D326" s="1"/>
      <c r="E326" s="1"/>
      <c r="F326" s="1"/>
      <c r="G326" s="209"/>
      <c r="H326" s="209"/>
      <c r="I326" s="1"/>
      <c r="J326" s="1"/>
      <c r="K326" s="1"/>
      <c r="L326" s="1"/>
      <c r="M326" s="1"/>
      <c r="N326" s="1"/>
      <c r="O326" s="1"/>
      <c r="P326" s="1"/>
      <c r="Q326" s="1"/>
      <c r="R326" s="1"/>
      <c r="S326" s="1"/>
      <c r="T326" s="1"/>
      <c r="U326" s="1"/>
      <c r="V326" s="1"/>
      <c r="W326" s="1"/>
      <c r="X326" s="1"/>
      <c r="Y326" s="1"/>
      <c r="Z326" s="1"/>
    </row>
    <row r="327" spans="1:26" ht="24" customHeight="1">
      <c r="A327" s="1"/>
      <c r="B327" s="1"/>
      <c r="C327" s="1"/>
      <c r="D327" s="1"/>
      <c r="E327" s="1"/>
      <c r="F327" s="1"/>
      <c r="G327" s="209"/>
      <c r="H327" s="209"/>
      <c r="I327" s="1"/>
      <c r="J327" s="1"/>
      <c r="K327" s="1"/>
      <c r="L327" s="1"/>
      <c r="M327" s="1"/>
      <c r="N327" s="1"/>
      <c r="O327" s="1"/>
      <c r="P327" s="1"/>
      <c r="Q327" s="1"/>
      <c r="R327" s="1"/>
      <c r="S327" s="1"/>
      <c r="T327" s="1"/>
      <c r="U327" s="1"/>
      <c r="V327" s="1"/>
      <c r="W327" s="1"/>
      <c r="X327" s="1"/>
      <c r="Y327" s="1"/>
      <c r="Z327" s="1"/>
    </row>
    <row r="328" spans="1:26" ht="24" customHeight="1">
      <c r="A328" s="1"/>
      <c r="B328" s="1"/>
      <c r="C328" s="1"/>
      <c r="D328" s="1"/>
      <c r="E328" s="1"/>
      <c r="F328" s="1"/>
      <c r="G328" s="209"/>
      <c r="H328" s="209"/>
      <c r="I328" s="1"/>
      <c r="J328" s="1"/>
      <c r="K328" s="1"/>
      <c r="L328" s="1"/>
      <c r="M328" s="1"/>
      <c r="N328" s="1"/>
      <c r="O328" s="1"/>
      <c r="P328" s="1"/>
      <c r="Q328" s="1"/>
      <c r="R328" s="1"/>
      <c r="S328" s="1"/>
      <c r="T328" s="1"/>
      <c r="U328" s="1"/>
      <c r="V328" s="1"/>
      <c r="W328" s="1"/>
      <c r="X328" s="1"/>
      <c r="Y328" s="1"/>
      <c r="Z328" s="1"/>
    </row>
    <row r="329" spans="1:26" ht="24" customHeight="1">
      <c r="A329" s="1"/>
      <c r="B329" s="1"/>
      <c r="C329" s="1"/>
      <c r="D329" s="1"/>
      <c r="E329" s="1"/>
      <c r="F329" s="1"/>
      <c r="G329" s="209"/>
      <c r="H329" s="209"/>
      <c r="I329" s="1"/>
      <c r="J329" s="1"/>
      <c r="K329" s="1"/>
      <c r="L329" s="1"/>
      <c r="M329" s="1"/>
      <c r="N329" s="1"/>
      <c r="O329" s="1"/>
      <c r="P329" s="1"/>
      <c r="Q329" s="1"/>
      <c r="R329" s="1"/>
      <c r="S329" s="1"/>
      <c r="T329" s="1"/>
      <c r="U329" s="1"/>
      <c r="V329" s="1"/>
      <c r="W329" s="1"/>
      <c r="X329" s="1"/>
      <c r="Y329" s="1"/>
      <c r="Z329" s="1"/>
    </row>
    <row r="330" spans="1:26" ht="24" customHeight="1">
      <c r="A330" s="1"/>
      <c r="B330" s="1"/>
      <c r="C330" s="1"/>
      <c r="D330" s="1"/>
      <c r="E330" s="1"/>
      <c r="F330" s="1"/>
      <c r="G330" s="209"/>
      <c r="H330" s="209"/>
      <c r="I330" s="1"/>
      <c r="J330" s="1"/>
      <c r="K330" s="1"/>
      <c r="L330" s="1"/>
      <c r="M330" s="1"/>
      <c r="N330" s="1"/>
      <c r="O330" s="1"/>
      <c r="P330" s="1"/>
      <c r="Q330" s="1"/>
      <c r="R330" s="1"/>
      <c r="S330" s="1"/>
      <c r="T330" s="1"/>
      <c r="U330" s="1"/>
      <c r="V330" s="1"/>
      <c r="W330" s="1"/>
      <c r="X330" s="1"/>
      <c r="Y330" s="1"/>
      <c r="Z330" s="1"/>
    </row>
    <row r="331" spans="1:26" ht="24" customHeight="1">
      <c r="A331" s="1"/>
      <c r="B331" s="1"/>
      <c r="C331" s="1"/>
      <c r="D331" s="1"/>
      <c r="E331" s="1"/>
      <c r="F331" s="1"/>
      <c r="G331" s="209"/>
      <c r="H331" s="209"/>
      <c r="I331" s="1"/>
      <c r="J331" s="1"/>
      <c r="K331" s="1"/>
      <c r="L331" s="1"/>
      <c r="M331" s="1"/>
      <c r="N331" s="1"/>
      <c r="O331" s="1"/>
      <c r="P331" s="1"/>
      <c r="Q331" s="1"/>
      <c r="R331" s="1"/>
      <c r="S331" s="1"/>
      <c r="T331" s="1"/>
      <c r="U331" s="1"/>
      <c r="V331" s="1"/>
      <c r="W331" s="1"/>
      <c r="X331" s="1"/>
      <c r="Y331" s="1"/>
      <c r="Z331" s="1"/>
    </row>
    <row r="332" spans="1:26" ht="24" customHeight="1">
      <c r="A332" s="1"/>
      <c r="B332" s="1"/>
      <c r="C332" s="1"/>
      <c r="D332" s="1"/>
      <c r="E332" s="1"/>
      <c r="F332" s="1"/>
      <c r="G332" s="209"/>
      <c r="H332" s="209"/>
      <c r="I332" s="1"/>
      <c r="J332" s="1"/>
      <c r="K332" s="1"/>
      <c r="L332" s="1"/>
      <c r="M332" s="1"/>
      <c r="N332" s="1"/>
      <c r="O332" s="1"/>
      <c r="P332" s="1"/>
      <c r="Q332" s="1"/>
      <c r="R332" s="1"/>
      <c r="S332" s="1"/>
      <c r="T332" s="1"/>
      <c r="U332" s="1"/>
      <c r="V332" s="1"/>
      <c r="W332" s="1"/>
      <c r="X332" s="1"/>
      <c r="Y332" s="1"/>
      <c r="Z332" s="1"/>
    </row>
    <row r="333" spans="1:26" ht="24" customHeight="1">
      <c r="A333" s="1"/>
      <c r="B333" s="1"/>
      <c r="C333" s="1"/>
      <c r="D333" s="1"/>
      <c r="E333" s="1"/>
      <c r="F333" s="1"/>
      <c r="G333" s="209"/>
      <c r="H333" s="209"/>
      <c r="I333" s="1"/>
      <c r="J333" s="1"/>
      <c r="K333" s="1"/>
      <c r="L333" s="1"/>
      <c r="M333" s="1"/>
      <c r="N333" s="1"/>
      <c r="O333" s="1"/>
      <c r="P333" s="1"/>
      <c r="Q333" s="1"/>
      <c r="R333" s="1"/>
      <c r="S333" s="1"/>
      <c r="T333" s="1"/>
      <c r="U333" s="1"/>
      <c r="V333" s="1"/>
      <c r="W333" s="1"/>
      <c r="X333" s="1"/>
      <c r="Y333" s="1"/>
      <c r="Z333" s="1"/>
    </row>
    <row r="334" spans="1:26" ht="24" customHeight="1">
      <c r="A334" s="1"/>
      <c r="B334" s="1"/>
      <c r="C334" s="1"/>
      <c r="D334" s="1"/>
      <c r="E334" s="1"/>
      <c r="F334" s="1"/>
      <c r="G334" s="209"/>
      <c r="H334" s="209"/>
      <c r="I334" s="1"/>
      <c r="J334" s="1"/>
      <c r="K334" s="1"/>
      <c r="L334" s="1"/>
      <c r="M334" s="1"/>
      <c r="N334" s="1"/>
      <c r="O334" s="1"/>
      <c r="P334" s="1"/>
      <c r="Q334" s="1"/>
      <c r="R334" s="1"/>
      <c r="S334" s="1"/>
      <c r="T334" s="1"/>
      <c r="U334" s="1"/>
      <c r="V334" s="1"/>
      <c r="W334" s="1"/>
      <c r="X334" s="1"/>
      <c r="Y334" s="1"/>
      <c r="Z334" s="1"/>
    </row>
    <row r="335" spans="1:26" ht="24" customHeight="1">
      <c r="A335" s="1"/>
      <c r="B335" s="1"/>
      <c r="C335" s="1"/>
      <c r="D335" s="1"/>
      <c r="E335" s="1"/>
      <c r="F335" s="1"/>
      <c r="G335" s="209"/>
      <c r="H335" s="209"/>
      <c r="I335" s="1"/>
      <c r="J335" s="1"/>
      <c r="K335" s="1"/>
      <c r="L335" s="1"/>
      <c r="M335" s="1"/>
      <c r="N335" s="1"/>
      <c r="O335" s="1"/>
      <c r="P335" s="1"/>
      <c r="Q335" s="1"/>
      <c r="R335" s="1"/>
      <c r="S335" s="1"/>
      <c r="T335" s="1"/>
      <c r="U335" s="1"/>
      <c r="V335" s="1"/>
      <c r="W335" s="1"/>
      <c r="X335" s="1"/>
      <c r="Y335" s="1"/>
      <c r="Z335" s="1"/>
    </row>
    <row r="336" spans="1:26" ht="24" customHeight="1">
      <c r="A336" s="1"/>
      <c r="B336" s="1"/>
      <c r="C336" s="1"/>
      <c r="D336" s="1"/>
      <c r="E336" s="1"/>
      <c r="F336" s="1"/>
      <c r="G336" s="209"/>
      <c r="H336" s="209"/>
      <c r="I336" s="1"/>
      <c r="J336" s="1"/>
      <c r="K336" s="1"/>
      <c r="L336" s="1"/>
      <c r="M336" s="1"/>
      <c r="N336" s="1"/>
      <c r="O336" s="1"/>
      <c r="P336" s="1"/>
      <c r="Q336" s="1"/>
      <c r="R336" s="1"/>
      <c r="S336" s="1"/>
      <c r="T336" s="1"/>
      <c r="U336" s="1"/>
      <c r="V336" s="1"/>
      <c r="W336" s="1"/>
      <c r="X336" s="1"/>
      <c r="Y336" s="1"/>
      <c r="Z336" s="1"/>
    </row>
    <row r="337" spans="1:26" ht="24" customHeight="1">
      <c r="A337" s="1"/>
      <c r="B337" s="1"/>
      <c r="C337" s="1"/>
      <c r="D337" s="1"/>
      <c r="E337" s="1"/>
      <c r="F337" s="1"/>
      <c r="G337" s="209"/>
      <c r="H337" s="209"/>
      <c r="I337" s="1"/>
      <c r="J337" s="1"/>
      <c r="K337" s="1"/>
      <c r="L337" s="1"/>
      <c r="M337" s="1"/>
      <c r="N337" s="1"/>
      <c r="O337" s="1"/>
      <c r="P337" s="1"/>
      <c r="Q337" s="1"/>
      <c r="R337" s="1"/>
      <c r="S337" s="1"/>
      <c r="T337" s="1"/>
      <c r="U337" s="1"/>
      <c r="V337" s="1"/>
      <c r="W337" s="1"/>
      <c r="X337" s="1"/>
      <c r="Y337" s="1"/>
      <c r="Z337" s="1"/>
    </row>
    <row r="338" spans="1:26" ht="24" customHeight="1">
      <c r="A338" s="1"/>
      <c r="B338" s="1"/>
      <c r="C338" s="1"/>
      <c r="D338" s="1"/>
      <c r="E338" s="1"/>
      <c r="F338" s="1"/>
      <c r="G338" s="209"/>
      <c r="H338" s="209"/>
      <c r="I338" s="1"/>
      <c r="J338" s="1"/>
      <c r="K338" s="1"/>
      <c r="L338" s="1"/>
      <c r="M338" s="1"/>
      <c r="N338" s="1"/>
      <c r="O338" s="1"/>
      <c r="P338" s="1"/>
      <c r="Q338" s="1"/>
      <c r="R338" s="1"/>
      <c r="S338" s="1"/>
      <c r="T338" s="1"/>
      <c r="U338" s="1"/>
      <c r="V338" s="1"/>
      <c r="W338" s="1"/>
      <c r="X338" s="1"/>
      <c r="Y338" s="1"/>
      <c r="Z338" s="1"/>
    </row>
    <row r="339" spans="1:26" ht="24" customHeight="1">
      <c r="A339" s="1"/>
      <c r="B339" s="1"/>
      <c r="C339" s="1"/>
      <c r="D339" s="1"/>
      <c r="E339" s="1"/>
      <c r="F339" s="1"/>
      <c r="G339" s="209"/>
      <c r="H339" s="209"/>
      <c r="I339" s="1"/>
      <c r="J339" s="1"/>
      <c r="K339" s="1"/>
      <c r="L339" s="1"/>
      <c r="M339" s="1"/>
      <c r="N339" s="1"/>
      <c r="O339" s="1"/>
      <c r="P339" s="1"/>
      <c r="Q339" s="1"/>
      <c r="R339" s="1"/>
      <c r="S339" s="1"/>
      <c r="T339" s="1"/>
      <c r="U339" s="1"/>
      <c r="V339" s="1"/>
      <c r="W339" s="1"/>
      <c r="X339" s="1"/>
      <c r="Y339" s="1"/>
      <c r="Z339" s="1"/>
    </row>
    <row r="340" spans="1:26" ht="24" customHeight="1">
      <c r="A340" s="1"/>
      <c r="B340" s="1"/>
      <c r="C340" s="1"/>
      <c r="D340" s="1"/>
      <c r="E340" s="1"/>
      <c r="F340" s="1"/>
      <c r="G340" s="209"/>
      <c r="H340" s="209"/>
      <c r="I340" s="1"/>
      <c r="J340" s="1"/>
      <c r="K340" s="1"/>
      <c r="L340" s="1"/>
      <c r="M340" s="1"/>
      <c r="N340" s="1"/>
      <c r="O340" s="1"/>
      <c r="P340" s="1"/>
      <c r="Q340" s="1"/>
      <c r="R340" s="1"/>
      <c r="S340" s="1"/>
      <c r="T340" s="1"/>
      <c r="U340" s="1"/>
      <c r="V340" s="1"/>
      <c r="W340" s="1"/>
      <c r="X340" s="1"/>
      <c r="Y340" s="1"/>
      <c r="Z340" s="1"/>
    </row>
    <row r="341" spans="1:26" ht="24" customHeight="1">
      <c r="A341" s="1"/>
      <c r="B341" s="1"/>
      <c r="C341" s="1"/>
      <c r="D341" s="1"/>
      <c r="E341" s="1"/>
      <c r="F341" s="1"/>
      <c r="G341" s="209"/>
      <c r="H341" s="209"/>
      <c r="I341" s="1"/>
      <c r="J341" s="1"/>
      <c r="K341" s="1"/>
      <c r="L341" s="1"/>
      <c r="M341" s="1"/>
      <c r="N341" s="1"/>
      <c r="O341" s="1"/>
      <c r="P341" s="1"/>
      <c r="Q341" s="1"/>
      <c r="R341" s="1"/>
      <c r="S341" s="1"/>
      <c r="T341" s="1"/>
      <c r="U341" s="1"/>
      <c r="V341" s="1"/>
      <c r="W341" s="1"/>
      <c r="X341" s="1"/>
      <c r="Y341" s="1"/>
      <c r="Z341" s="1"/>
    </row>
    <row r="342" spans="1:26" ht="24" customHeight="1">
      <c r="A342" s="1"/>
      <c r="B342" s="1"/>
      <c r="C342" s="1"/>
      <c r="D342" s="1"/>
      <c r="E342" s="1"/>
      <c r="F342" s="1"/>
      <c r="G342" s="209"/>
      <c r="H342" s="209"/>
      <c r="I342" s="1"/>
      <c r="J342" s="1"/>
      <c r="K342" s="1"/>
      <c r="L342" s="1"/>
      <c r="M342" s="1"/>
      <c r="N342" s="1"/>
      <c r="O342" s="1"/>
      <c r="P342" s="1"/>
      <c r="Q342" s="1"/>
      <c r="R342" s="1"/>
      <c r="S342" s="1"/>
      <c r="T342" s="1"/>
      <c r="U342" s="1"/>
      <c r="V342" s="1"/>
      <c r="W342" s="1"/>
      <c r="X342" s="1"/>
      <c r="Y342" s="1"/>
      <c r="Z342" s="1"/>
    </row>
    <row r="343" spans="1:26" ht="24" customHeight="1">
      <c r="A343" s="1"/>
      <c r="B343" s="1"/>
      <c r="C343" s="1"/>
      <c r="D343" s="1"/>
      <c r="E343" s="1"/>
      <c r="F343" s="1"/>
      <c r="G343" s="209"/>
      <c r="H343" s="209"/>
      <c r="I343" s="1"/>
      <c r="J343" s="1"/>
      <c r="K343" s="1"/>
      <c r="L343" s="1"/>
      <c r="M343" s="1"/>
      <c r="N343" s="1"/>
      <c r="O343" s="1"/>
      <c r="P343" s="1"/>
      <c r="Q343" s="1"/>
      <c r="R343" s="1"/>
      <c r="S343" s="1"/>
      <c r="T343" s="1"/>
      <c r="U343" s="1"/>
      <c r="V343" s="1"/>
      <c r="W343" s="1"/>
      <c r="X343" s="1"/>
      <c r="Y343" s="1"/>
      <c r="Z343" s="1"/>
    </row>
    <row r="344" spans="1:26" ht="24" customHeight="1">
      <c r="A344" s="1"/>
      <c r="B344" s="1"/>
      <c r="C344" s="1"/>
      <c r="D344" s="1"/>
      <c r="E344" s="1"/>
      <c r="F344" s="1"/>
      <c r="G344" s="209"/>
      <c r="H344" s="209"/>
      <c r="I344" s="1"/>
      <c r="J344" s="1"/>
      <c r="K344" s="1"/>
      <c r="L344" s="1"/>
      <c r="M344" s="1"/>
      <c r="N344" s="1"/>
      <c r="O344" s="1"/>
      <c r="P344" s="1"/>
      <c r="Q344" s="1"/>
      <c r="R344" s="1"/>
      <c r="S344" s="1"/>
      <c r="T344" s="1"/>
      <c r="U344" s="1"/>
      <c r="V344" s="1"/>
      <c r="W344" s="1"/>
      <c r="X344" s="1"/>
      <c r="Y344" s="1"/>
      <c r="Z344" s="1"/>
    </row>
    <row r="345" spans="1:26" ht="24" customHeight="1">
      <c r="A345" s="1"/>
      <c r="B345" s="1"/>
      <c r="C345" s="1"/>
      <c r="D345" s="1"/>
      <c r="E345" s="1"/>
      <c r="F345" s="1"/>
      <c r="G345" s="209"/>
      <c r="H345" s="209"/>
      <c r="I345" s="1"/>
      <c r="J345" s="1"/>
      <c r="K345" s="1"/>
      <c r="L345" s="1"/>
      <c r="M345" s="1"/>
      <c r="N345" s="1"/>
      <c r="O345" s="1"/>
      <c r="P345" s="1"/>
      <c r="Q345" s="1"/>
      <c r="R345" s="1"/>
      <c r="S345" s="1"/>
      <c r="T345" s="1"/>
      <c r="U345" s="1"/>
      <c r="V345" s="1"/>
      <c r="W345" s="1"/>
      <c r="X345" s="1"/>
      <c r="Y345" s="1"/>
      <c r="Z345" s="1"/>
    </row>
    <row r="346" spans="1:26" ht="24" customHeight="1">
      <c r="A346" s="1"/>
      <c r="B346" s="1"/>
      <c r="C346" s="1"/>
      <c r="D346" s="1"/>
      <c r="E346" s="1"/>
      <c r="F346" s="1"/>
      <c r="G346" s="209"/>
      <c r="H346" s="209"/>
      <c r="I346" s="1"/>
      <c r="J346" s="1"/>
      <c r="K346" s="1"/>
      <c r="L346" s="1"/>
      <c r="M346" s="1"/>
      <c r="N346" s="1"/>
      <c r="O346" s="1"/>
      <c r="P346" s="1"/>
      <c r="Q346" s="1"/>
      <c r="R346" s="1"/>
      <c r="S346" s="1"/>
      <c r="T346" s="1"/>
      <c r="U346" s="1"/>
      <c r="V346" s="1"/>
      <c r="W346" s="1"/>
      <c r="X346" s="1"/>
      <c r="Y346" s="1"/>
      <c r="Z346" s="1"/>
    </row>
    <row r="347" spans="1:26" ht="24" customHeight="1">
      <c r="A347" s="1"/>
      <c r="B347" s="1"/>
      <c r="C347" s="1"/>
      <c r="D347" s="1"/>
      <c r="E347" s="1"/>
      <c r="F347" s="1"/>
      <c r="G347" s="209"/>
      <c r="H347" s="209"/>
      <c r="I347" s="1"/>
      <c r="J347" s="1"/>
      <c r="K347" s="1"/>
      <c r="L347" s="1"/>
      <c r="M347" s="1"/>
      <c r="N347" s="1"/>
      <c r="O347" s="1"/>
      <c r="P347" s="1"/>
      <c r="Q347" s="1"/>
      <c r="R347" s="1"/>
      <c r="S347" s="1"/>
      <c r="T347" s="1"/>
      <c r="U347" s="1"/>
      <c r="V347" s="1"/>
      <c r="W347" s="1"/>
      <c r="X347" s="1"/>
      <c r="Y347" s="1"/>
      <c r="Z347" s="1"/>
    </row>
    <row r="348" spans="1:26" ht="24" customHeight="1">
      <c r="A348" s="1"/>
      <c r="B348" s="1"/>
      <c r="C348" s="1"/>
      <c r="D348" s="1"/>
      <c r="E348" s="1"/>
      <c r="F348" s="1"/>
      <c r="G348" s="209"/>
      <c r="H348" s="209"/>
      <c r="I348" s="1"/>
      <c r="J348" s="1"/>
      <c r="K348" s="1"/>
      <c r="L348" s="1"/>
      <c r="M348" s="1"/>
      <c r="N348" s="1"/>
      <c r="O348" s="1"/>
      <c r="P348" s="1"/>
      <c r="Q348" s="1"/>
      <c r="R348" s="1"/>
      <c r="S348" s="1"/>
      <c r="T348" s="1"/>
      <c r="U348" s="1"/>
      <c r="V348" s="1"/>
      <c r="W348" s="1"/>
      <c r="X348" s="1"/>
      <c r="Y348" s="1"/>
      <c r="Z348" s="1"/>
    </row>
    <row r="349" spans="1:26" ht="24" customHeight="1">
      <c r="A349" s="1"/>
      <c r="B349" s="1"/>
      <c r="C349" s="1"/>
      <c r="D349" s="1"/>
      <c r="E349" s="1"/>
      <c r="F349" s="1"/>
      <c r="G349" s="209"/>
      <c r="H349" s="209"/>
      <c r="I349" s="1"/>
      <c r="J349" s="1"/>
      <c r="K349" s="1"/>
      <c r="L349" s="1"/>
      <c r="M349" s="1"/>
      <c r="N349" s="1"/>
      <c r="O349" s="1"/>
      <c r="P349" s="1"/>
      <c r="Q349" s="1"/>
      <c r="R349" s="1"/>
      <c r="S349" s="1"/>
      <c r="T349" s="1"/>
      <c r="U349" s="1"/>
      <c r="V349" s="1"/>
      <c r="W349" s="1"/>
      <c r="X349" s="1"/>
      <c r="Y349" s="1"/>
      <c r="Z349" s="1"/>
    </row>
    <row r="350" spans="1:26" ht="24" customHeight="1">
      <c r="A350" s="1"/>
      <c r="B350" s="1"/>
      <c r="C350" s="1"/>
      <c r="D350" s="1"/>
      <c r="E350" s="1"/>
      <c r="F350" s="1"/>
      <c r="G350" s="209"/>
      <c r="H350" s="209"/>
      <c r="I350" s="1"/>
      <c r="J350" s="1"/>
      <c r="K350" s="1"/>
      <c r="L350" s="1"/>
      <c r="M350" s="1"/>
      <c r="N350" s="1"/>
      <c r="O350" s="1"/>
      <c r="P350" s="1"/>
      <c r="Q350" s="1"/>
      <c r="R350" s="1"/>
      <c r="S350" s="1"/>
      <c r="T350" s="1"/>
      <c r="U350" s="1"/>
      <c r="V350" s="1"/>
      <c r="W350" s="1"/>
      <c r="X350" s="1"/>
      <c r="Y350" s="1"/>
      <c r="Z350" s="1"/>
    </row>
    <row r="351" spans="1:26" ht="24" customHeight="1">
      <c r="A351" s="1"/>
      <c r="B351" s="1"/>
      <c r="C351" s="1"/>
      <c r="D351" s="1"/>
      <c r="E351" s="1"/>
      <c r="F351" s="1"/>
      <c r="G351" s="209"/>
      <c r="H351" s="209"/>
      <c r="I351" s="1"/>
      <c r="J351" s="1"/>
      <c r="K351" s="1"/>
      <c r="L351" s="1"/>
      <c r="M351" s="1"/>
      <c r="N351" s="1"/>
      <c r="O351" s="1"/>
      <c r="P351" s="1"/>
      <c r="Q351" s="1"/>
      <c r="R351" s="1"/>
      <c r="S351" s="1"/>
      <c r="T351" s="1"/>
      <c r="U351" s="1"/>
      <c r="V351" s="1"/>
      <c r="W351" s="1"/>
      <c r="X351" s="1"/>
      <c r="Y351" s="1"/>
      <c r="Z351" s="1"/>
    </row>
    <row r="352" spans="1:26" ht="24" customHeight="1">
      <c r="A352" s="1"/>
      <c r="B352" s="1"/>
      <c r="C352" s="1"/>
      <c r="D352" s="1"/>
      <c r="E352" s="1"/>
      <c r="F352" s="1"/>
      <c r="G352" s="209"/>
      <c r="H352" s="209"/>
      <c r="I352" s="1"/>
      <c r="J352" s="1"/>
      <c r="K352" s="1"/>
      <c r="L352" s="1"/>
      <c r="M352" s="1"/>
      <c r="N352" s="1"/>
      <c r="O352" s="1"/>
      <c r="P352" s="1"/>
      <c r="Q352" s="1"/>
      <c r="R352" s="1"/>
      <c r="S352" s="1"/>
      <c r="T352" s="1"/>
      <c r="U352" s="1"/>
      <c r="V352" s="1"/>
      <c r="W352" s="1"/>
      <c r="X352" s="1"/>
      <c r="Y352" s="1"/>
      <c r="Z352" s="1"/>
    </row>
    <row r="353" spans="1:26" ht="24" customHeight="1">
      <c r="A353" s="1"/>
      <c r="B353" s="1"/>
      <c r="C353" s="1"/>
      <c r="D353" s="1"/>
      <c r="E353" s="1"/>
      <c r="F353" s="1"/>
      <c r="G353" s="209"/>
      <c r="H353" s="209"/>
      <c r="I353" s="1"/>
      <c r="J353" s="1"/>
      <c r="K353" s="1"/>
      <c r="L353" s="1"/>
      <c r="M353" s="1"/>
      <c r="N353" s="1"/>
      <c r="O353" s="1"/>
      <c r="P353" s="1"/>
      <c r="Q353" s="1"/>
      <c r="R353" s="1"/>
      <c r="S353" s="1"/>
      <c r="T353" s="1"/>
      <c r="U353" s="1"/>
      <c r="V353" s="1"/>
      <c r="W353" s="1"/>
      <c r="X353" s="1"/>
      <c r="Y353" s="1"/>
      <c r="Z353" s="1"/>
    </row>
    <row r="354" spans="1:26" ht="24" customHeight="1">
      <c r="A354" s="1"/>
      <c r="B354" s="1"/>
      <c r="C354" s="1"/>
      <c r="D354" s="1"/>
      <c r="E354" s="1"/>
      <c r="F354" s="1"/>
      <c r="G354" s="209"/>
      <c r="H354" s="209"/>
      <c r="I354" s="1"/>
      <c r="J354" s="1"/>
      <c r="K354" s="1"/>
      <c r="L354" s="1"/>
      <c r="M354" s="1"/>
      <c r="N354" s="1"/>
      <c r="O354" s="1"/>
      <c r="P354" s="1"/>
      <c r="Q354" s="1"/>
      <c r="R354" s="1"/>
      <c r="S354" s="1"/>
      <c r="T354" s="1"/>
      <c r="U354" s="1"/>
      <c r="V354" s="1"/>
      <c r="W354" s="1"/>
      <c r="X354" s="1"/>
      <c r="Y354" s="1"/>
      <c r="Z354" s="1"/>
    </row>
    <row r="355" spans="1:26" ht="24" customHeight="1">
      <c r="A355" s="1"/>
      <c r="B355" s="1"/>
      <c r="C355" s="1"/>
      <c r="D355" s="1"/>
      <c r="E355" s="1"/>
      <c r="F355" s="1"/>
      <c r="G355" s="209"/>
      <c r="H355" s="209"/>
      <c r="I355" s="1"/>
      <c r="J355" s="1"/>
      <c r="K355" s="1"/>
      <c r="L355" s="1"/>
      <c r="M355" s="1"/>
      <c r="N355" s="1"/>
      <c r="O355" s="1"/>
      <c r="P355" s="1"/>
      <c r="Q355" s="1"/>
      <c r="R355" s="1"/>
      <c r="S355" s="1"/>
      <c r="T355" s="1"/>
      <c r="U355" s="1"/>
      <c r="V355" s="1"/>
      <c r="W355" s="1"/>
      <c r="X355" s="1"/>
      <c r="Y355" s="1"/>
      <c r="Z355" s="1"/>
    </row>
    <row r="356" spans="1:26" ht="24" customHeight="1">
      <c r="A356" s="1"/>
      <c r="B356" s="1"/>
      <c r="C356" s="1"/>
      <c r="D356" s="1"/>
      <c r="E356" s="1"/>
      <c r="F356" s="1"/>
      <c r="G356" s="209"/>
      <c r="H356" s="209"/>
      <c r="I356" s="1"/>
      <c r="J356" s="1"/>
      <c r="K356" s="1"/>
      <c r="L356" s="1"/>
      <c r="M356" s="1"/>
      <c r="N356" s="1"/>
      <c r="O356" s="1"/>
      <c r="P356" s="1"/>
      <c r="Q356" s="1"/>
      <c r="R356" s="1"/>
      <c r="S356" s="1"/>
      <c r="T356" s="1"/>
      <c r="U356" s="1"/>
      <c r="V356" s="1"/>
      <c r="W356" s="1"/>
      <c r="X356" s="1"/>
      <c r="Y356" s="1"/>
      <c r="Z356" s="1"/>
    </row>
    <row r="357" spans="1:26" ht="24" customHeight="1">
      <c r="A357" s="1"/>
      <c r="B357" s="1"/>
      <c r="C357" s="1"/>
      <c r="D357" s="1"/>
      <c r="E357" s="1"/>
      <c r="F357" s="1"/>
      <c r="G357" s="209"/>
      <c r="H357" s="209"/>
      <c r="I357" s="1"/>
      <c r="J357" s="1"/>
      <c r="K357" s="1"/>
      <c r="L357" s="1"/>
      <c r="M357" s="1"/>
      <c r="N357" s="1"/>
      <c r="O357" s="1"/>
      <c r="P357" s="1"/>
      <c r="Q357" s="1"/>
      <c r="R357" s="1"/>
      <c r="S357" s="1"/>
      <c r="T357" s="1"/>
      <c r="U357" s="1"/>
      <c r="V357" s="1"/>
      <c r="W357" s="1"/>
      <c r="X357" s="1"/>
      <c r="Y357" s="1"/>
      <c r="Z357" s="1"/>
    </row>
    <row r="358" spans="1:26" ht="24" customHeight="1">
      <c r="A358" s="1"/>
      <c r="B358" s="1"/>
      <c r="C358" s="1"/>
      <c r="D358" s="1"/>
      <c r="E358" s="1"/>
      <c r="F358" s="1"/>
      <c r="G358" s="209"/>
      <c r="H358" s="209"/>
      <c r="I358" s="1"/>
      <c r="J358" s="1"/>
      <c r="K358" s="1"/>
      <c r="L358" s="1"/>
      <c r="M358" s="1"/>
      <c r="N358" s="1"/>
      <c r="O358" s="1"/>
      <c r="P358" s="1"/>
      <c r="Q358" s="1"/>
      <c r="R358" s="1"/>
      <c r="S358" s="1"/>
      <c r="T358" s="1"/>
      <c r="U358" s="1"/>
      <c r="V358" s="1"/>
      <c r="W358" s="1"/>
      <c r="X358" s="1"/>
      <c r="Y358" s="1"/>
      <c r="Z358" s="1"/>
    </row>
    <row r="359" spans="1:26" ht="24" customHeight="1">
      <c r="A359" s="1"/>
      <c r="B359" s="1"/>
      <c r="C359" s="1"/>
      <c r="D359" s="1"/>
      <c r="E359" s="1"/>
      <c r="F359" s="1"/>
      <c r="G359" s="209"/>
      <c r="H359" s="209"/>
      <c r="I359" s="1"/>
      <c r="J359" s="1"/>
      <c r="K359" s="1"/>
      <c r="L359" s="1"/>
      <c r="M359" s="1"/>
      <c r="N359" s="1"/>
      <c r="O359" s="1"/>
      <c r="P359" s="1"/>
      <c r="Q359" s="1"/>
      <c r="R359" s="1"/>
      <c r="S359" s="1"/>
      <c r="T359" s="1"/>
      <c r="U359" s="1"/>
      <c r="V359" s="1"/>
      <c r="W359" s="1"/>
      <c r="X359" s="1"/>
      <c r="Y359" s="1"/>
      <c r="Z359" s="1"/>
    </row>
    <row r="360" spans="1:26" ht="24" customHeight="1">
      <c r="A360" s="1"/>
      <c r="B360" s="1"/>
      <c r="C360" s="1"/>
      <c r="D360" s="1"/>
      <c r="E360" s="1"/>
      <c r="F360" s="1"/>
      <c r="G360" s="209"/>
      <c r="H360" s="209"/>
      <c r="I360" s="1"/>
      <c r="J360" s="1"/>
      <c r="K360" s="1"/>
      <c r="L360" s="1"/>
      <c r="M360" s="1"/>
      <c r="N360" s="1"/>
      <c r="O360" s="1"/>
      <c r="P360" s="1"/>
      <c r="Q360" s="1"/>
      <c r="R360" s="1"/>
      <c r="S360" s="1"/>
      <c r="T360" s="1"/>
      <c r="U360" s="1"/>
      <c r="V360" s="1"/>
      <c r="W360" s="1"/>
      <c r="X360" s="1"/>
      <c r="Y360" s="1"/>
      <c r="Z360" s="1"/>
    </row>
    <row r="361" spans="1:26" ht="24" customHeight="1">
      <c r="A361" s="1"/>
      <c r="B361" s="1"/>
      <c r="C361" s="1"/>
      <c r="D361" s="1"/>
      <c r="E361" s="1"/>
      <c r="F361" s="1"/>
      <c r="G361" s="209"/>
      <c r="H361" s="209"/>
      <c r="I361" s="1"/>
      <c r="J361" s="1"/>
      <c r="K361" s="1"/>
      <c r="L361" s="1"/>
      <c r="M361" s="1"/>
      <c r="N361" s="1"/>
      <c r="O361" s="1"/>
      <c r="P361" s="1"/>
      <c r="Q361" s="1"/>
      <c r="R361" s="1"/>
      <c r="S361" s="1"/>
      <c r="T361" s="1"/>
      <c r="U361" s="1"/>
      <c r="V361" s="1"/>
      <c r="W361" s="1"/>
      <c r="X361" s="1"/>
      <c r="Y361" s="1"/>
      <c r="Z361" s="1"/>
    </row>
    <row r="362" spans="1:26" ht="24" customHeight="1">
      <c r="A362" s="1"/>
      <c r="B362" s="1"/>
      <c r="C362" s="1"/>
      <c r="D362" s="1"/>
      <c r="E362" s="1"/>
      <c r="F362" s="1"/>
      <c r="G362" s="209"/>
      <c r="H362" s="209"/>
      <c r="I362" s="1"/>
      <c r="J362" s="1"/>
      <c r="K362" s="1"/>
      <c r="L362" s="1"/>
      <c r="M362" s="1"/>
      <c r="N362" s="1"/>
      <c r="O362" s="1"/>
      <c r="P362" s="1"/>
      <c r="Q362" s="1"/>
      <c r="R362" s="1"/>
      <c r="S362" s="1"/>
      <c r="T362" s="1"/>
      <c r="U362" s="1"/>
      <c r="V362" s="1"/>
      <c r="W362" s="1"/>
      <c r="X362" s="1"/>
      <c r="Y362" s="1"/>
      <c r="Z362" s="1"/>
    </row>
    <row r="363" spans="1:26" ht="24" customHeight="1">
      <c r="A363" s="1"/>
      <c r="B363" s="1"/>
      <c r="C363" s="1"/>
      <c r="D363" s="1"/>
      <c r="E363" s="1"/>
      <c r="F363" s="1"/>
      <c r="G363" s="209"/>
      <c r="H363" s="209"/>
      <c r="I363" s="1"/>
      <c r="J363" s="1"/>
      <c r="K363" s="1"/>
      <c r="L363" s="1"/>
      <c r="M363" s="1"/>
      <c r="N363" s="1"/>
      <c r="O363" s="1"/>
      <c r="P363" s="1"/>
      <c r="Q363" s="1"/>
      <c r="R363" s="1"/>
      <c r="S363" s="1"/>
      <c r="T363" s="1"/>
      <c r="U363" s="1"/>
      <c r="V363" s="1"/>
      <c r="W363" s="1"/>
      <c r="X363" s="1"/>
      <c r="Y363" s="1"/>
      <c r="Z363" s="1"/>
    </row>
    <row r="364" spans="1:26" ht="24" customHeight="1">
      <c r="A364" s="1"/>
      <c r="B364" s="1"/>
      <c r="C364" s="1"/>
      <c r="D364" s="1"/>
      <c r="E364" s="1"/>
      <c r="F364" s="1"/>
      <c r="G364" s="209"/>
      <c r="H364" s="209"/>
      <c r="I364" s="1"/>
      <c r="J364" s="1"/>
      <c r="K364" s="1"/>
      <c r="L364" s="1"/>
      <c r="M364" s="1"/>
      <c r="N364" s="1"/>
      <c r="O364" s="1"/>
      <c r="P364" s="1"/>
      <c r="Q364" s="1"/>
      <c r="R364" s="1"/>
      <c r="S364" s="1"/>
      <c r="T364" s="1"/>
      <c r="U364" s="1"/>
      <c r="V364" s="1"/>
      <c r="W364" s="1"/>
      <c r="X364" s="1"/>
      <c r="Y364" s="1"/>
      <c r="Z364" s="1"/>
    </row>
    <row r="365" spans="1:26" ht="24" customHeight="1">
      <c r="A365" s="1"/>
      <c r="B365" s="1"/>
      <c r="C365" s="1"/>
      <c r="D365" s="1"/>
      <c r="E365" s="1"/>
      <c r="F365" s="1"/>
      <c r="G365" s="209"/>
      <c r="H365" s="209"/>
      <c r="I365" s="1"/>
      <c r="J365" s="1"/>
      <c r="K365" s="1"/>
      <c r="L365" s="1"/>
      <c r="M365" s="1"/>
      <c r="N365" s="1"/>
      <c r="O365" s="1"/>
      <c r="P365" s="1"/>
      <c r="Q365" s="1"/>
      <c r="R365" s="1"/>
      <c r="S365" s="1"/>
      <c r="T365" s="1"/>
      <c r="U365" s="1"/>
      <c r="V365" s="1"/>
      <c r="W365" s="1"/>
      <c r="X365" s="1"/>
      <c r="Y365" s="1"/>
      <c r="Z365" s="1"/>
    </row>
    <row r="366" spans="1:26" ht="24" customHeight="1">
      <c r="A366" s="1"/>
      <c r="B366" s="1"/>
      <c r="C366" s="1"/>
      <c r="D366" s="1"/>
      <c r="E366" s="1"/>
      <c r="F366" s="1"/>
      <c r="G366" s="209"/>
      <c r="H366" s="209"/>
      <c r="I366" s="1"/>
      <c r="J366" s="1"/>
      <c r="K366" s="1"/>
      <c r="L366" s="1"/>
      <c r="M366" s="1"/>
      <c r="N366" s="1"/>
      <c r="O366" s="1"/>
      <c r="P366" s="1"/>
      <c r="Q366" s="1"/>
      <c r="R366" s="1"/>
      <c r="S366" s="1"/>
      <c r="T366" s="1"/>
      <c r="U366" s="1"/>
      <c r="V366" s="1"/>
      <c r="W366" s="1"/>
      <c r="X366" s="1"/>
      <c r="Y366" s="1"/>
      <c r="Z366" s="1"/>
    </row>
    <row r="367" spans="1:26" ht="24" customHeight="1">
      <c r="A367" s="1"/>
      <c r="B367" s="1"/>
      <c r="C367" s="1"/>
      <c r="D367" s="1"/>
      <c r="E367" s="1"/>
      <c r="F367" s="1"/>
      <c r="G367" s="209"/>
      <c r="H367" s="209"/>
      <c r="I367" s="1"/>
      <c r="J367" s="1"/>
      <c r="K367" s="1"/>
      <c r="L367" s="1"/>
      <c r="M367" s="1"/>
      <c r="N367" s="1"/>
      <c r="O367" s="1"/>
      <c r="P367" s="1"/>
      <c r="Q367" s="1"/>
      <c r="R367" s="1"/>
      <c r="S367" s="1"/>
      <c r="T367" s="1"/>
      <c r="U367" s="1"/>
      <c r="V367" s="1"/>
      <c r="W367" s="1"/>
      <c r="X367" s="1"/>
      <c r="Y367" s="1"/>
      <c r="Z367" s="1"/>
    </row>
    <row r="368" spans="1:26" ht="24" customHeight="1">
      <c r="A368" s="1"/>
      <c r="B368" s="1"/>
      <c r="C368" s="1"/>
      <c r="D368" s="1"/>
      <c r="E368" s="1"/>
      <c r="F368" s="1"/>
      <c r="G368" s="209"/>
      <c r="H368" s="209"/>
      <c r="I368" s="1"/>
      <c r="J368" s="1"/>
      <c r="K368" s="1"/>
      <c r="L368" s="1"/>
      <c r="M368" s="1"/>
      <c r="N368" s="1"/>
      <c r="O368" s="1"/>
      <c r="P368" s="1"/>
      <c r="Q368" s="1"/>
      <c r="R368" s="1"/>
      <c r="S368" s="1"/>
      <c r="T368" s="1"/>
      <c r="U368" s="1"/>
      <c r="V368" s="1"/>
      <c r="W368" s="1"/>
      <c r="X368" s="1"/>
      <c r="Y368" s="1"/>
      <c r="Z368" s="1"/>
    </row>
    <row r="369" spans="1:26" ht="24" customHeight="1">
      <c r="A369" s="1"/>
      <c r="B369" s="1"/>
      <c r="C369" s="1"/>
      <c r="D369" s="1"/>
      <c r="E369" s="1"/>
      <c r="F369" s="1"/>
      <c r="G369" s="209"/>
      <c r="H369" s="209"/>
      <c r="I369" s="1"/>
      <c r="J369" s="1"/>
      <c r="K369" s="1"/>
      <c r="L369" s="1"/>
      <c r="M369" s="1"/>
      <c r="N369" s="1"/>
      <c r="O369" s="1"/>
      <c r="P369" s="1"/>
      <c r="Q369" s="1"/>
      <c r="R369" s="1"/>
      <c r="S369" s="1"/>
      <c r="T369" s="1"/>
      <c r="U369" s="1"/>
      <c r="V369" s="1"/>
      <c r="W369" s="1"/>
      <c r="X369" s="1"/>
      <c r="Y369" s="1"/>
      <c r="Z369" s="1"/>
    </row>
    <row r="370" spans="1:26" ht="24" customHeight="1">
      <c r="A370" s="1"/>
      <c r="B370" s="1"/>
      <c r="C370" s="1"/>
      <c r="D370" s="1"/>
      <c r="E370" s="1"/>
      <c r="F370" s="1"/>
      <c r="G370" s="209"/>
      <c r="H370" s="209"/>
      <c r="I370" s="1"/>
      <c r="J370" s="1"/>
      <c r="K370" s="1"/>
      <c r="L370" s="1"/>
      <c r="M370" s="1"/>
      <c r="N370" s="1"/>
      <c r="O370" s="1"/>
      <c r="P370" s="1"/>
      <c r="Q370" s="1"/>
      <c r="R370" s="1"/>
      <c r="S370" s="1"/>
      <c r="T370" s="1"/>
      <c r="U370" s="1"/>
      <c r="V370" s="1"/>
      <c r="W370" s="1"/>
      <c r="X370" s="1"/>
      <c r="Y370" s="1"/>
      <c r="Z370" s="1"/>
    </row>
    <row r="371" spans="1:26" ht="24" customHeight="1">
      <c r="A371" s="1"/>
      <c r="B371" s="1"/>
      <c r="C371" s="1"/>
      <c r="D371" s="1"/>
      <c r="E371" s="1"/>
      <c r="F371" s="1"/>
      <c r="G371" s="209"/>
      <c r="H371" s="209"/>
      <c r="I371" s="1"/>
      <c r="J371" s="1"/>
      <c r="K371" s="1"/>
      <c r="L371" s="1"/>
      <c r="M371" s="1"/>
      <c r="N371" s="1"/>
      <c r="O371" s="1"/>
      <c r="P371" s="1"/>
      <c r="Q371" s="1"/>
      <c r="R371" s="1"/>
      <c r="S371" s="1"/>
      <c r="T371" s="1"/>
      <c r="U371" s="1"/>
      <c r="V371" s="1"/>
      <c r="W371" s="1"/>
      <c r="X371" s="1"/>
      <c r="Y371" s="1"/>
      <c r="Z371" s="1"/>
    </row>
    <row r="372" spans="1:26" ht="24" customHeight="1">
      <c r="A372" s="1"/>
      <c r="B372" s="1"/>
      <c r="C372" s="1"/>
      <c r="D372" s="1"/>
      <c r="E372" s="1"/>
      <c r="F372" s="1"/>
      <c r="G372" s="209"/>
      <c r="H372" s="209"/>
      <c r="I372" s="1"/>
      <c r="J372" s="1"/>
      <c r="K372" s="1"/>
      <c r="L372" s="1"/>
      <c r="M372" s="1"/>
      <c r="N372" s="1"/>
      <c r="O372" s="1"/>
      <c r="P372" s="1"/>
      <c r="Q372" s="1"/>
      <c r="R372" s="1"/>
      <c r="S372" s="1"/>
      <c r="T372" s="1"/>
      <c r="U372" s="1"/>
      <c r="V372" s="1"/>
      <c r="W372" s="1"/>
      <c r="X372" s="1"/>
      <c r="Y372" s="1"/>
      <c r="Z372" s="1"/>
    </row>
    <row r="373" spans="1:26" ht="24" customHeight="1">
      <c r="A373" s="1"/>
      <c r="B373" s="1"/>
      <c r="C373" s="1"/>
      <c r="D373" s="1"/>
      <c r="E373" s="1"/>
      <c r="F373" s="1"/>
      <c r="G373" s="209"/>
      <c r="H373" s="209"/>
      <c r="I373" s="1"/>
      <c r="J373" s="1"/>
      <c r="K373" s="1"/>
      <c r="L373" s="1"/>
      <c r="M373" s="1"/>
      <c r="N373" s="1"/>
      <c r="O373" s="1"/>
      <c r="P373" s="1"/>
      <c r="Q373" s="1"/>
      <c r="R373" s="1"/>
      <c r="S373" s="1"/>
      <c r="T373" s="1"/>
      <c r="U373" s="1"/>
      <c r="V373" s="1"/>
      <c r="W373" s="1"/>
      <c r="X373" s="1"/>
      <c r="Y373" s="1"/>
      <c r="Z373" s="1"/>
    </row>
    <row r="374" spans="1:26" ht="24" customHeight="1">
      <c r="A374" s="1"/>
      <c r="B374" s="1"/>
      <c r="C374" s="1"/>
      <c r="D374" s="1"/>
      <c r="E374" s="1"/>
      <c r="F374" s="1"/>
      <c r="G374" s="209"/>
      <c r="H374" s="209"/>
      <c r="I374" s="1"/>
      <c r="J374" s="1"/>
      <c r="K374" s="1"/>
      <c r="L374" s="1"/>
      <c r="M374" s="1"/>
      <c r="N374" s="1"/>
      <c r="O374" s="1"/>
      <c r="P374" s="1"/>
      <c r="Q374" s="1"/>
      <c r="R374" s="1"/>
      <c r="S374" s="1"/>
      <c r="T374" s="1"/>
      <c r="U374" s="1"/>
      <c r="V374" s="1"/>
      <c r="W374" s="1"/>
      <c r="X374" s="1"/>
      <c r="Y374" s="1"/>
      <c r="Z374" s="1"/>
    </row>
    <row r="375" spans="1:26" ht="24" customHeight="1">
      <c r="A375" s="1"/>
      <c r="B375" s="1"/>
      <c r="C375" s="1"/>
      <c r="D375" s="1"/>
      <c r="E375" s="1"/>
      <c r="F375" s="1"/>
      <c r="G375" s="209"/>
      <c r="H375" s="209"/>
      <c r="I375" s="1"/>
      <c r="J375" s="1"/>
      <c r="K375" s="1"/>
      <c r="L375" s="1"/>
      <c r="M375" s="1"/>
      <c r="N375" s="1"/>
      <c r="O375" s="1"/>
      <c r="P375" s="1"/>
      <c r="Q375" s="1"/>
      <c r="R375" s="1"/>
      <c r="S375" s="1"/>
      <c r="T375" s="1"/>
      <c r="U375" s="1"/>
      <c r="V375" s="1"/>
      <c r="W375" s="1"/>
      <c r="X375" s="1"/>
      <c r="Y375" s="1"/>
      <c r="Z375" s="1"/>
    </row>
    <row r="376" spans="1:26" ht="24" customHeight="1">
      <c r="A376" s="1"/>
      <c r="B376" s="1"/>
      <c r="C376" s="1"/>
      <c r="D376" s="1"/>
      <c r="E376" s="1"/>
      <c r="F376" s="1"/>
      <c r="G376" s="209"/>
      <c r="H376" s="209"/>
      <c r="I376" s="1"/>
      <c r="J376" s="1"/>
      <c r="K376" s="1"/>
      <c r="L376" s="1"/>
      <c r="M376" s="1"/>
      <c r="N376" s="1"/>
      <c r="O376" s="1"/>
      <c r="P376" s="1"/>
      <c r="Q376" s="1"/>
      <c r="R376" s="1"/>
      <c r="S376" s="1"/>
      <c r="T376" s="1"/>
      <c r="U376" s="1"/>
      <c r="V376" s="1"/>
      <c r="W376" s="1"/>
      <c r="X376" s="1"/>
      <c r="Y376" s="1"/>
      <c r="Z376" s="1"/>
    </row>
    <row r="377" spans="1:26" ht="24" customHeight="1">
      <c r="A377" s="1"/>
      <c r="B377" s="1"/>
      <c r="C377" s="1"/>
      <c r="D377" s="1"/>
      <c r="E377" s="1"/>
      <c r="F377" s="1"/>
      <c r="G377" s="209"/>
      <c r="H377" s="209"/>
      <c r="I377" s="1"/>
      <c r="J377" s="1"/>
      <c r="K377" s="1"/>
      <c r="L377" s="1"/>
      <c r="M377" s="1"/>
      <c r="N377" s="1"/>
      <c r="O377" s="1"/>
      <c r="P377" s="1"/>
      <c r="Q377" s="1"/>
      <c r="R377" s="1"/>
      <c r="S377" s="1"/>
      <c r="T377" s="1"/>
      <c r="U377" s="1"/>
      <c r="V377" s="1"/>
      <c r="W377" s="1"/>
      <c r="X377" s="1"/>
      <c r="Y377" s="1"/>
      <c r="Z377" s="1"/>
    </row>
    <row r="378" spans="1:26" ht="24" customHeight="1">
      <c r="A378" s="1"/>
      <c r="B378" s="1"/>
      <c r="C378" s="1"/>
      <c r="D378" s="1"/>
      <c r="E378" s="1"/>
      <c r="F378" s="1"/>
      <c r="G378" s="209"/>
      <c r="H378" s="209"/>
      <c r="I378" s="1"/>
      <c r="J378" s="1"/>
      <c r="K378" s="1"/>
      <c r="L378" s="1"/>
      <c r="M378" s="1"/>
      <c r="N378" s="1"/>
      <c r="O378" s="1"/>
      <c r="P378" s="1"/>
      <c r="Q378" s="1"/>
      <c r="R378" s="1"/>
      <c r="S378" s="1"/>
      <c r="T378" s="1"/>
      <c r="U378" s="1"/>
      <c r="V378" s="1"/>
      <c r="W378" s="1"/>
      <c r="X378" s="1"/>
      <c r="Y378" s="1"/>
      <c r="Z378" s="1"/>
    </row>
    <row r="379" spans="1:26" ht="24" customHeight="1">
      <c r="A379" s="1"/>
      <c r="B379" s="1"/>
      <c r="C379" s="1"/>
      <c r="D379" s="1"/>
      <c r="E379" s="1"/>
      <c r="F379" s="1"/>
      <c r="G379" s="209"/>
      <c r="H379" s="209"/>
      <c r="I379" s="1"/>
      <c r="J379" s="1"/>
      <c r="K379" s="1"/>
      <c r="L379" s="1"/>
      <c r="M379" s="1"/>
      <c r="N379" s="1"/>
      <c r="O379" s="1"/>
      <c r="P379" s="1"/>
      <c r="Q379" s="1"/>
      <c r="R379" s="1"/>
      <c r="S379" s="1"/>
      <c r="T379" s="1"/>
      <c r="U379" s="1"/>
      <c r="V379" s="1"/>
      <c r="W379" s="1"/>
      <c r="X379" s="1"/>
      <c r="Y379" s="1"/>
      <c r="Z379" s="1"/>
    </row>
    <row r="380" spans="1:26" ht="24" customHeight="1">
      <c r="A380" s="1"/>
      <c r="B380" s="1"/>
      <c r="C380" s="1"/>
      <c r="D380" s="1"/>
      <c r="E380" s="1"/>
      <c r="F380" s="1"/>
      <c r="G380" s="209"/>
      <c r="H380" s="209"/>
      <c r="I380" s="1"/>
      <c r="J380" s="1"/>
      <c r="K380" s="1"/>
      <c r="L380" s="1"/>
      <c r="M380" s="1"/>
      <c r="N380" s="1"/>
      <c r="O380" s="1"/>
      <c r="P380" s="1"/>
      <c r="Q380" s="1"/>
      <c r="R380" s="1"/>
      <c r="S380" s="1"/>
      <c r="T380" s="1"/>
      <c r="U380" s="1"/>
      <c r="V380" s="1"/>
      <c r="W380" s="1"/>
      <c r="X380" s="1"/>
      <c r="Y380" s="1"/>
      <c r="Z380" s="1"/>
    </row>
    <row r="381" spans="1:26" ht="24" customHeight="1">
      <c r="A381" s="1"/>
      <c r="B381" s="1"/>
      <c r="C381" s="1"/>
      <c r="D381" s="1"/>
      <c r="E381" s="1"/>
      <c r="F381" s="1"/>
      <c r="G381" s="209"/>
      <c r="H381" s="209"/>
      <c r="I381" s="1"/>
      <c r="J381" s="1"/>
      <c r="K381" s="1"/>
      <c r="L381" s="1"/>
      <c r="M381" s="1"/>
      <c r="N381" s="1"/>
      <c r="O381" s="1"/>
      <c r="P381" s="1"/>
      <c r="Q381" s="1"/>
      <c r="R381" s="1"/>
      <c r="S381" s="1"/>
      <c r="T381" s="1"/>
      <c r="U381" s="1"/>
      <c r="V381" s="1"/>
      <c r="W381" s="1"/>
      <c r="X381" s="1"/>
      <c r="Y381" s="1"/>
      <c r="Z381" s="1"/>
    </row>
    <row r="382" spans="1:26" ht="24" customHeight="1">
      <c r="A382" s="1"/>
      <c r="B382" s="1"/>
      <c r="C382" s="1"/>
      <c r="D382" s="1"/>
      <c r="E382" s="1"/>
      <c r="F382" s="1"/>
      <c r="G382" s="209"/>
      <c r="H382" s="209"/>
      <c r="I382" s="1"/>
      <c r="J382" s="1"/>
      <c r="K382" s="1"/>
      <c r="L382" s="1"/>
      <c r="M382" s="1"/>
      <c r="N382" s="1"/>
      <c r="O382" s="1"/>
      <c r="P382" s="1"/>
      <c r="Q382" s="1"/>
      <c r="R382" s="1"/>
      <c r="S382" s="1"/>
      <c r="T382" s="1"/>
      <c r="U382" s="1"/>
      <c r="V382" s="1"/>
      <c r="W382" s="1"/>
      <c r="X382" s="1"/>
      <c r="Y382" s="1"/>
      <c r="Z382" s="1"/>
    </row>
    <row r="383" spans="1:26" ht="24" customHeight="1">
      <c r="A383" s="1"/>
      <c r="B383" s="1"/>
      <c r="C383" s="1"/>
      <c r="D383" s="1"/>
      <c r="E383" s="1"/>
      <c r="F383" s="1"/>
      <c r="G383" s="209"/>
      <c r="H383" s="209"/>
      <c r="I383" s="1"/>
      <c r="J383" s="1"/>
      <c r="K383" s="1"/>
      <c r="L383" s="1"/>
      <c r="M383" s="1"/>
      <c r="N383" s="1"/>
      <c r="O383" s="1"/>
      <c r="P383" s="1"/>
      <c r="Q383" s="1"/>
      <c r="R383" s="1"/>
      <c r="S383" s="1"/>
      <c r="T383" s="1"/>
      <c r="U383" s="1"/>
      <c r="V383" s="1"/>
      <c r="W383" s="1"/>
      <c r="X383" s="1"/>
      <c r="Y383" s="1"/>
      <c r="Z383" s="1"/>
    </row>
    <row r="384" spans="1:26" ht="24" customHeight="1">
      <c r="A384" s="1"/>
      <c r="B384" s="1"/>
      <c r="C384" s="1"/>
      <c r="D384" s="1"/>
      <c r="E384" s="1"/>
      <c r="F384" s="1"/>
      <c r="G384" s="209"/>
      <c r="H384" s="209"/>
      <c r="I384" s="1"/>
      <c r="J384" s="1"/>
      <c r="K384" s="1"/>
      <c r="L384" s="1"/>
      <c r="M384" s="1"/>
      <c r="N384" s="1"/>
      <c r="O384" s="1"/>
      <c r="P384" s="1"/>
      <c r="Q384" s="1"/>
      <c r="R384" s="1"/>
      <c r="S384" s="1"/>
      <c r="T384" s="1"/>
      <c r="U384" s="1"/>
      <c r="V384" s="1"/>
      <c r="W384" s="1"/>
      <c r="X384" s="1"/>
      <c r="Y384" s="1"/>
      <c r="Z384" s="1"/>
    </row>
    <row r="385" spans="1:26" ht="24" customHeight="1">
      <c r="A385" s="1"/>
      <c r="B385" s="1"/>
      <c r="C385" s="1"/>
      <c r="D385" s="1"/>
      <c r="E385" s="1"/>
      <c r="F385" s="1"/>
      <c r="G385" s="209"/>
      <c r="H385" s="209"/>
      <c r="I385" s="1"/>
      <c r="J385" s="1"/>
      <c r="K385" s="1"/>
      <c r="L385" s="1"/>
      <c r="M385" s="1"/>
      <c r="N385" s="1"/>
      <c r="O385" s="1"/>
      <c r="P385" s="1"/>
      <c r="Q385" s="1"/>
      <c r="R385" s="1"/>
      <c r="S385" s="1"/>
      <c r="T385" s="1"/>
      <c r="U385" s="1"/>
      <c r="V385" s="1"/>
      <c r="W385" s="1"/>
      <c r="X385" s="1"/>
      <c r="Y385" s="1"/>
      <c r="Z385" s="1"/>
    </row>
    <row r="386" spans="1:26" ht="24" customHeight="1">
      <c r="A386" s="1"/>
      <c r="B386" s="1"/>
      <c r="C386" s="1"/>
      <c r="D386" s="1"/>
      <c r="E386" s="1"/>
      <c r="F386" s="1"/>
      <c r="G386" s="209"/>
      <c r="H386" s="209"/>
      <c r="I386" s="1"/>
      <c r="J386" s="1"/>
      <c r="K386" s="1"/>
      <c r="L386" s="1"/>
      <c r="M386" s="1"/>
      <c r="N386" s="1"/>
      <c r="O386" s="1"/>
      <c r="P386" s="1"/>
      <c r="Q386" s="1"/>
      <c r="R386" s="1"/>
      <c r="S386" s="1"/>
      <c r="T386" s="1"/>
      <c r="U386" s="1"/>
      <c r="V386" s="1"/>
      <c r="W386" s="1"/>
      <c r="X386" s="1"/>
      <c r="Y386" s="1"/>
      <c r="Z386" s="1"/>
    </row>
    <row r="387" spans="1:26" ht="24" customHeight="1">
      <c r="A387" s="1"/>
      <c r="B387" s="1"/>
      <c r="C387" s="1"/>
      <c r="D387" s="1"/>
      <c r="E387" s="1"/>
      <c r="F387" s="1"/>
      <c r="G387" s="209"/>
      <c r="H387" s="209"/>
      <c r="I387" s="1"/>
      <c r="J387" s="1"/>
      <c r="K387" s="1"/>
      <c r="L387" s="1"/>
      <c r="M387" s="1"/>
      <c r="N387" s="1"/>
      <c r="O387" s="1"/>
      <c r="P387" s="1"/>
      <c r="Q387" s="1"/>
      <c r="R387" s="1"/>
      <c r="S387" s="1"/>
      <c r="T387" s="1"/>
      <c r="U387" s="1"/>
      <c r="V387" s="1"/>
      <c r="W387" s="1"/>
      <c r="X387" s="1"/>
      <c r="Y387" s="1"/>
      <c r="Z387" s="1"/>
    </row>
    <row r="388" spans="1:26" ht="24" customHeight="1">
      <c r="A388" s="1"/>
      <c r="B388" s="1"/>
      <c r="C388" s="1"/>
      <c r="D388" s="1"/>
      <c r="E388" s="1"/>
      <c r="F388" s="1"/>
      <c r="G388" s="209"/>
      <c r="H388" s="209"/>
      <c r="I388" s="1"/>
      <c r="J388" s="1"/>
      <c r="K388" s="1"/>
      <c r="L388" s="1"/>
      <c r="M388" s="1"/>
      <c r="N388" s="1"/>
      <c r="O388" s="1"/>
      <c r="P388" s="1"/>
      <c r="Q388" s="1"/>
      <c r="R388" s="1"/>
      <c r="S388" s="1"/>
      <c r="T388" s="1"/>
      <c r="U388" s="1"/>
      <c r="V388" s="1"/>
      <c r="W388" s="1"/>
      <c r="X388" s="1"/>
      <c r="Y388" s="1"/>
      <c r="Z388" s="1"/>
    </row>
    <row r="389" spans="1:26" ht="24" customHeight="1">
      <c r="A389" s="1"/>
      <c r="B389" s="1"/>
      <c r="C389" s="1"/>
      <c r="D389" s="1"/>
      <c r="E389" s="1"/>
      <c r="F389" s="1"/>
      <c r="G389" s="209"/>
      <c r="H389" s="209"/>
      <c r="I389" s="1"/>
      <c r="J389" s="1"/>
      <c r="K389" s="1"/>
      <c r="L389" s="1"/>
      <c r="M389" s="1"/>
      <c r="N389" s="1"/>
      <c r="O389" s="1"/>
      <c r="P389" s="1"/>
      <c r="Q389" s="1"/>
      <c r="R389" s="1"/>
      <c r="S389" s="1"/>
      <c r="T389" s="1"/>
      <c r="U389" s="1"/>
      <c r="V389" s="1"/>
      <c r="W389" s="1"/>
      <c r="X389" s="1"/>
      <c r="Y389" s="1"/>
      <c r="Z389" s="1"/>
    </row>
    <row r="390" spans="1:26" ht="24" customHeight="1">
      <c r="A390" s="1"/>
      <c r="B390" s="1"/>
      <c r="C390" s="1"/>
      <c r="D390" s="1"/>
      <c r="E390" s="1"/>
      <c r="F390" s="1"/>
      <c r="G390" s="209"/>
      <c r="H390" s="209"/>
      <c r="I390" s="1"/>
      <c r="J390" s="1"/>
      <c r="K390" s="1"/>
      <c r="L390" s="1"/>
      <c r="M390" s="1"/>
      <c r="N390" s="1"/>
      <c r="O390" s="1"/>
      <c r="P390" s="1"/>
      <c r="Q390" s="1"/>
      <c r="R390" s="1"/>
      <c r="S390" s="1"/>
      <c r="T390" s="1"/>
      <c r="U390" s="1"/>
      <c r="V390" s="1"/>
      <c r="W390" s="1"/>
      <c r="X390" s="1"/>
      <c r="Y390" s="1"/>
      <c r="Z390" s="1"/>
    </row>
    <row r="391" spans="1:26" ht="24" customHeight="1">
      <c r="A391" s="1"/>
      <c r="B391" s="1"/>
      <c r="C391" s="1"/>
      <c r="D391" s="1"/>
      <c r="E391" s="1"/>
      <c r="F391" s="1"/>
      <c r="G391" s="209"/>
      <c r="H391" s="209"/>
      <c r="I391" s="1"/>
      <c r="J391" s="1"/>
      <c r="K391" s="1"/>
      <c r="L391" s="1"/>
      <c r="M391" s="1"/>
      <c r="N391" s="1"/>
      <c r="O391" s="1"/>
      <c r="P391" s="1"/>
      <c r="Q391" s="1"/>
      <c r="R391" s="1"/>
      <c r="S391" s="1"/>
      <c r="T391" s="1"/>
      <c r="U391" s="1"/>
      <c r="V391" s="1"/>
      <c r="W391" s="1"/>
      <c r="X391" s="1"/>
      <c r="Y391" s="1"/>
      <c r="Z391" s="1"/>
    </row>
    <row r="392" spans="1:26" ht="24" customHeight="1">
      <c r="A392" s="1"/>
      <c r="B392" s="1"/>
      <c r="C392" s="1"/>
      <c r="D392" s="1"/>
      <c r="E392" s="1"/>
      <c r="F392" s="1"/>
      <c r="G392" s="209"/>
      <c r="H392" s="209"/>
      <c r="I392" s="1"/>
      <c r="J392" s="1"/>
      <c r="K392" s="1"/>
      <c r="L392" s="1"/>
      <c r="M392" s="1"/>
      <c r="N392" s="1"/>
      <c r="O392" s="1"/>
      <c r="P392" s="1"/>
      <c r="Q392" s="1"/>
      <c r="R392" s="1"/>
      <c r="S392" s="1"/>
      <c r="T392" s="1"/>
      <c r="U392" s="1"/>
      <c r="V392" s="1"/>
      <c r="W392" s="1"/>
      <c r="X392" s="1"/>
      <c r="Y392" s="1"/>
      <c r="Z392" s="1"/>
    </row>
    <row r="393" spans="1:26" ht="24" customHeight="1">
      <c r="A393" s="1"/>
      <c r="B393" s="1"/>
      <c r="C393" s="1"/>
      <c r="D393" s="1"/>
      <c r="E393" s="1"/>
      <c r="F393" s="1"/>
      <c r="G393" s="209"/>
      <c r="H393" s="209"/>
      <c r="I393" s="1"/>
      <c r="J393" s="1"/>
      <c r="K393" s="1"/>
      <c r="L393" s="1"/>
      <c r="M393" s="1"/>
      <c r="N393" s="1"/>
      <c r="O393" s="1"/>
      <c r="P393" s="1"/>
      <c r="Q393" s="1"/>
      <c r="R393" s="1"/>
      <c r="S393" s="1"/>
      <c r="T393" s="1"/>
      <c r="U393" s="1"/>
      <c r="V393" s="1"/>
      <c r="W393" s="1"/>
      <c r="X393" s="1"/>
      <c r="Y393" s="1"/>
      <c r="Z393" s="1"/>
    </row>
    <row r="394" spans="1:26" ht="24" customHeight="1">
      <c r="A394" s="1"/>
      <c r="B394" s="1"/>
      <c r="C394" s="1"/>
      <c r="D394" s="1"/>
      <c r="E394" s="1"/>
      <c r="F394" s="1"/>
      <c r="G394" s="209"/>
      <c r="H394" s="209"/>
      <c r="I394" s="1"/>
      <c r="J394" s="1"/>
      <c r="K394" s="1"/>
      <c r="L394" s="1"/>
      <c r="M394" s="1"/>
      <c r="N394" s="1"/>
      <c r="O394" s="1"/>
      <c r="P394" s="1"/>
      <c r="Q394" s="1"/>
      <c r="R394" s="1"/>
      <c r="S394" s="1"/>
      <c r="T394" s="1"/>
      <c r="U394" s="1"/>
      <c r="V394" s="1"/>
      <c r="W394" s="1"/>
      <c r="X394" s="1"/>
      <c r="Y394" s="1"/>
      <c r="Z394" s="1"/>
    </row>
    <row r="395" spans="1:26" ht="24" customHeight="1">
      <c r="A395" s="1"/>
      <c r="B395" s="1"/>
      <c r="C395" s="1"/>
      <c r="D395" s="1"/>
      <c r="E395" s="1"/>
      <c r="F395" s="1"/>
      <c r="G395" s="209"/>
      <c r="H395" s="209"/>
      <c r="I395" s="1"/>
      <c r="J395" s="1"/>
      <c r="K395" s="1"/>
      <c r="L395" s="1"/>
      <c r="M395" s="1"/>
      <c r="N395" s="1"/>
      <c r="O395" s="1"/>
      <c r="P395" s="1"/>
      <c r="Q395" s="1"/>
      <c r="R395" s="1"/>
      <c r="S395" s="1"/>
      <c r="T395" s="1"/>
      <c r="U395" s="1"/>
      <c r="V395" s="1"/>
      <c r="W395" s="1"/>
      <c r="X395" s="1"/>
      <c r="Y395" s="1"/>
      <c r="Z395" s="1"/>
    </row>
    <row r="396" spans="1:26" ht="24" customHeight="1">
      <c r="A396" s="1"/>
      <c r="B396" s="1"/>
      <c r="C396" s="1"/>
      <c r="D396" s="1"/>
      <c r="E396" s="1"/>
      <c r="F396" s="1"/>
      <c r="G396" s="209"/>
      <c r="H396" s="209"/>
      <c r="I396" s="1"/>
      <c r="J396" s="1"/>
      <c r="K396" s="1"/>
      <c r="L396" s="1"/>
      <c r="M396" s="1"/>
      <c r="N396" s="1"/>
      <c r="O396" s="1"/>
      <c r="P396" s="1"/>
      <c r="Q396" s="1"/>
      <c r="R396" s="1"/>
      <c r="S396" s="1"/>
      <c r="T396" s="1"/>
      <c r="U396" s="1"/>
      <c r="V396" s="1"/>
      <c r="W396" s="1"/>
      <c r="X396" s="1"/>
      <c r="Y396" s="1"/>
      <c r="Z396" s="1"/>
    </row>
    <row r="397" spans="1:26" ht="24" customHeight="1">
      <c r="A397" s="1"/>
      <c r="B397" s="1"/>
      <c r="C397" s="1"/>
      <c r="D397" s="1"/>
      <c r="E397" s="1"/>
      <c r="F397" s="1"/>
      <c r="G397" s="209"/>
      <c r="H397" s="209"/>
      <c r="I397" s="1"/>
      <c r="J397" s="1"/>
      <c r="K397" s="1"/>
      <c r="L397" s="1"/>
      <c r="M397" s="1"/>
      <c r="N397" s="1"/>
      <c r="O397" s="1"/>
      <c r="P397" s="1"/>
      <c r="Q397" s="1"/>
      <c r="R397" s="1"/>
      <c r="S397" s="1"/>
      <c r="T397" s="1"/>
      <c r="U397" s="1"/>
      <c r="V397" s="1"/>
      <c r="W397" s="1"/>
      <c r="X397" s="1"/>
      <c r="Y397" s="1"/>
      <c r="Z397" s="1"/>
    </row>
    <row r="398" spans="1:26" ht="24" customHeight="1">
      <c r="A398" s="1"/>
      <c r="B398" s="1"/>
      <c r="C398" s="1"/>
      <c r="D398" s="1"/>
      <c r="E398" s="1"/>
      <c r="F398" s="1"/>
      <c r="G398" s="209"/>
      <c r="H398" s="209"/>
      <c r="I398" s="1"/>
      <c r="J398" s="1"/>
      <c r="K398" s="1"/>
      <c r="L398" s="1"/>
      <c r="M398" s="1"/>
      <c r="N398" s="1"/>
      <c r="O398" s="1"/>
      <c r="P398" s="1"/>
      <c r="Q398" s="1"/>
      <c r="R398" s="1"/>
      <c r="S398" s="1"/>
      <c r="T398" s="1"/>
      <c r="U398" s="1"/>
      <c r="V398" s="1"/>
      <c r="W398" s="1"/>
      <c r="X398" s="1"/>
      <c r="Y398" s="1"/>
      <c r="Z398" s="1"/>
    </row>
    <row r="399" spans="1:26" ht="24" customHeight="1">
      <c r="A399" s="1"/>
      <c r="B399" s="1"/>
      <c r="C399" s="1"/>
      <c r="D399" s="1"/>
      <c r="E399" s="1"/>
      <c r="F399" s="1"/>
      <c r="G399" s="209"/>
      <c r="H399" s="209"/>
      <c r="I399" s="1"/>
      <c r="J399" s="1"/>
      <c r="K399" s="1"/>
      <c r="L399" s="1"/>
      <c r="M399" s="1"/>
      <c r="N399" s="1"/>
      <c r="O399" s="1"/>
      <c r="P399" s="1"/>
      <c r="Q399" s="1"/>
      <c r="R399" s="1"/>
      <c r="S399" s="1"/>
      <c r="T399" s="1"/>
      <c r="U399" s="1"/>
      <c r="V399" s="1"/>
      <c r="W399" s="1"/>
      <c r="X399" s="1"/>
      <c r="Y399" s="1"/>
      <c r="Z399" s="1"/>
    </row>
    <row r="400" spans="1:26" ht="24" customHeight="1">
      <c r="A400" s="1"/>
      <c r="B400" s="1"/>
      <c r="C400" s="1"/>
      <c r="D400" s="1"/>
      <c r="E400" s="1"/>
      <c r="F400" s="1"/>
      <c r="G400" s="209"/>
      <c r="H400" s="209"/>
      <c r="I400" s="1"/>
      <c r="J400" s="1"/>
      <c r="K400" s="1"/>
      <c r="L400" s="1"/>
      <c r="M400" s="1"/>
      <c r="N400" s="1"/>
      <c r="O400" s="1"/>
      <c r="P400" s="1"/>
      <c r="Q400" s="1"/>
      <c r="R400" s="1"/>
      <c r="S400" s="1"/>
      <c r="T400" s="1"/>
      <c r="U400" s="1"/>
      <c r="V400" s="1"/>
      <c r="W400" s="1"/>
      <c r="X400" s="1"/>
      <c r="Y400" s="1"/>
      <c r="Z400" s="1"/>
    </row>
    <row r="401" spans="1:26" ht="24" customHeight="1">
      <c r="A401" s="1"/>
      <c r="B401" s="1"/>
      <c r="C401" s="1"/>
      <c r="D401" s="1"/>
      <c r="E401" s="1"/>
      <c r="F401" s="1"/>
      <c r="G401" s="209"/>
      <c r="H401" s="209"/>
      <c r="I401" s="1"/>
      <c r="J401" s="1"/>
      <c r="K401" s="1"/>
      <c r="L401" s="1"/>
      <c r="M401" s="1"/>
      <c r="N401" s="1"/>
      <c r="O401" s="1"/>
      <c r="P401" s="1"/>
      <c r="Q401" s="1"/>
      <c r="R401" s="1"/>
      <c r="S401" s="1"/>
      <c r="T401" s="1"/>
      <c r="U401" s="1"/>
      <c r="V401" s="1"/>
      <c r="W401" s="1"/>
      <c r="X401" s="1"/>
      <c r="Y401" s="1"/>
      <c r="Z401" s="1"/>
    </row>
    <row r="402" spans="1:26" ht="24" customHeight="1">
      <c r="A402" s="1"/>
      <c r="B402" s="1"/>
      <c r="C402" s="1"/>
      <c r="D402" s="1"/>
      <c r="E402" s="1"/>
      <c r="F402" s="1"/>
      <c r="G402" s="209"/>
      <c r="H402" s="209"/>
      <c r="I402" s="1"/>
      <c r="J402" s="1"/>
      <c r="K402" s="1"/>
      <c r="L402" s="1"/>
      <c r="M402" s="1"/>
      <c r="N402" s="1"/>
      <c r="O402" s="1"/>
      <c r="P402" s="1"/>
      <c r="Q402" s="1"/>
      <c r="R402" s="1"/>
      <c r="S402" s="1"/>
      <c r="T402" s="1"/>
      <c r="U402" s="1"/>
      <c r="V402" s="1"/>
      <c r="W402" s="1"/>
      <c r="X402" s="1"/>
      <c r="Y402" s="1"/>
      <c r="Z402" s="1"/>
    </row>
    <row r="403" spans="1:26" ht="24" customHeight="1">
      <c r="A403" s="1"/>
      <c r="B403" s="1"/>
      <c r="C403" s="1"/>
      <c r="D403" s="1"/>
      <c r="E403" s="1"/>
      <c r="F403" s="1"/>
      <c r="G403" s="209"/>
      <c r="H403" s="209"/>
      <c r="I403" s="1"/>
      <c r="J403" s="1"/>
      <c r="K403" s="1"/>
      <c r="L403" s="1"/>
      <c r="M403" s="1"/>
      <c r="N403" s="1"/>
      <c r="O403" s="1"/>
      <c r="P403" s="1"/>
      <c r="Q403" s="1"/>
      <c r="R403" s="1"/>
      <c r="S403" s="1"/>
      <c r="T403" s="1"/>
      <c r="U403" s="1"/>
      <c r="V403" s="1"/>
      <c r="W403" s="1"/>
      <c r="X403" s="1"/>
      <c r="Y403" s="1"/>
      <c r="Z403" s="1"/>
    </row>
    <row r="404" spans="1:26" ht="24" customHeight="1">
      <c r="A404" s="1"/>
      <c r="B404" s="1"/>
      <c r="C404" s="1"/>
      <c r="D404" s="1"/>
      <c r="E404" s="1"/>
      <c r="F404" s="1"/>
      <c r="G404" s="209"/>
      <c r="H404" s="209"/>
      <c r="I404" s="1"/>
      <c r="J404" s="1"/>
      <c r="K404" s="1"/>
      <c r="L404" s="1"/>
      <c r="M404" s="1"/>
      <c r="N404" s="1"/>
      <c r="O404" s="1"/>
      <c r="P404" s="1"/>
      <c r="Q404" s="1"/>
      <c r="R404" s="1"/>
      <c r="S404" s="1"/>
      <c r="T404" s="1"/>
      <c r="U404" s="1"/>
      <c r="V404" s="1"/>
      <c r="W404" s="1"/>
      <c r="X404" s="1"/>
      <c r="Y404" s="1"/>
      <c r="Z404" s="1"/>
    </row>
    <row r="405" spans="1:26" ht="24" customHeight="1">
      <c r="A405" s="1"/>
      <c r="B405" s="1"/>
      <c r="C405" s="1"/>
      <c r="D405" s="1"/>
      <c r="E405" s="1"/>
      <c r="F405" s="1"/>
      <c r="G405" s="209"/>
      <c r="H405" s="209"/>
      <c r="I405" s="1"/>
      <c r="J405" s="1"/>
      <c r="K405" s="1"/>
      <c r="L405" s="1"/>
      <c r="M405" s="1"/>
      <c r="N405" s="1"/>
      <c r="O405" s="1"/>
      <c r="P405" s="1"/>
      <c r="Q405" s="1"/>
      <c r="R405" s="1"/>
      <c r="S405" s="1"/>
      <c r="T405" s="1"/>
      <c r="U405" s="1"/>
      <c r="V405" s="1"/>
      <c r="W405" s="1"/>
      <c r="X405" s="1"/>
      <c r="Y405" s="1"/>
      <c r="Z405" s="1"/>
    </row>
    <row r="406" spans="1:26" ht="24" customHeight="1">
      <c r="A406" s="1"/>
      <c r="B406" s="1"/>
      <c r="C406" s="1"/>
      <c r="D406" s="1"/>
      <c r="E406" s="1"/>
      <c r="F406" s="1"/>
      <c r="G406" s="209"/>
      <c r="H406" s="209"/>
      <c r="I406" s="1"/>
      <c r="J406" s="1"/>
      <c r="K406" s="1"/>
      <c r="L406" s="1"/>
      <c r="M406" s="1"/>
      <c r="N406" s="1"/>
      <c r="O406" s="1"/>
      <c r="P406" s="1"/>
      <c r="Q406" s="1"/>
      <c r="R406" s="1"/>
      <c r="S406" s="1"/>
      <c r="T406" s="1"/>
      <c r="U406" s="1"/>
      <c r="V406" s="1"/>
      <c r="W406" s="1"/>
      <c r="X406" s="1"/>
      <c r="Y406" s="1"/>
      <c r="Z406" s="1"/>
    </row>
    <row r="407" spans="1:26" ht="24" customHeight="1">
      <c r="A407" s="1"/>
      <c r="B407" s="1"/>
      <c r="C407" s="1"/>
      <c r="D407" s="1"/>
      <c r="E407" s="1"/>
      <c r="F407" s="1"/>
      <c r="G407" s="209"/>
      <c r="H407" s="209"/>
      <c r="I407" s="1"/>
      <c r="J407" s="1"/>
      <c r="K407" s="1"/>
      <c r="L407" s="1"/>
      <c r="M407" s="1"/>
      <c r="N407" s="1"/>
      <c r="O407" s="1"/>
      <c r="P407" s="1"/>
      <c r="Q407" s="1"/>
      <c r="R407" s="1"/>
      <c r="S407" s="1"/>
      <c r="T407" s="1"/>
      <c r="U407" s="1"/>
      <c r="V407" s="1"/>
      <c r="W407" s="1"/>
      <c r="X407" s="1"/>
      <c r="Y407" s="1"/>
      <c r="Z407" s="1"/>
    </row>
    <row r="408" spans="1:26" ht="24" customHeight="1">
      <c r="A408" s="1"/>
      <c r="B408" s="1"/>
      <c r="C408" s="1"/>
      <c r="D408" s="1"/>
      <c r="E408" s="1"/>
      <c r="F408" s="1"/>
      <c r="G408" s="209"/>
      <c r="H408" s="209"/>
      <c r="I408" s="1"/>
      <c r="J408" s="1"/>
      <c r="K408" s="1"/>
      <c r="L408" s="1"/>
      <c r="M408" s="1"/>
      <c r="N408" s="1"/>
      <c r="O408" s="1"/>
      <c r="P408" s="1"/>
      <c r="Q408" s="1"/>
      <c r="R408" s="1"/>
      <c r="S408" s="1"/>
      <c r="T408" s="1"/>
      <c r="U408" s="1"/>
      <c r="V408" s="1"/>
      <c r="W408" s="1"/>
      <c r="X408" s="1"/>
      <c r="Y408" s="1"/>
      <c r="Z408" s="1"/>
    </row>
    <row r="409" spans="1:26" ht="24" customHeight="1">
      <c r="A409" s="1"/>
      <c r="B409" s="1"/>
      <c r="C409" s="1"/>
      <c r="D409" s="1"/>
      <c r="E409" s="1"/>
      <c r="F409" s="1"/>
      <c r="G409" s="209"/>
      <c r="H409" s="209"/>
      <c r="I409" s="1"/>
      <c r="J409" s="1"/>
      <c r="K409" s="1"/>
      <c r="L409" s="1"/>
      <c r="M409" s="1"/>
      <c r="N409" s="1"/>
      <c r="O409" s="1"/>
      <c r="P409" s="1"/>
      <c r="Q409" s="1"/>
      <c r="R409" s="1"/>
      <c r="S409" s="1"/>
      <c r="T409" s="1"/>
      <c r="U409" s="1"/>
      <c r="V409" s="1"/>
      <c r="W409" s="1"/>
      <c r="X409" s="1"/>
      <c r="Y409" s="1"/>
      <c r="Z409" s="1"/>
    </row>
    <row r="410" spans="1:26" ht="24" customHeight="1">
      <c r="A410" s="1"/>
      <c r="B410" s="1"/>
      <c r="C410" s="1"/>
      <c r="D410" s="1"/>
      <c r="E410" s="1"/>
      <c r="F410" s="1"/>
      <c r="G410" s="209"/>
      <c r="H410" s="209"/>
      <c r="I410" s="1"/>
      <c r="J410" s="1"/>
      <c r="K410" s="1"/>
      <c r="L410" s="1"/>
      <c r="M410" s="1"/>
      <c r="N410" s="1"/>
      <c r="O410" s="1"/>
      <c r="P410" s="1"/>
      <c r="Q410" s="1"/>
      <c r="R410" s="1"/>
      <c r="S410" s="1"/>
      <c r="T410" s="1"/>
      <c r="U410" s="1"/>
      <c r="V410" s="1"/>
      <c r="W410" s="1"/>
      <c r="X410" s="1"/>
      <c r="Y410" s="1"/>
      <c r="Z410" s="1"/>
    </row>
    <row r="411" spans="1:26" ht="24" customHeight="1">
      <c r="A411" s="1"/>
      <c r="B411" s="1"/>
      <c r="C411" s="1"/>
      <c r="D411" s="1"/>
      <c r="E411" s="1"/>
      <c r="F411" s="1"/>
      <c r="G411" s="209"/>
      <c r="H411" s="209"/>
      <c r="I411" s="1"/>
      <c r="J411" s="1"/>
      <c r="K411" s="1"/>
      <c r="L411" s="1"/>
      <c r="M411" s="1"/>
      <c r="N411" s="1"/>
      <c r="O411" s="1"/>
      <c r="P411" s="1"/>
      <c r="Q411" s="1"/>
      <c r="R411" s="1"/>
      <c r="S411" s="1"/>
      <c r="T411" s="1"/>
      <c r="U411" s="1"/>
      <c r="V411" s="1"/>
      <c r="W411" s="1"/>
      <c r="X411" s="1"/>
      <c r="Y411" s="1"/>
      <c r="Z411" s="1"/>
    </row>
    <row r="412" spans="1:26" ht="24" customHeight="1">
      <c r="A412" s="1"/>
      <c r="B412" s="1"/>
      <c r="C412" s="1"/>
      <c r="D412" s="1"/>
      <c r="E412" s="1"/>
      <c r="F412" s="1"/>
      <c r="G412" s="209"/>
      <c r="H412" s="209"/>
      <c r="I412" s="1"/>
      <c r="J412" s="1"/>
      <c r="K412" s="1"/>
      <c r="L412" s="1"/>
      <c r="M412" s="1"/>
      <c r="N412" s="1"/>
      <c r="O412" s="1"/>
      <c r="P412" s="1"/>
      <c r="Q412" s="1"/>
      <c r="R412" s="1"/>
      <c r="S412" s="1"/>
      <c r="T412" s="1"/>
      <c r="U412" s="1"/>
      <c r="V412" s="1"/>
      <c r="W412" s="1"/>
      <c r="X412" s="1"/>
      <c r="Y412" s="1"/>
      <c r="Z412" s="1"/>
    </row>
    <row r="413" spans="1:26" ht="24" customHeight="1">
      <c r="A413" s="1"/>
      <c r="B413" s="1"/>
      <c r="C413" s="1"/>
      <c r="D413" s="1"/>
      <c r="E413" s="1"/>
      <c r="F413" s="1"/>
      <c r="G413" s="209"/>
      <c r="H413" s="209"/>
      <c r="I413" s="1"/>
      <c r="J413" s="1"/>
      <c r="K413" s="1"/>
      <c r="L413" s="1"/>
      <c r="M413" s="1"/>
      <c r="N413" s="1"/>
      <c r="O413" s="1"/>
      <c r="P413" s="1"/>
      <c r="Q413" s="1"/>
      <c r="R413" s="1"/>
      <c r="S413" s="1"/>
      <c r="T413" s="1"/>
      <c r="U413" s="1"/>
      <c r="V413" s="1"/>
      <c r="W413" s="1"/>
      <c r="X413" s="1"/>
      <c r="Y413" s="1"/>
      <c r="Z413" s="1"/>
    </row>
    <row r="414" spans="1:26" ht="24" customHeight="1">
      <c r="A414" s="1"/>
      <c r="B414" s="1"/>
      <c r="C414" s="1"/>
      <c r="D414" s="1"/>
      <c r="E414" s="1"/>
      <c r="F414" s="1"/>
      <c r="G414" s="209"/>
      <c r="H414" s="209"/>
      <c r="I414" s="1"/>
      <c r="J414" s="1"/>
      <c r="K414" s="1"/>
      <c r="L414" s="1"/>
      <c r="M414" s="1"/>
      <c r="N414" s="1"/>
      <c r="O414" s="1"/>
      <c r="P414" s="1"/>
      <c r="Q414" s="1"/>
      <c r="R414" s="1"/>
      <c r="S414" s="1"/>
      <c r="T414" s="1"/>
      <c r="U414" s="1"/>
      <c r="V414" s="1"/>
      <c r="W414" s="1"/>
      <c r="X414" s="1"/>
      <c r="Y414" s="1"/>
      <c r="Z414" s="1"/>
    </row>
    <row r="415" spans="1:26" ht="24" customHeight="1">
      <c r="A415" s="1"/>
      <c r="B415" s="1"/>
      <c r="C415" s="1"/>
      <c r="D415" s="1"/>
      <c r="E415" s="1"/>
      <c r="F415" s="1"/>
      <c r="G415" s="209"/>
      <c r="H415" s="209"/>
      <c r="I415" s="1"/>
      <c r="J415" s="1"/>
      <c r="K415" s="1"/>
      <c r="L415" s="1"/>
      <c r="M415" s="1"/>
      <c r="N415" s="1"/>
      <c r="O415" s="1"/>
      <c r="P415" s="1"/>
      <c r="Q415" s="1"/>
      <c r="R415" s="1"/>
      <c r="S415" s="1"/>
      <c r="T415" s="1"/>
      <c r="U415" s="1"/>
      <c r="V415" s="1"/>
      <c r="W415" s="1"/>
      <c r="X415" s="1"/>
      <c r="Y415" s="1"/>
      <c r="Z415" s="1"/>
    </row>
    <row r="416" spans="1:26" ht="24" customHeight="1">
      <c r="A416" s="1"/>
      <c r="B416" s="1"/>
      <c r="C416" s="1"/>
      <c r="D416" s="1"/>
      <c r="E416" s="1"/>
      <c r="F416" s="1"/>
      <c r="G416" s="209"/>
      <c r="H416" s="209"/>
      <c r="I416" s="1"/>
      <c r="J416" s="1"/>
      <c r="K416" s="1"/>
      <c r="L416" s="1"/>
      <c r="M416" s="1"/>
      <c r="N416" s="1"/>
      <c r="O416" s="1"/>
      <c r="P416" s="1"/>
      <c r="Q416" s="1"/>
      <c r="R416" s="1"/>
      <c r="S416" s="1"/>
      <c r="T416" s="1"/>
      <c r="U416" s="1"/>
      <c r="V416" s="1"/>
      <c r="W416" s="1"/>
      <c r="X416" s="1"/>
      <c r="Y416" s="1"/>
      <c r="Z416" s="1"/>
    </row>
    <row r="417" spans="1:26" ht="24" customHeight="1">
      <c r="A417" s="1"/>
      <c r="B417" s="1"/>
      <c r="C417" s="1"/>
      <c r="D417" s="1"/>
      <c r="E417" s="1"/>
      <c r="F417" s="1"/>
      <c r="G417" s="209"/>
      <c r="H417" s="209"/>
      <c r="I417" s="1"/>
      <c r="J417" s="1"/>
      <c r="K417" s="1"/>
      <c r="L417" s="1"/>
      <c r="M417" s="1"/>
      <c r="N417" s="1"/>
      <c r="O417" s="1"/>
      <c r="P417" s="1"/>
      <c r="Q417" s="1"/>
      <c r="R417" s="1"/>
      <c r="S417" s="1"/>
      <c r="T417" s="1"/>
      <c r="U417" s="1"/>
      <c r="V417" s="1"/>
      <c r="W417" s="1"/>
      <c r="X417" s="1"/>
      <c r="Y417" s="1"/>
      <c r="Z417" s="1"/>
    </row>
    <row r="418" spans="1:26" ht="24" customHeight="1">
      <c r="A418" s="1"/>
      <c r="B418" s="1"/>
      <c r="C418" s="1"/>
      <c r="D418" s="1"/>
      <c r="E418" s="1"/>
      <c r="F418" s="1"/>
      <c r="G418" s="209"/>
      <c r="H418" s="209"/>
      <c r="I418" s="1"/>
      <c r="J418" s="1"/>
      <c r="K418" s="1"/>
      <c r="L418" s="1"/>
      <c r="M418" s="1"/>
      <c r="N418" s="1"/>
      <c r="O418" s="1"/>
      <c r="P418" s="1"/>
      <c r="Q418" s="1"/>
      <c r="R418" s="1"/>
      <c r="S418" s="1"/>
      <c r="T418" s="1"/>
      <c r="U418" s="1"/>
      <c r="V418" s="1"/>
      <c r="W418" s="1"/>
      <c r="X418" s="1"/>
      <c r="Y418" s="1"/>
      <c r="Z418" s="1"/>
    </row>
    <row r="419" spans="1:26" ht="24" customHeight="1">
      <c r="A419" s="1"/>
      <c r="B419" s="1"/>
      <c r="C419" s="1"/>
      <c r="D419" s="1"/>
      <c r="E419" s="1"/>
      <c r="F419" s="1"/>
      <c r="G419" s="209"/>
      <c r="H419" s="209"/>
      <c r="I419" s="1"/>
      <c r="J419" s="1"/>
      <c r="K419" s="1"/>
      <c r="L419" s="1"/>
      <c r="M419" s="1"/>
      <c r="N419" s="1"/>
      <c r="O419" s="1"/>
      <c r="P419" s="1"/>
      <c r="Q419" s="1"/>
      <c r="R419" s="1"/>
      <c r="S419" s="1"/>
      <c r="T419" s="1"/>
      <c r="U419" s="1"/>
      <c r="V419" s="1"/>
      <c r="W419" s="1"/>
      <c r="X419" s="1"/>
      <c r="Y419" s="1"/>
      <c r="Z419" s="1"/>
    </row>
    <row r="420" spans="1:26" ht="24" customHeight="1">
      <c r="A420" s="1"/>
      <c r="B420" s="1"/>
      <c r="C420" s="1"/>
      <c r="D420" s="1"/>
      <c r="E420" s="1"/>
      <c r="F420" s="1"/>
      <c r="G420" s="209"/>
      <c r="H420" s="209"/>
      <c r="I420" s="1"/>
      <c r="J420" s="1"/>
      <c r="K420" s="1"/>
      <c r="L420" s="1"/>
      <c r="M420" s="1"/>
      <c r="N420" s="1"/>
      <c r="O420" s="1"/>
      <c r="P420" s="1"/>
      <c r="Q420" s="1"/>
      <c r="R420" s="1"/>
      <c r="S420" s="1"/>
      <c r="T420" s="1"/>
      <c r="U420" s="1"/>
      <c r="V420" s="1"/>
      <c r="W420" s="1"/>
      <c r="X420" s="1"/>
      <c r="Y420" s="1"/>
      <c r="Z420" s="1"/>
    </row>
    <row r="421" spans="1:26" ht="24" customHeight="1">
      <c r="A421" s="1"/>
      <c r="B421" s="1"/>
      <c r="C421" s="1"/>
      <c r="D421" s="1"/>
      <c r="E421" s="1"/>
      <c r="F421" s="1"/>
      <c r="G421" s="209"/>
      <c r="H421" s="209"/>
      <c r="I421" s="1"/>
      <c r="J421" s="1"/>
      <c r="K421" s="1"/>
      <c r="L421" s="1"/>
      <c r="M421" s="1"/>
      <c r="N421" s="1"/>
      <c r="O421" s="1"/>
      <c r="P421" s="1"/>
      <c r="Q421" s="1"/>
      <c r="R421" s="1"/>
      <c r="S421" s="1"/>
      <c r="T421" s="1"/>
      <c r="U421" s="1"/>
      <c r="V421" s="1"/>
      <c r="W421" s="1"/>
      <c r="X421" s="1"/>
      <c r="Y421" s="1"/>
      <c r="Z421" s="1"/>
    </row>
    <row r="422" spans="1:26" ht="24" customHeight="1">
      <c r="A422" s="1"/>
      <c r="B422" s="1"/>
      <c r="C422" s="1"/>
      <c r="D422" s="1"/>
      <c r="E422" s="1"/>
      <c r="F422" s="1"/>
      <c r="G422" s="209"/>
      <c r="H422" s="209"/>
      <c r="I422" s="1"/>
      <c r="J422" s="1"/>
      <c r="K422" s="1"/>
      <c r="L422" s="1"/>
      <c r="M422" s="1"/>
      <c r="N422" s="1"/>
      <c r="O422" s="1"/>
      <c r="P422" s="1"/>
      <c r="Q422" s="1"/>
      <c r="R422" s="1"/>
      <c r="S422" s="1"/>
      <c r="T422" s="1"/>
      <c r="U422" s="1"/>
      <c r="V422" s="1"/>
      <c r="W422" s="1"/>
      <c r="X422" s="1"/>
      <c r="Y422" s="1"/>
      <c r="Z422" s="1"/>
    </row>
    <row r="423" spans="1:26" ht="24" customHeight="1">
      <c r="A423" s="1"/>
      <c r="B423" s="1"/>
      <c r="C423" s="1"/>
      <c r="D423" s="1"/>
      <c r="E423" s="1"/>
      <c r="F423" s="1"/>
      <c r="G423" s="209"/>
      <c r="H423" s="209"/>
      <c r="I423" s="1"/>
      <c r="J423" s="1"/>
      <c r="K423" s="1"/>
      <c r="L423" s="1"/>
      <c r="M423" s="1"/>
      <c r="N423" s="1"/>
      <c r="O423" s="1"/>
      <c r="P423" s="1"/>
      <c r="Q423" s="1"/>
      <c r="R423" s="1"/>
      <c r="S423" s="1"/>
      <c r="T423" s="1"/>
      <c r="U423" s="1"/>
      <c r="V423" s="1"/>
      <c r="W423" s="1"/>
      <c r="X423" s="1"/>
      <c r="Y423" s="1"/>
      <c r="Z423" s="1"/>
    </row>
    <row r="424" spans="1:26" ht="24" customHeight="1">
      <c r="A424" s="1"/>
      <c r="B424" s="1"/>
      <c r="C424" s="1"/>
      <c r="D424" s="1"/>
      <c r="E424" s="1"/>
      <c r="F424" s="1"/>
      <c r="G424" s="209"/>
      <c r="H424" s="209"/>
      <c r="I424" s="1"/>
      <c r="J424" s="1"/>
      <c r="K424" s="1"/>
      <c r="L424" s="1"/>
      <c r="M424" s="1"/>
      <c r="N424" s="1"/>
      <c r="O424" s="1"/>
      <c r="P424" s="1"/>
      <c r="Q424" s="1"/>
      <c r="R424" s="1"/>
      <c r="S424" s="1"/>
      <c r="T424" s="1"/>
      <c r="U424" s="1"/>
      <c r="V424" s="1"/>
      <c r="W424" s="1"/>
      <c r="X424" s="1"/>
      <c r="Y424" s="1"/>
      <c r="Z424" s="1"/>
    </row>
    <row r="425" spans="1:26" ht="24" customHeight="1">
      <c r="A425" s="1"/>
      <c r="B425" s="1"/>
      <c r="C425" s="1"/>
      <c r="D425" s="1"/>
      <c r="E425" s="1"/>
      <c r="F425" s="1"/>
      <c r="G425" s="209"/>
      <c r="H425" s="209"/>
      <c r="I425" s="1"/>
      <c r="J425" s="1"/>
      <c r="K425" s="1"/>
      <c r="L425" s="1"/>
      <c r="M425" s="1"/>
      <c r="N425" s="1"/>
      <c r="O425" s="1"/>
      <c r="P425" s="1"/>
      <c r="Q425" s="1"/>
      <c r="R425" s="1"/>
      <c r="S425" s="1"/>
      <c r="T425" s="1"/>
      <c r="U425" s="1"/>
      <c r="V425" s="1"/>
      <c r="W425" s="1"/>
      <c r="X425" s="1"/>
      <c r="Y425" s="1"/>
      <c r="Z425" s="1"/>
    </row>
    <row r="426" spans="1:26" ht="24" customHeight="1">
      <c r="A426" s="1"/>
      <c r="B426" s="1"/>
      <c r="C426" s="1"/>
      <c r="D426" s="1"/>
      <c r="E426" s="1"/>
      <c r="F426" s="1"/>
      <c r="G426" s="209"/>
      <c r="H426" s="209"/>
      <c r="I426" s="1"/>
      <c r="J426" s="1"/>
      <c r="K426" s="1"/>
      <c r="L426" s="1"/>
      <c r="M426" s="1"/>
      <c r="N426" s="1"/>
      <c r="O426" s="1"/>
      <c r="P426" s="1"/>
      <c r="Q426" s="1"/>
      <c r="R426" s="1"/>
      <c r="S426" s="1"/>
      <c r="T426" s="1"/>
      <c r="U426" s="1"/>
      <c r="V426" s="1"/>
      <c r="W426" s="1"/>
      <c r="X426" s="1"/>
      <c r="Y426" s="1"/>
      <c r="Z426" s="1"/>
    </row>
    <row r="427" spans="1:26" ht="24" customHeight="1">
      <c r="A427" s="1"/>
      <c r="B427" s="1"/>
      <c r="C427" s="1"/>
      <c r="D427" s="1"/>
      <c r="E427" s="1"/>
      <c r="F427" s="1"/>
      <c r="G427" s="209"/>
      <c r="H427" s="209"/>
      <c r="I427" s="1"/>
      <c r="J427" s="1"/>
      <c r="K427" s="1"/>
      <c r="L427" s="1"/>
      <c r="M427" s="1"/>
      <c r="N427" s="1"/>
      <c r="O427" s="1"/>
      <c r="P427" s="1"/>
      <c r="Q427" s="1"/>
      <c r="R427" s="1"/>
      <c r="S427" s="1"/>
      <c r="T427" s="1"/>
      <c r="U427" s="1"/>
      <c r="V427" s="1"/>
      <c r="W427" s="1"/>
      <c r="X427" s="1"/>
      <c r="Y427" s="1"/>
      <c r="Z427" s="1"/>
    </row>
    <row r="428" spans="1:26" ht="24" customHeight="1">
      <c r="A428" s="1"/>
      <c r="B428" s="1"/>
      <c r="C428" s="1"/>
      <c r="D428" s="1"/>
      <c r="E428" s="1"/>
      <c r="F428" s="1"/>
      <c r="G428" s="209"/>
      <c r="H428" s="209"/>
      <c r="I428" s="1"/>
      <c r="J428" s="1"/>
      <c r="K428" s="1"/>
      <c r="L428" s="1"/>
      <c r="M428" s="1"/>
      <c r="N428" s="1"/>
      <c r="O428" s="1"/>
      <c r="P428" s="1"/>
      <c r="Q428" s="1"/>
      <c r="R428" s="1"/>
      <c r="S428" s="1"/>
      <c r="T428" s="1"/>
      <c r="U428" s="1"/>
      <c r="V428" s="1"/>
      <c r="W428" s="1"/>
      <c r="X428" s="1"/>
      <c r="Y428" s="1"/>
      <c r="Z428" s="1"/>
    </row>
    <row r="429" spans="1:26" ht="24" customHeight="1">
      <c r="A429" s="1"/>
      <c r="B429" s="1"/>
      <c r="C429" s="1"/>
      <c r="D429" s="1"/>
      <c r="E429" s="1"/>
      <c r="F429" s="1"/>
      <c r="G429" s="209"/>
      <c r="H429" s="209"/>
      <c r="I429" s="1"/>
      <c r="J429" s="1"/>
      <c r="K429" s="1"/>
      <c r="L429" s="1"/>
      <c r="M429" s="1"/>
      <c r="N429" s="1"/>
      <c r="O429" s="1"/>
      <c r="P429" s="1"/>
      <c r="Q429" s="1"/>
      <c r="R429" s="1"/>
      <c r="S429" s="1"/>
      <c r="T429" s="1"/>
      <c r="U429" s="1"/>
      <c r="V429" s="1"/>
      <c r="W429" s="1"/>
      <c r="X429" s="1"/>
      <c r="Y429" s="1"/>
      <c r="Z429" s="1"/>
    </row>
    <row r="430" spans="1:26" ht="24" customHeight="1">
      <c r="A430" s="1"/>
      <c r="B430" s="1"/>
      <c r="C430" s="1"/>
      <c r="D430" s="1"/>
      <c r="E430" s="1"/>
      <c r="F430" s="1"/>
      <c r="G430" s="209"/>
      <c r="H430" s="209"/>
      <c r="I430" s="1"/>
      <c r="J430" s="1"/>
      <c r="K430" s="1"/>
      <c r="L430" s="1"/>
      <c r="M430" s="1"/>
      <c r="N430" s="1"/>
      <c r="O430" s="1"/>
      <c r="P430" s="1"/>
      <c r="Q430" s="1"/>
      <c r="R430" s="1"/>
      <c r="S430" s="1"/>
      <c r="T430" s="1"/>
      <c r="U430" s="1"/>
      <c r="V430" s="1"/>
      <c r="W430" s="1"/>
      <c r="X430" s="1"/>
      <c r="Y430" s="1"/>
      <c r="Z430" s="1"/>
    </row>
    <row r="431" spans="1:26" ht="24" customHeight="1">
      <c r="A431" s="1"/>
      <c r="B431" s="1"/>
      <c r="C431" s="1"/>
      <c r="D431" s="1"/>
      <c r="E431" s="1"/>
      <c r="F431" s="1"/>
      <c r="G431" s="209"/>
      <c r="H431" s="209"/>
      <c r="I431" s="1"/>
      <c r="J431" s="1"/>
      <c r="K431" s="1"/>
      <c r="L431" s="1"/>
      <c r="M431" s="1"/>
      <c r="N431" s="1"/>
      <c r="O431" s="1"/>
      <c r="P431" s="1"/>
      <c r="Q431" s="1"/>
      <c r="R431" s="1"/>
      <c r="S431" s="1"/>
      <c r="T431" s="1"/>
      <c r="U431" s="1"/>
      <c r="V431" s="1"/>
      <c r="W431" s="1"/>
      <c r="X431" s="1"/>
      <c r="Y431" s="1"/>
      <c r="Z431" s="1"/>
    </row>
    <row r="432" spans="1:26" ht="24" customHeight="1">
      <c r="A432" s="1"/>
      <c r="B432" s="1"/>
      <c r="C432" s="1"/>
      <c r="D432" s="1"/>
      <c r="E432" s="1"/>
      <c r="F432" s="1"/>
      <c r="G432" s="209"/>
      <c r="H432" s="209"/>
      <c r="I432" s="1"/>
      <c r="J432" s="1"/>
      <c r="K432" s="1"/>
      <c r="L432" s="1"/>
      <c r="M432" s="1"/>
      <c r="N432" s="1"/>
      <c r="O432" s="1"/>
      <c r="P432" s="1"/>
      <c r="Q432" s="1"/>
      <c r="R432" s="1"/>
      <c r="S432" s="1"/>
      <c r="T432" s="1"/>
      <c r="U432" s="1"/>
      <c r="V432" s="1"/>
      <c r="W432" s="1"/>
      <c r="X432" s="1"/>
      <c r="Y432" s="1"/>
      <c r="Z432" s="1"/>
    </row>
    <row r="433" spans="1:26" ht="24" customHeight="1">
      <c r="A433" s="1"/>
      <c r="B433" s="1"/>
      <c r="C433" s="1"/>
      <c r="D433" s="1"/>
      <c r="E433" s="1"/>
      <c r="F433" s="1"/>
      <c r="G433" s="209"/>
      <c r="H433" s="209"/>
      <c r="I433" s="1"/>
      <c r="J433" s="1"/>
      <c r="K433" s="1"/>
      <c r="L433" s="1"/>
      <c r="M433" s="1"/>
      <c r="N433" s="1"/>
      <c r="O433" s="1"/>
      <c r="P433" s="1"/>
      <c r="Q433" s="1"/>
      <c r="R433" s="1"/>
      <c r="S433" s="1"/>
      <c r="T433" s="1"/>
      <c r="U433" s="1"/>
      <c r="V433" s="1"/>
      <c r="W433" s="1"/>
      <c r="X433" s="1"/>
      <c r="Y433" s="1"/>
      <c r="Z433" s="1"/>
    </row>
    <row r="434" spans="1:26" ht="24" customHeight="1">
      <c r="A434" s="1"/>
      <c r="B434" s="1"/>
      <c r="C434" s="1"/>
      <c r="D434" s="1"/>
      <c r="E434" s="1"/>
      <c r="F434" s="1"/>
      <c r="G434" s="209"/>
      <c r="H434" s="209"/>
      <c r="I434" s="1"/>
      <c r="J434" s="1"/>
      <c r="K434" s="1"/>
      <c r="L434" s="1"/>
      <c r="M434" s="1"/>
      <c r="N434" s="1"/>
      <c r="O434" s="1"/>
      <c r="P434" s="1"/>
      <c r="Q434" s="1"/>
      <c r="R434" s="1"/>
      <c r="S434" s="1"/>
      <c r="T434" s="1"/>
      <c r="U434" s="1"/>
      <c r="V434" s="1"/>
      <c r="W434" s="1"/>
      <c r="X434" s="1"/>
      <c r="Y434" s="1"/>
      <c r="Z434" s="1"/>
    </row>
    <row r="435" spans="1:26" ht="24" customHeight="1">
      <c r="A435" s="1"/>
      <c r="B435" s="1"/>
      <c r="C435" s="1"/>
      <c r="D435" s="1"/>
      <c r="E435" s="1"/>
      <c r="F435" s="1"/>
      <c r="G435" s="209"/>
      <c r="H435" s="209"/>
      <c r="I435" s="1"/>
      <c r="J435" s="1"/>
      <c r="K435" s="1"/>
      <c r="L435" s="1"/>
      <c r="M435" s="1"/>
      <c r="N435" s="1"/>
      <c r="O435" s="1"/>
      <c r="P435" s="1"/>
      <c r="Q435" s="1"/>
      <c r="R435" s="1"/>
      <c r="S435" s="1"/>
      <c r="T435" s="1"/>
      <c r="U435" s="1"/>
      <c r="V435" s="1"/>
      <c r="W435" s="1"/>
      <c r="X435" s="1"/>
      <c r="Y435" s="1"/>
      <c r="Z435" s="1"/>
    </row>
    <row r="436" spans="1:26" ht="24" customHeight="1">
      <c r="A436" s="1"/>
      <c r="B436" s="1"/>
      <c r="C436" s="1"/>
      <c r="D436" s="1"/>
      <c r="E436" s="1"/>
      <c r="F436" s="1"/>
      <c r="G436" s="209"/>
      <c r="H436" s="209"/>
      <c r="I436" s="1"/>
      <c r="J436" s="1"/>
      <c r="K436" s="1"/>
      <c r="L436" s="1"/>
      <c r="M436" s="1"/>
      <c r="N436" s="1"/>
      <c r="O436" s="1"/>
      <c r="P436" s="1"/>
      <c r="Q436" s="1"/>
      <c r="R436" s="1"/>
      <c r="S436" s="1"/>
      <c r="T436" s="1"/>
      <c r="U436" s="1"/>
      <c r="V436" s="1"/>
      <c r="W436" s="1"/>
      <c r="X436" s="1"/>
      <c r="Y436" s="1"/>
      <c r="Z436" s="1"/>
    </row>
    <row r="437" spans="1:26" ht="24" customHeight="1">
      <c r="A437" s="1"/>
      <c r="B437" s="1"/>
      <c r="C437" s="1"/>
      <c r="D437" s="1"/>
      <c r="E437" s="1"/>
      <c r="F437" s="1"/>
      <c r="G437" s="209"/>
      <c r="H437" s="209"/>
      <c r="I437" s="1"/>
      <c r="J437" s="1"/>
      <c r="K437" s="1"/>
      <c r="L437" s="1"/>
      <c r="M437" s="1"/>
      <c r="N437" s="1"/>
      <c r="O437" s="1"/>
      <c r="P437" s="1"/>
      <c r="Q437" s="1"/>
      <c r="R437" s="1"/>
      <c r="S437" s="1"/>
      <c r="T437" s="1"/>
      <c r="U437" s="1"/>
      <c r="V437" s="1"/>
      <c r="W437" s="1"/>
      <c r="X437" s="1"/>
      <c r="Y437" s="1"/>
      <c r="Z437" s="1"/>
    </row>
    <row r="438" spans="1:26" ht="24" customHeight="1">
      <c r="A438" s="1"/>
      <c r="B438" s="1"/>
      <c r="C438" s="1"/>
      <c r="D438" s="1"/>
      <c r="E438" s="1"/>
      <c r="F438" s="1"/>
      <c r="G438" s="209"/>
      <c r="H438" s="209"/>
      <c r="I438" s="1"/>
      <c r="J438" s="1"/>
      <c r="K438" s="1"/>
      <c r="L438" s="1"/>
      <c r="M438" s="1"/>
      <c r="N438" s="1"/>
      <c r="O438" s="1"/>
      <c r="P438" s="1"/>
      <c r="Q438" s="1"/>
      <c r="R438" s="1"/>
      <c r="S438" s="1"/>
      <c r="T438" s="1"/>
      <c r="U438" s="1"/>
      <c r="V438" s="1"/>
      <c r="W438" s="1"/>
      <c r="X438" s="1"/>
      <c r="Y438" s="1"/>
      <c r="Z438" s="1"/>
    </row>
    <row r="439" spans="1:26" ht="24" customHeight="1">
      <c r="A439" s="1"/>
      <c r="B439" s="1"/>
      <c r="C439" s="1"/>
      <c r="D439" s="1"/>
      <c r="E439" s="1"/>
      <c r="F439" s="1"/>
      <c r="G439" s="209"/>
      <c r="H439" s="209"/>
      <c r="I439" s="1"/>
      <c r="J439" s="1"/>
      <c r="K439" s="1"/>
      <c r="L439" s="1"/>
      <c r="M439" s="1"/>
      <c r="N439" s="1"/>
      <c r="O439" s="1"/>
      <c r="P439" s="1"/>
      <c r="Q439" s="1"/>
      <c r="R439" s="1"/>
      <c r="S439" s="1"/>
      <c r="T439" s="1"/>
      <c r="U439" s="1"/>
      <c r="V439" s="1"/>
      <c r="W439" s="1"/>
      <c r="X439" s="1"/>
      <c r="Y439" s="1"/>
      <c r="Z439" s="1"/>
    </row>
    <row r="440" spans="1:26" ht="24" customHeight="1">
      <c r="A440" s="1"/>
      <c r="B440" s="1"/>
      <c r="C440" s="1"/>
      <c r="D440" s="1"/>
      <c r="E440" s="1"/>
      <c r="F440" s="1"/>
      <c r="G440" s="209"/>
      <c r="H440" s="209"/>
      <c r="I440" s="1"/>
      <c r="J440" s="1"/>
      <c r="K440" s="1"/>
      <c r="L440" s="1"/>
      <c r="M440" s="1"/>
      <c r="N440" s="1"/>
      <c r="O440" s="1"/>
      <c r="P440" s="1"/>
      <c r="Q440" s="1"/>
      <c r="R440" s="1"/>
      <c r="S440" s="1"/>
      <c r="T440" s="1"/>
      <c r="U440" s="1"/>
      <c r="V440" s="1"/>
      <c r="W440" s="1"/>
      <c r="X440" s="1"/>
      <c r="Y440" s="1"/>
      <c r="Z440" s="1"/>
    </row>
    <row r="441" spans="1:26" ht="24" customHeight="1">
      <c r="A441" s="1"/>
      <c r="B441" s="1"/>
      <c r="C441" s="1"/>
      <c r="D441" s="1"/>
      <c r="E441" s="1"/>
      <c r="F441" s="1"/>
      <c r="G441" s="209"/>
      <c r="H441" s="209"/>
      <c r="I441" s="1"/>
      <c r="J441" s="1"/>
      <c r="K441" s="1"/>
      <c r="L441" s="1"/>
      <c r="M441" s="1"/>
      <c r="N441" s="1"/>
      <c r="O441" s="1"/>
      <c r="P441" s="1"/>
      <c r="Q441" s="1"/>
      <c r="R441" s="1"/>
      <c r="S441" s="1"/>
      <c r="T441" s="1"/>
      <c r="U441" s="1"/>
      <c r="V441" s="1"/>
      <c r="W441" s="1"/>
      <c r="X441" s="1"/>
      <c r="Y441" s="1"/>
      <c r="Z441" s="1"/>
    </row>
    <row r="442" spans="1:26" ht="24" customHeight="1">
      <c r="A442" s="1"/>
      <c r="B442" s="1"/>
      <c r="C442" s="1"/>
      <c r="D442" s="1"/>
      <c r="E442" s="1"/>
      <c r="F442" s="1"/>
      <c r="G442" s="209"/>
      <c r="H442" s="209"/>
      <c r="I442" s="1"/>
      <c r="J442" s="1"/>
      <c r="K442" s="1"/>
      <c r="L442" s="1"/>
      <c r="M442" s="1"/>
      <c r="N442" s="1"/>
      <c r="O442" s="1"/>
      <c r="P442" s="1"/>
      <c r="Q442" s="1"/>
      <c r="R442" s="1"/>
      <c r="S442" s="1"/>
      <c r="T442" s="1"/>
      <c r="U442" s="1"/>
      <c r="V442" s="1"/>
      <c r="W442" s="1"/>
      <c r="X442" s="1"/>
      <c r="Y442" s="1"/>
      <c r="Z442" s="1"/>
    </row>
    <row r="443" spans="1:26" ht="24" customHeight="1">
      <c r="A443" s="1"/>
      <c r="B443" s="1"/>
      <c r="C443" s="1"/>
      <c r="D443" s="1"/>
      <c r="E443" s="1"/>
      <c r="F443" s="1"/>
      <c r="G443" s="209"/>
      <c r="H443" s="209"/>
      <c r="I443" s="1"/>
      <c r="J443" s="1"/>
      <c r="K443" s="1"/>
      <c r="L443" s="1"/>
      <c r="M443" s="1"/>
      <c r="N443" s="1"/>
      <c r="O443" s="1"/>
      <c r="P443" s="1"/>
      <c r="Q443" s="1"/>
      <c r="R443" s="1"/>
      <c r="S443" s="1"/>
      <c r="T443" s="1"/>
      <c r="U443" s="1"/>
      <c r="V443" s="1"/>
      <c r="W443" s="1"/>
      <c r="X443" s="1"/>
      <c r="Y443" s="1"/>
      <c r="Z443" s="1"/>
    </row>
    <row r="444" spans="1:26" ht="24" customHeight="1">
      <c r="A444" s="1"/>
      <c r="B444" s="1"/>
      <c r="C444" s="1"/>
      <c r="D444" s="1"/>
      <c r="E444" s="1"/>
      <c r="F444" s="1"/>
      <c r="G444" s="209"/>
      <c r="H444" s="209"/>
      <c r="I444" s="1"/>
      <c r="J444" s="1"/>
      <c r="K444" s="1"/>
      <c r="L444" s="1"/>
      <c r="M444" s="1"/>
      <c r="N444" s="1"/>
      <c r="O444" s="1"/>
      <c r="P444" s="1"/>
      <c r="Q444" s="1"/>
      <c r="R444" s="1"/>
      <c r="S444" s="1"/>
      <c r="T444" s="1"/>
      <c r="U444" s="1"/>
      <c r="V444" s="1"/>
      <c r="W444" s="1"/>
      <c r="X444" s="1"/>
      <c r="Y444" s="1"/>
      <c r="Z444" s="1"/>
    </row>
    <row r="445" spans="1:26" ht="24" customHeight="1">
      <c r="A445" s="1"/>
      <c r="B445" s="1"/>
      <c r="C445" s="1"/>
      <c r="D445" s="1"/>
      <c r="E445" s="1"/>
      <c r="F445" s="1"/>
      <c r="G445" s="209"/>
      <c r="H445" s="209"/>
      <c r="I445" s="1"/>
      <c r="J445" s="1"/>
      <c r="K445" s="1"/>
      <c r="L445" s="1"/>
      <c r="M445" s="1"/>
      <c r="N445" s="1"/>
      <c r="O445" s="1"/>
      <c r="P445" s="1"/>
      <c r="Q445" s="1"/>
      <c r="R445" s="1"/>
      <c r="S445" s="1"/>
      <c r="T445" s="1"/>
      <c r="U445" s="1"/>
      <c r="V445" s="1"/>
      <c r="W445" s="1"/>
      <c r="X445" s="1"/>
      <c r="Y445" s="1"/>
      <c r="Z445" s="1"/>
    </row>
    <row r="446" spans="1:26" ht="24" customHeight="1">
      <c r="A446" s="1"/>
      <c r="B446" s="1"/>
      <c r="C446" s="1"/>
      <c r="D446" s="1"/>
      <c r="E446" s="1"/>
      <c r="F446" s="1"/>
      <c r="G446" s="209"/>
      <c r="H446" s="209"/>
      <c r="I446" s="1"/>
      <c r="J446" s="1"/>
      <c r="K446" s="1"/>
      <c r="L446" s="1"/>
      <c r="M446" s="1"/>
      <c r="N446" s="1"/>
      <c r="O446" s="1"/>
      <c r="P446" s="1"/>
      <c r="Q446" s="1"/>
      <c r="R446" s="1"/>
      <c r="S446" s="1"/>
      <c r="T446" s="1"/>
      <c r="U446" s="1"/>
      <c r="V446" s="1"/>
      <c r="W446" s="1"/>
      <c r="X446" s="1"/>
      <c r="Y446" s="1"/>
      <c r="Z446" s="1"/>
    </row>
    <row r="447" spans="1:26" ht="24" customHeight="1">
      <c r="A447" s="1"/>
      <c r="B447" s="1"/>
      <c r="C447" s="1"/>
      <c r="D447" s="1"/>
      <c r="E447" s="1"/>
      <c r="F447" s="1"/>
      <c r="G447" s="209"/>
      <c r="H447" s="209"/>
      <c r="I447" s="1"/>
      <c r="J447" s="1"/>
      <c r="K447" s="1"/>
      <c r="L447" s="1"/>
      <c r="M447" s="1"/>
      <c r="N447" s="1"/>
      <c r="O447" s="1"/>
      <c r="P447" s="1"/>
      <c r="Q447" s="1"/>
      <c r="R447" s="1"/>
      <c r="S447" s="1"/>
      <c r="T447" s="1"/>
      <c r="U447" s="1"/>
      <c r="V447" s="1"/>
      <c r="W447" s="1"/>
      <c r="X447" s="1"/>
      <c r="Y447" s="1"/>
      <c r="Z447" s="1"/>
    </row>
    <row r="448" spans="1:26" ht="24" customHeight="1">
      <c r="A448" s="1"/>
      <c r="B448" s="1"/>
      <c r="C448" s="1"/>
      <c r="D448" s="1"/>
      <c r="E448" s="1"/>
      <c r="F448" s="1"/>
      <c r="G448" s="209"/>
      <c r="H448" s="209"/>
      <c r="I448" s="1"/>
      <c r="J448" s="1"/>
      <c r="K448" s="1"/>
      <c r="L448" s="1"/>
      <c r="M448" s="1"/>
      <c r="N448" s="1"/>
      <c r="O448" s="1"/>
      <c r="P448" s="1"/>
      <c r="Q448" s="1"/>
      <c r="R448" s="1"/>
      <c r="S448" s="1"/>
      <c r="T448" s="1"/>
      <c r="U448" s="1"/>
      <c r="V448" s="1"/>
      <c r="W448" s="1"/>
      <c r="X448" s="1"/>
      <c r="Y448" s="1"/>
      <c r="Z448" s="1"/>
    </row>
    <row r="449" spans="1:26" ht="24" customHeight="1">
      <c r="A449" s="1"/>
      <c r="B449" s="1"/>
      <c r="C449" s="1"/>
      <c r="D449" s="1"/>
      <c r="E449" s="1"/>
      <c r="F449" s="1"/>
      <c r="G449" s="209"/>
      <c r="H449" s="209"/>
      <c r="I449" s="1"/>
      <c r="J449" s="1"/>
      <c r="K449" s="1"/>
      <c r="L449" s="1"/>
      <c r="M449" s="1"/>
      <c r="N449" s="1"/>
      <c r="O449" s="1"/>
      <c r="P449" s="1"/>
      <c r="Q449" s="1"/>
      <c r="R449" s="1"/>
      <c r="S449" s="1"/>
      <c r="T449" s="1"/>
      <c r="U449" s="1"/>
      <c r="V449" s="1"/>
      <c r="W449" s="1"/>
      <c r="X449" s="1"/>
      <c r="Y449" s="1"/>
      <c r="Z449" s="1"/>
    </row>
    <row r="450" spans="1:26" ht="24" customHeight="1">
      <c r="A450" s="1"/>
      <c r="B450" s="1"/>
      <c r="C450" s="1"/>
      <c r="D450" s="1"/>
      <c r="E450" s="1"/>
      <c r="F450" s="1"/>
      <c r="G450" s="209"/>
      <c r="H450" s="209"/>
      <c r="I450" s="1"/>
      <c r="J450" s="1"/>
      <c r="K450" s="1"/>
      <c r="L450" s="1"/>
      <c r="M450" s="1"/>
      <c r="N450" s="1"/>
      <c r="O450" s="1"/>
      <c r="P450" s="1"/>
      <c r="Q450" s="1"/>
      <c r="R450" s="1"/>
      <c r="S450" s="1"/>
      <c r="T450" s="1"/>
      <c r="U450" s="1"/>
      <c r="V450" s="1"/>
      <c r="W450" s="1"/>
      <c r="X450" s="1"/>
      <c r="Y450" s="1"/>
      <c r="Z450" s="1"/>
    </row>
    <row r="451" spans="1:26" ht="24" customHeight="1">
      <c r="A451" s="1"/>
      <c r="B451" s="1"/>
      <c r="C451" s="1"/>
      <c r="D451" s="1"/>
      <c r="E451" s="1"/>
      <c r="F451" s="1"/>
      <c r="G451" s="209"/>
      <c r="H451" s="209"/>
      <c r="I451" s="1"/>
      <c r="J451" s="1"/>
      <c r="K451" s="1"/>
      <c r="L451" s="1"/>
      <c r="M451" s="1"/>
      <c r="N451" s="1"/>
      <c r="O451" s="1"/>
      <c r="P451" s="1"/>
      <c r="Q451" s="1"/>
      <c r="R451" s="1"/>
      <c r="S451" s="1"/>
      <c r="T451" s="1"/>
      <c r="U451" s="1"/>
      <c r="V451" s="1"/>
      <c r="W451" s="1"/>
      <c r="X451" s="1"/>
      <c r="Y451" s="1"/>
      <c r="Z451" s="1"/>
    </row>
    <row r="452" spans="1:26" ht="24" customHeight="1">
      <c r="A452" s="1"/>
      <c r="B452" s="1"/>
      <c r="C452" s="1"/>
      <c r="D452" s="1"/>
      <c r="E452" s="1"/>
      <c r="F452" s="1"/>
      <c r="G452" s="209"/>
      <c r="H452" s="209"/>
      <c r="I452" s="1"/>
      <c r="J452" s="1"/>
      <c r="K452" s="1"/>
      <c r="L452" s="1"/>
      <c r="M452" s="1"/>
      <c r="N452" s="1"/>
      <c r="O452" s="1"/>
      <c r="P452" s="1"/>
      <c r="Q452" s="1"/>
      <c r="R452" s="1"/>
      <c r="S452" s="1"/>
      <c r="T452" s="1"/>
      <c r="U452" s="1"/>
      <c r="V452" s="1"/>
      <c r="W452" s="1"/>
      <c r="X452" s="1"/>
      <c r="Y452" s="1"/>
      <c r="Z452" s="1"/>
    </row>
    <row r="453" spans="1:26" ht="24" customHeight="1">
      <c r="A453" s="1"/>
      <c r="B453" s="1"/>
      <c r="C453" s="1"/>
      <c r="D453" s="1"/>
      <c r="E453" s="1"/>
      <c r="F453" s="1"/>
      <c r="G453" s="209"/>
      <c r="H453" s="209"/>
      <c r="I453" s="1"/>
      <c r="J453" s="1"/>
      <c r="K453" s="1"/>
      <c r="L453" s="1"/>
      <c r="M453" s="1"/>
      <c r="N453" s="1"/>
      <c r="O453" s="1"/>
      <c r="P453" s="1"/>
      <c r="Q453" s="1"/>
      <c r="R453" s="1"/>
      <c r="S453" s="1"/>
      <c r="T453" s="1"/>
      <c r="U453" s="1"/>
      <c r="V453" s="1"/>
      <c r="W453" s="1"/>
      <c r="X453" s="1"/>
      <c r="Y453" s="1"/>
      <c r="Z453" s="1"/>
    </row>
    <row r="454" spans="1:26" ht="24" customHeight="1">
      <c r="A454" s="1"/>
      <c r="B454" s="1"/>
      <c r="C454" s="1"/>
      <c r="D454" s="1"/>
      <c r="E454" s="1"/>
      <c r="F454" s="1"/>
      <c r="G454" s="209"/>
      <c r="H454" s="209"/>
      <c r="I454" s="1"/>
      <c r="J454" s="1"/>
      <c r="K454" s="1"/>
      <c r="L454" s="1"/>
      <c r="M454" s="1"/>
      <c r="N454" s="1"/>
      <c r="O454" s="1"/>
      <c r="P454" s="1"/>
      <c r="Q454" s="1"/>
      <c r="R454" s="1"/>
      <c r="S454" s="1"/>
      <c r="T454" s="1"/>
      <c r="U454" s="1"/>
      <c r="V454" s="1"/>
      <c r="W454" s="1"/>
      <c r="X454" s="1"/>
      <c r="Y454" s="1"/>
      <c r="Z454" s="1"/>
    </row>
    <row r="455" spans="1:26" ht="24" customHeight="1">
      <c r="A455" s="1"/>
      <c r="B455" s="1"/>
      <c r="C455" s="1"/>
      <c r="D455" s="1"/>
      <c r="E455" s="1"/>
      <c r="F455" s="1"/>
      <c r="G455" s="209"/>
      <c r="H455" s="209"/>
      <c r="I455" s="1"/>
      <c r="J455" s="1"/>
      <c r="K455" s="1"/>
      <c r="L455" s="1"/>
      <c r="M455" s="1"/>
      <c r="N455" s="1"/>
      <c r="O455" s="1"/>
      <c r="P455" s="1"/>
      <c r="Q455" s="1"/>
      <c r="R455" s="1"/>
      <c r="S455" s="1"/>
      <c r="T455" s="1"/>
      <c r="U455" s="1"/>
      <c r="V455" s="1"/>
      <c r="W455" s="1"/>
      <c r="X455" s="1"/>
      <c r="Y455" s="1"/>
      <c r="Z455" s="1"/>
    </row>
    <row r="456" spans="1:26" ht="24" customHeight="1">
      <c r="A456" s="1"/>
      <c r="B456" s="1"/>
      <c r="C456" s="1"/>
      <c r="D456" s="1"/>
      <c r="E456" s="1"/>
      <c r="F456" s="1"/>
      <c r="G456" s="209"/>
      <c r="H456" s="209"/>
      <c r="I456" s="1"/>
      <c r="J456" s="1"/>
      <c r="K456" s="1"/>
      <c r="L456" s="1"/>
      <c r="M456" s="1"/>
      <c r="N456" s="1"/>
      <c r="O456" s="1"/>
      <c r="P456" s="1"/>
      <c r="Q456" s="1"/>
      <c r="R456" s="1"/>
      <c r="S456" s="1"/>
      <c r="T456" s="1"/>
      <c r="U456" s="1"/>
      <c r="V456" s="1"/>
      <c r="W456" s="1"/>
      <c r="X456" s="1"/>
      <c r="Y456" s="1"/>
      <c r="Z456" s="1"/>
    </row>
    <row r="457" spans="1:26" ht="24" customHeight="1">
      <c r="A457" s="1"/>
      <c r="B457" s="1"/>
      <c r="C457" s="1"/>
      <c r="D457" s="1"/>
      <c r="E457" s="1"/>
      <c r="F457" s="1"/>
      <c r="G457" s="209"/>
      <c r="H457" s="209"/>
      <c r="I457" s="1"/>
      <c r="J457" s="1"/>
      <c r="K457" s="1"/>
      <c r="L457" s="1"/>
      <c r="M457" s="1"/>
      <c r="N457" s="1"/>
      <c r="O457" s="1"/>
      <c r="P457" s="1"/>
      <c r="Q457" s="1"/>
      <c r="R457" s="1"/>
      <c r="S457" s="1"/>
      <c r="T457" s="1"/>
      <c r="U457" s="1"/>
      <c r="V457" s="1"/>
      <c r="W457" s="1"/>
      <c r="X457" s="1"/>
      <c r="Y457" s="1"/>
      <c r="Z457" s="1"/>
    </row>
    <row r="458" spans="1:26" ht="24" customHeight="1">
      <c r="A458" s="1"/>
      <c r="B458" s="1"/>
      <c r="C458" s="1"/>
      <c r="D458" s="1"/>
      <c r="E458" s="1"/>
      <c r="F458" s="1"/>
      <c r="G458" s="209"/>
      <c r="H458" s="209"/>
      <c r="I458" s="1"/>
      <c r="J458" s="1"/>
      <c r="K458" s="1"/>
      <c r="L458" s="1"/>
      <c r="M458" s="1"/>
      <c r="N458" s="1"/>
      <c r="O458" s="1"/>
      <c r="P458" s="1"/>
      <c r="Q458" s="1"/>
      <c r="R458" s="1"/>
      <c r="S458" s="1"/>
      <c r="T458" s="1"/>
      <c r="U458" s="1"/>
      <c r="V458" s="1"/>
      <c r="W458" s="1"/>
      <c r="X458" s="1"/>
      <c r="Y458" s="1"/>
      <c r="Z458" s="1"/>
    </row>
    <row r="459" spans="1:26" ht="24" customHeight="1">
      <c r="A459" s="1"/>
      <c r="B459" s="1"/>
      <c r="C459" s="1"/>
      <c r="D459" s="1"/>
      <c r="E459" s="1"/>
      <c r="F459" s="1"/>
      <c r="G459" s="209"/>
      <c r="H459" s="209"/>
      <c r="I459" s="1"/>
      <c r="J459" s="1"/>
      <c r="K459" s="1"/>
      <c r="L459" s="1"/>
      <c r="M459" s="1"/>
      <c r="N459" s="1"/>
      <c r="O459" s="1"/>
      <c r="P459" s="1"/>
      <c r="Q459" s="1"/>
      <c r="R459" s="1"/>
      <c r="S459" s="1"/>
      <c r="T459" s="1"/>
      <c r="U459" s="1"/>
      <c r="V459" s="1"/>
      <c r="W459" s="1"/>
      <c r="X459" s="1"/>
      <c r="Y459" s="1"/>
      <c r="Z459" s="1"/>
    </row>
    <row r="460" spans="1:26" ht="24" customHeight="1">
      <c r="A460" s="1"/>
      <c r="B460" s="1"/>
      <c r="C460" s="1"/>
      <c r="D460" s="1"/>
      <c r="E460" s="1"/>
      <c r="F460" s="1"/>
      <c r="G460" s="209"/>
      <c r="H460" s="209"/>
      <c r="I460" s="1"/>
      <c r="J460" s="1"/>
      <c r="K460" s="1"/>
      <c r="L460" s="1"/>
      <c r="M460" s="1"/>
      <c r="N460" s="1"/>
      <c r="O460" s="1"/>
      <c r="P460" s="1"/>
      <c r="Q460" s="1"/>
      <c r="R460" s="1"/>
      <c r="S460" s="1"/>
      <c r="T460" s="1"/>
      <c r="U460" s="1"/>
      <c r="V460" s="1"/>
      <c r="W460" s="1"/>
      <c r="X460" s="1"/>
      <c r="Y460" s="1"/>
      <c r="Z460" s="1"/>
    </row>
    <row r="461" spans="1:26" ht="24" customHeight="1">
      <c r="A461" s="1"/>
      <c r="B461" s="1"/>
      <c r="C461" s="1"/>
      <c r="D461" s="1"/>
      <c r="E461" s="1"/>
      <c r="F461" s="1"/>
      <c r="G461" s="209"/>
      <c r="H461" s="209"/>
      <c r="I461" s="1"/>
      <c r="J461" s="1"/>
      <c r="K461" s="1"/>
      <c r="L461" s="1"/>
      <c r="M461" s="1"/>
      <c r="N461" s="1"/>
      <c r="O461" s="1"/>
      <c r="P461" s="1"/>
      <c r="Q461" s="1"/>
      <c r="R461" s="1"/>
      <c r="S461" s="1"/>
      <c r="T461" s="1"/>
      <c r="U461" s="1"/>
      <c r="V461" s="1"/>
      <c r="W461" s="1"/>
      <c r="X461" s="1"/>
      <c r="Y461" s="1"/>
      <c r="Z461" s="1"/>
    </row>
    <row r="462" spans="1:26" ht="24" customHeight="1">
      <c r="A462" s="1"/>
      <c r="B462" s="1"/>
      <c r="C462" s="1"/>
      <c r="D462" s="1"/>
      <c r="E462" s="1"/>
      <c r="F462" s="1"/>
      <c r="G462" s="209"/>
      <c r="H462" s="209"/>
      <c r="I462" s="1"/>
      <c r="J462" s="1"/>
      <c r="K462" s="1"/>
      <c r="L462" s="1"/>
      <c r="M462" s="1"/>
      <c r="N462" s="1"/>
      <c r="O462" s="1"/>
      <c r="P462" s="1"/>
      <c r="Q462" s="1"/>
      <c r="R462" s="1"/>
      <c r="S462" s="1"/>
      <c r="T462" s="1"/>
      <c r="U462" s="1"/>
      <c r="V462" s="1"/>
      <c r="W462" s="1"/>
      <c r="X462" s="1"/>
      <c r="Y462" s="1"/>
      <c r="Z462" s="1"/>
    </row>
    <row r="463" spans="1:26" ht="24" customHeight="1">
      <c r="A463" s="1"/>
      <c r="B463" s="1"/>
      <c r="C463" s="1"/>
      <c r="D463" s="1"/>
      <c r="E463" s="1"/>
      <c r="F463" s="1"/>
      <c r="G463" s="209"/>
      <c r="H463" s="209"/>
      <c r="I463" s="1"/>
      <c r="J463" s="1"/>
      <c r="K463" s="1"/>
      <c r="L463" s="1"/>
      <c r="M463" s="1"/>
      <c r="N463" s="1"/>
      <c r="O463" s="1"/>
      <c r="P463" s="1"/>
      <c r="Q463" s="1"/>
      <c r="R463" s="1"/>
      <c r="S463" s="1"/>
      <c r="T463" s="1"/>
      <c r="U463" s="1"/>
      <c r="V463" s="1"/>
      <c r="W463" s="1"/>
      <c r="X463" s="1"/>
      <c r="Y463" s="1"/>
      <c r="Z463" s="1"/>
    </row>
    <row r="464" spans="1:26" ht="24" customHeight="1">
      <c r="A464" s="1"/>
      <c r="B464" s="1"/>
      <c r="C464" s="1"/>
      <c r="D464" s="1"/>
      <c r="E464" s="1"/>
      <c r="F464" s="1"/>
      <c r="G464" s="209"/>
      <c r="H464" s="209"/>
      <c r="I464" s="1"/>
      <c r="J464" s="1"/>
      <c r="K464" s="1"/>
      <c r="L464" s="1"/>
      <c r="M464" s="1"/>
      <c r="N464" s="1"/>
      <c r="O464" s="1"/>
      <c r="P464" s="1"/>
      <c r="Q464" s="1"/>
      <c r="R464" s="1"/>
      <c r="S464" s="1"/>
      <c r="T464" s="1"/>
      <c r="U464" s="1"/>
      <c r="V464" s="1"/>
      <c r="W464" s="1"/>
      <c r="X464" s="1"/>
      <c r="Y464" s="1"/>
      <c r="Z464" s="1"/>
    </row>
    <row r="465" spans="1:26" ht="24" customHeight="1">
      <c r="A465" s="1"/>
      <c r="B465" s="1"/>
      <c r="C465" s="1"/>
      <c r="D465" s="1"/>
      <c r="E465" s="1"/>
      <c r="F465" s="1"/>
      <c r="G465" s="209"/>
      <c r="H465" s="209"/>
      <c r="I465" s="1"/>
      <c r="J465" s="1"/>
      <c r="K465" s="1"/>
      <c r="L465" s="1"/>
      <c r="M465" s="1"/>
      <c r="N465" s="1"/>
      <c r="O465" s="1"/>
      <c r="P465" s="1"/>
      <c r="Q465" s="1"/>
      <c r="R465" s="1"/>
      <c r="S465" s="1"/>
      <c r="T465" s="1"/>
      <c r="U465" s="1"/>
      <c r="V465" s="1"/>
      <c r="W465" s="1"/>
      <c r="X465" s="1"/>
      <c r="Y465" s="1"/>
      <c r="Z465" s="1"/>
    </row>
    <row r="466" spans="1:26" ht="24" customHeight="1">
      <c r="A466" s="1"/>
      <c r="B466" s="1"/>
      <c r="C466" s="1"/>
      <c r="D466" s="1"/>
      <c r="E466" s="1"/>
      <c r="F466" s="1"/>
      <c r="G466" s="209"/>
      <c r="H466" s="209"/>
      <c r="I466" s="1"/>
      <c r="J466" s="1"/>
      <c r="K466" s="1"/>
      <c r="L466" s="1"/>
      <c r="M466" s="1"/>
      <c r="N466" s="1"/>
      <c r="O466" s="1"/>
      <c r="P466" s="1"/>
      <c r="Q466" s="1"/>
      <c r="R466" s="1"/>
      <c r="S466" s="1"/>
      <c r="T466" s="1"/>
      <c r="U466" s="1"/>
      <c r="V466" s="1"/>
      <c r="W466" s="1"/>
      <c r="X466" s="1"/>
      <c r="Y466" s="1"/>
      <c r="Z466" s="1"/>
    </row>
    <row r="467" spans="1:26" ht="24" customHeight="1">
      <c r="A467" s="1"/>
      <c r="B467" s="1"/>
      <c r="C467" s="1"/>
      <c r="D467" s="1"/>
      <c r="E467" s="1"/>
      <c r="F467" s="1"/>
      <c r="G467" s="209"/>
      <c r="H467" s="209"/>
      <c r="I467" s="1"/>
      <c r="J467" s="1"/>
      <c r="K467" s="1"/>
      <c r="L467" s="1"/>
      <c r="M467" s="1"/>
      <c r="N467" s="1"/>
      <c r="O467" s="1"/>
      <c r="P467" s="1"/>
      <c r="Q467" s="1"/>
      <c r="R467" s="1"/>
      <c r="S467" s="1"/>
      <c r="T467" s="1"/>
      <c r="U467" s="1"/>
      <c r="V467" s="1"/>
      <c r="W467" s="1"/>
      <c r="X467" s="1"/>
      <c r="Y467" s="1"/>
      <c r="Z467" s="1"/>
    </row>
    <row r="468" spans="1:26" ht="24" customHeight="1">
      <c r="A468" s="1"/>
      <c r="B468" s="1"/>
      <c r="C468" s="1"/>
      <c r="D468" s="1"/>
      <c r="E468" s="1"/>
      <c r="F468" s="1"/>
      <c r="G468" s="209"/>
      <c r="H468" s="209"/>
      <c r="I468" s="1"/>
      <c r="J468" s="1"/>
      <c r="K468" s="1"/>
      <c r="L468" s="1"/>
      <c r="M468" s="1"/>
      <c r="N468" s="1"/>
      <c r="O468" s="1"/>
      <c r="P468" s="1"/>
      <c r="Q468" s="1"/>
      <c r="R468" s="1"/>
      <c r="S468" s="1"/>
      <c r="T468" s="1"/>
      <c r="U468" s="1"/>
      <c r="V468" s="1"/>
      <c r="W468" s="1"/>
      <c r="X468" s="1"/>
      <c r="Y468" s="1"/>
      <c r="Z468" s="1"/>
    </row>
    <row r="469" spans="1:26" ht="24" customHeight="1">
      <c r="A469" s="1"/>
      <c r="B469" s="1"/>
      <c r="C469" s="1"/>
      <c r="D469" s="1"/>
      <c r="E469" s="1"/>
      <c r="F469" s="1"/>
      <c r="G469" s="209"/>
      <c r="H469" s="209"/>
      <c r="I469" s="1"/>
      <c r="J469" s="1"/>
      <c r="K469" s="1"/>
      <c r="L469" s="1"/>
      <c r="M469" s="1"/>
      <c r="N469" s="1"/>
      <c r="O469" s="1"/>
      <c r="P469" s="1"/>
      <c r="Q469" s="1"/>
      <c r="R469" s="1"/>
      <c r="S469" s="1"/>
      <c r="T469" s="1"/>
      <c r="U469" s="1"/>
      <c r="V469" s="1"/>
      <c r="W469" s="1"/>
      <c r="X469" s="1"/>
      <c r="Y469" s="1"/>
      <c r="Z469" s="1"/>
    </row>
    <row r="470" spans="1:26" ht="24" customHeight="1">
      <c r="A470" s="1"/>
      <c r="B470" s="1"/>
      <c r="C470" s="1"/>
      <c r="D470" s="1"/>
      <c r="E470" s="1"/>
      <c r="F470" s="1"/>
      <c r="G470" s="209"/>
      <c r="H470" s="209"/>
      <c r="I470" s="1"/>
      <c r="J470" s="1"/>
      <c r="K470" s="1"/>
      <c r="L470" s="1"/>
      <c r="M470" s="1"/>
      <c r="N470" s="1"/>
      <c r="O470" s="1"/>
      <c r="P470" s="1"/>
      <c r="Q470" s="1"/>
      <c r="R470" s="1"/>
      <c r="S470" s="1"/>
      <c r="T470" s="1"/>
      <c r="U470" s="1"/>
      <c r="V470" s="1"/>
      <c r="W470" s="1"/>
      <c r="X470" s="1"/>
      <c r="Y470" s="1"/>
      <c r="Z470" s="1"/>
    </row>
    <row r="471" spans="1:26" ht="24" customHeight="1">
      <c r="A471" s="1"/>
      <c r="B471" s="1"/>
      <c r="C471" s="1"/>
      <c r="D471" s="1"/>
      <c r="E471" s="1"/>
      <c r="F471" s="1"/>
      <c r="G471" s="209"/>
      <c r="H471" s="209"/>
      <c r="I471" s="1"/>
      <c r="J471" s="1"/>
      <c r="K471" s="1"/>
      <c r="L471" s="1"/>
      <c r="M471" s="1"/>
      <c r="N471" s="1"/>
      <c r="O471" s="1"/>
      <c r="P471" s="1"/>
      <c r="Q471" s="1"/>
      <c r="R471" s="1"/>
      <c r="S471" s="1"/>
      <c r="T471" s="1"/>
      <c r="U471" s="1"/>
      <c r="V471" s="1"/>
      <c r="W471" s="1"/>
      <c r="X471" s="1"/>
      <c r="Y471" s="1"/>
      <c r="Z471" s="1"/>
    </row>
    <row r="472" spans="1:26" ht="24" customHeight="1">
      <c r="A472" s="1"/>
      <c r="B472" s="1"/>
      <c r="C472" s="1"/>
      <c r="D472" s="1"/>
      <c r="E472" s="1"/>
      <c r="F472" s="1"/>
      <c r="G472" s="209"/>
      <c r="H472" s="209"/>
      <c r="I472" s="1"/>
      <c r="J472" s="1"/>
      <c r="K472" s="1"/>
      <c r="L472" s="1"/>
      <c r="M472" s="1"/>
      <c r="N472" s="1"/>
      <c r="O472" s="1"/>
      <c r="P472" s="1"/>
      <c r="Q472" s="1"/>
      <c r="R472" s="1"/>
      <c r="S472" s="1"/>
      <c r="T472" s="1"/>
      <c r="U472" s="1"/>
      <c r="V472" s="1"/>
      <c r="W472" s="1"/>
      <c r="X472" s="1"/>
      <c r="Y472" s="1"/>
      <c r="Z472" s="1"/>
    </row>
    <row r="473" spans="1:26" ht="24" customHeight="1">
      <c r="A473" s="1"/>
      <c r="B473" s="1"/>
      <c r="C473" s="1"/>
      <c r="D473" s="1"/>
      <c r="E473" s="1"/>
      <c r="F473" s="1"/>
      <c r="G473" s="209"/>
      <c r="H473" s="209"/>
      <c r="I473" s="1"/>
      <c r="J473" s="1"/>
      <c r="K473" s="1"/>
      <c r="L473" s="1"/>
      <c r="M473" s="1"/>
      <c r="N473" s="1"/>
      <c r="O473" s="1"/>
      <c r="P473" s="1"/>
      <c r="Q473" s="1"/>
      <c r="R473" s="1"/>
      <c r="S473" s="1"/>
      <c r="T473" s="1"/>
      <c r="U473" s="1"/>
      <c r="V473" s="1"/>
      <c r="W473" s="1"/>
      <c r="X473" s="1"/>
      <c r="Y473" s="1"/>
      <c r="Z473" s="1"/>
    </row>
    <row r="474" spans="1:26" ht="24" customHeight="1">
      <c r="A474" s="1"/>
      <c r="B474" s="1"/>
      <c r="C474" s="1"/>
      <c r="D474" s="1"/>
      <c r="E474" s="1"/>
      <c r="F474" s="1"/>
      <c r="G474" s="209"/>
      <c r="H474" s="209"/>
      <c r="I474" s="1"/>
      <c r="J474" s="1"/>
      <c r="K474" s="1"/>
      <c r="L474" s="1"/>
      <c r="M474" s="1"/>
      <c r="N474" s="1"/>
      <c r="O474" s="1"/>
      <c r="P474" s="1"/>
      <c r="Q474" s="1"/>
      <c r="R474" s="1"/>
      <c r="S474" s="1"/>
      <c r="T474" s="1"/>
      <c r="U474" s="1"/>
      <c r="V474" s="1"/>
      <c r="W474" s="1"/>
      <c r="X474" s="1"/>
      <c r="Y474" s="1"/>
      <c r="Z474" s="1"/>
    </row>
    <row r="475" spans="1:26" ht="24" customHeight="1">
      <c r="A475" s="1"/>
      <c r="B475" s="1"/>
      <c r="C475" s="1"/>
      <c r="D475" s="1"/>
      <c r="E475" s="1"/>
      <c r="F475" s="1"/>
      <c r="G475" s="209"/>
      <c r="H475" s="209"/>
      <c r="I475" s="1"/>
      <c r="J475" s="1"/>
      <c r="K475" s="1"/>
      <c r="L475" s="1"/>
      <c r="M475" s="1"/>
      <c r="N475" s="1"/>
      <c r="O475" s="1"/>
      <c r="P475" s="1"/>
      <c r="Q475" s="1"/>
      <c r="R475" s="1"/>
      <c r="S475" s="1"/>
      <c r="T475" s="1"/>
      <c r="U475" s="1"/>
      <c r="V475" s="1"/>
      <c r="W475" s="1"/>
      <c r="X475" s="1"/>
      <c r="Y475" s="1"/>
      <c r="Z475" s="1"/>
    </row>
    <row r="476" spans="1:26" ht="24" customHeight="1">
      <c r="A476" s="1"/>
      <c r="B476" s="1"/>
      <c r="C476" s="1"/>
      <c r="D476" s="1"/>
      <c r="E476" s="1"/>
      <c r="F476" s="1"/>
      <c r="G476" s="209"/>
      <c r="H476" s="209"/>
      <c r="I476" s="1"/>
      <c r="J476" s="1"/>
      <c r="K476" s="1"/>
      <c r="L476" s="1"/>
      <c r="M476" s="1"/>
      <c r="N476" s="1"/>
      <c r="O476" s="1"/>
      <c r="P476" s="1"/>
      <c r="Q476" s="1"/>
      <c r="R476" s="1"/>
      <c r="S476" s="1"/>
      <c r="T476" s="1"/>
      <c r="U476" s="1"/>
      <c r="V476" s="1"/>
      <c r="W476" s="1"/>
      <c r="X476" s="1"/>
      <c r="Y476" s="1"/>
      <c r="Z476" s="1"/>
    </row>
    <row r="477" spans="1:26" ht="24" customHeight="1">
      <c r="A477" s="1"/>
      <c r="B477" s="1"/>
      <c r="C477" s="1"/>
      <c r="D477" s="1"/>
      <c r="E477" s="1"/>
      <c r="F477" s="1"/>
      <c r="G477" s="209"/>
      <c r="H477" s="209"/>
      <c r="I477" s="1"/>
      <c r="J477" s="1"/>
      <c r="K477" s="1"/>
      <c r="L477" s="1"/>
      <c r="M477" s="1"/>
      <c r="N477" s="1"/>
      <c r="O477" s="1"/>
      <c r="P477" s="1"/>
      <c r="Q477" s="1"/>
      <c r="R477" s="1"/>
      <c r="S477" s="1"/>
      <c r="T477" s="1"/>
      <c r="U477" s="1"/>
      <c r="V477" s="1"/>
      <c r="W477" s="1"/>
      <c r="X477" s="1"/>
      <c r="Y477" s="1"/>
      <c r="Z477" s="1"/>
    </row>
    <row r="478" spans="1:26" ht="24" customHeight="1">
      <c r="A478" s="1"/>
      <c r="B478" s="1"/>
      <c r="C478" s="1"/>
      <c r="D478" s="1"/>
      <c r="E478" s="1"/>
      <c r="F478" s="1"/>
      <c r="G478" s="209"/>
      <c r="H478" s="209"/>
      <c r="I478" s="1"/>
      <c r="J478" s="1"/>
      <c r="K478" s="1"/>
      <c r="L478" s="1"/>
      <c r="M478" s="1"/>
      <c r="N478" s="1"/>
      <c r="O478" s="1"/>
      <c r="P478" s="1"/>
      <c r="Q478" s="1"/>
      <c r="R478" s="1"/>
      <c r="S478" s="1"/>
      <c r="T478" s="1"/>
      <c r="U478" s="1"/>
      <c r="V478" s="1"/>
      <c r="W478" s="1"/>
      <c r="X478" s="1"/>
      <c r="Y478" s="1"/>
      <c r="Z478" s="1"/>
    </row>
    <row r="479" spans="1:26" ht="24" customHeight="1">
      <c r="A479" s="1"/>
      <c r="B479" s="1"/>
      <c r="C479" s="1"/>
      <c r="D479" s="1"/>
      <c r="E479" s="1"/>
      <c r="F479" s="1"/>
      <c r="G479" s="209"/>
      <c r="H479" s="209"/>
      <c r="I479" s="1"/>
      <c r="J479" s="1"/>
      <c r="K479" s="1"/>
      <c r="L479" s="1"/>
      <c r="M479" s="1"/>
      <c r="N479" s="1"/>
      <c r="O479" s="1"/>
      <c r="P479" s="1"/>
      <c r="Q479" s="1"/>
      <c r="R479" s="1"/>
      <c r="S479" s="1"/>
      <c r="T479" s="1"/>
      <c r="U479" s="1"/>
      <c r="V479" s="1"/>
      <c r="W479" s="1"/>
      <c r="X479" s="1"/>
      <c r="Y479" s="1"/>
      <c r="Z479" s="1"/>
    </row>
    <row r="480" spans="1:26" ht="24" customHeight="1">
      <c r="A480" s="1"/>
      <c r="B480" s="1"/>
      <c r="C480" s="1"/>
      <c r="D480" s="1"/>
      <c r="E480" s="1"/>
      <c r="F480" s="1"/>
      <c r="G480" s="209"/>
      <c r="H480" s="209"/>
      <c r="I480" s="1"/>
      <c r="J480" s="1"/>
      <c r="K480" s="1"/>
      <c r="L480" s="1"/>
      <c r="M480" s="1"/>
      <c r="N480" s="1"/>
      <c r="O480" s="1"/>
      <c r="P480" s="1"/>
      <c r="Q480" s="1"/>
      <c r="R480" s="1"/>
      <c r="S480" s="1"/>
      <c r="T480" s="1"/>
      <c r="U480" s="1"/>
      <c r="V480" s="1"/>
      <c r="W480" s="1"/>
      <c r="X480" s="1"/>
      <c r="Y480" s="1"/>
      <c r="Z480" s="1"/>
    </row>
    <row r="481" spans="1:26" ht="24" customHeight="1">
      <c r="A481" s="1"/>
      <c r="B481" s="1"/>
      <c r="C481" s="1"/>
      <c r="D481" s="1"/>
      <c r="E481" s="1"/>
      <c r="F481" s="1"/>
      <c r="G481" s="209"/>
      <c r="H481" s="209"/>
      <c r="I481" s="1"/>
      <c r="J481" s="1"/>
      <c r="K481" s="1"/>
      <c r="L481" s="1"/>
      <c r="M481" s="1"/>
      <c r="N481" s="1"/>
      <c r="O481" s="1"/>
      <c r="P481" s="1"/>
      <c r="Q481" s="1"/>
      <c r="R481" s="1"/>
      <c r="S481" s="1"/>
      <c r="T481" s="1"/>
      <c r="U481" s="1"/>
      <c r="V481" s="1"/>
      <c r="W481" s="1"/>
      <c r="X481" s="1"/>
      <c r="Y481" s="1"/>
      <c r="Z481" s="1"/>
    </row>
    <row r="482" spans="1:26" ht="24" customHeight="1">
      <c r="A482" s="1"/>
      <c r="B482" s="1"/>
      <c r="C482" s="1"/>
      <c r="D482" s="1"/>
      <c r="E482" s="1"/>
      <c r="F482" s="1"/>
      <c r="G482" s="209"/>
      <c r="H482" s="209"/>
      <c r="I482" s="1"/>
      <c r="J482" s="1"/>
      <c r="K482" s="1"/>
      <c r="L482" s="1"/>
      <c r="M482" s="1"/>
      <c r="N482" s="1"/>
      <c r="O482" s="1"/>
      <c r="P482" s="1"/>
      <c r="Q482" s="1"/>
      <c r="R482" s="1"/>
      <c r="S482" s="1"/>
      <c r="T482" s="1"/>
      <c r="U482" s="1"/>
      <c r="V482" s="1"/>
      <c r="W482" s="1"/>
      <c r="X482" s="1"/>
      <c r="Y482" s="1"/>
      <c r="Z482" s="1"/>
    </row>
    <row r="483" spans="1:26" ht="24" customHeight="1">
      <c r="A483" s="1"/>
      <c r="B483" s="1"/>
      <c r="C483" s="1"/>
      <c r="D483" s="1"/>
      <c r="E483" s="1"/>
      <c r="F483" s="1"/>
      <c r="G483" s="209"/>
      <c r="H483" s="209"/>
      <c r="I483" s="1"/>
      <c r="J483" s="1"/>
      <c r="K483" s="1"/>
      <c r="L483" s="1"/>
      <c r="M483" s="1"/>
      <c r="N483" s="1"/>
      <c r="O483" s="1"/>
      <c r="P483" s="1"/>
      <c r="Q483" s="1"/>
      <c r="R483" s="1"/>
      <c r="S483" s="1"/>
      <c r="T483" s="1"/>
      <c r="U483" s="1"/>
      <c r="V483" s="1"/>
      <c r="W483" s="1"/>
      <c r="X483" s="1"/>
      <c r="Y483" s="1"/>
      <c r="Z483" s="1"/>
    </row>
    <row r="484" spans="1:26" ht="24" customHeight="1">
      <c r="A484" s="1"/>
      <c r="B484" s="1"/>
      <c r="C484" s="1"/>
      <c r="D484" s="1"/>
      <c r="E484" s="1"/>
      <c r="F484" s="1"/>
      <c r="G484" s="209"/>
      <c r="H484" s="209"/>
      <c r="I484" s="1"/>
      <c r="J484" s="1"/>
      <c r="K484" s="1"/>
      <c r="L484" s="1"/>
      <c r="M484" s="1"/>
      <c r="N484" s="1"/>
      <c r="O484" s="1"/>
      <c r="P484" s="1"/>
      <c r="Q484" s="1"/>
      <c r="R484" s="1"/>
      <c r="S484" s="1"/>
      <c r="T484" s="1"/>
      <c r="U484" s="1"/>
      <c r="V484" s="1"/>
      <c r="W484" s="1"/>
      <c r="X484" s="1"/>
      <c r="Y484" s="1"/>
      <c r="Z484" s="1"/>
    </row>
    <row r="485" spans="1:26" ht="24" customHeight="1">
      <c r="A485" s="1"/>
      <c r="B485" s="1"/>
      <c r="C485" s="1"/>
      <c r="D485" s="1"/>
      <c r="E485" s="1"/>
      <c r="F485" s="1"/>
      <c r="G485" s="209"/>
      <c r="H485" s="209"/>
      <c r="I485" s="1"/>
      <c r="J485" s="1"/>
      <c r="K485" s="1"/>
      <c r="L485" s="1"/>
      <c r="M485" s="1"/>
      <c r="N485" s="1"/>
      <c r="O485" s="1"/>
      <c r="P485" s="1"/>
      <c r="Q485" s="1"/>
      <c r="R485" s="1"/>
      <c r="S485" s="1"/>
      <c r="T485" s="1"/>
      <c r="U485" s="1"/>
      <c r="V485" s="1"/>
      <c r="W485" s="1"/>
      <c r="X485" s="1"/>
      <c r="Y485" s="1"/>
      <c r="Z485" s="1"/>
    </row>
    <row r="486" spans="1:26" ht="24" customHeight="1">
      <c r="A486" s="1"/>
      <c r="B486" s="1"/>
      <c r="C486" s="1"/>
      <c r="D486" s="1"/>
      <c r="E486" s="1"/>
      <c r="F486" s="1"/>
      <c r="G486" s="209"/>
      <c r="H486" s="209"/>
      <c r="I486" s="1"/>
      <c r="J486" s="1"/>
      <c r="K486" s="1"/>
      <c r="L486" s="1"/>
      <c r="M486" s="1"/>
      <c r="N486" s="1"/>
      <c r="O486" s="1"/>
      <c r="P486" s="1"/>
      <c r="Q486" s="1"/>
      <c r="R486" s="1"/>
      <c r="S486" s="1"/>
      <c r="T486" s="1"/>
      <c r="U486" s="1"/>
      <c r="V486" s="1"/>
      <c r="W486" s="1"/>
      <c r="X486" s="1"/>
      <c r="Y486" s="1"/>
      <c r="Z486" s="1"/>
    </row>
    <row r="487" spans="1:26" ht="24" customHeight="1">
      <c r="A487" s="1"/>
      <c r="B487" s="1"/>
      <c r="C487" s="1"/>
      <c r="D487" s="1"/>
      <c r="E487" s="1"/>
      <c r="F487" s="1"/>
      <c r="G487" s="209"/>
      <c r="H487" s="209"/>
      <c r="I487" s="1"/>
      <c r="J487" s="1"/>
      <c r="K487" s="1"/>
      <c r="L487" s="1"/>
      <c r="M487" s="1"/>
      <c r="N487" s="1"/>
      <c r="O487" s="1"/>
      <c r="P487" s="1"/>
      <c r="Q487" s="1"/>
      <c r="R487" s="1"/>
      <c r="S487" s="1"/>
      <c r="T487" s="1"/>
      <c r="U487" s="1"/>
      <c r="V487" s="1"/>
      <c r="W487" s="1"/>
      <c r="X487" s="1"/>
      <c r="Y487" s="1"/>
      <c r="Z487" s="1"/>
    </row>
    <row r="488" spans="1:26" ht="24" customHeight="1">
      <c r="A488" s="1"/>
      <c r="B488" s="1"/>
      <c r="C488" s="1"/>
      <c r="D488" s="1"/>
      <c r="E488" s="1"/>
      <c r="F488" s="1"/>
      <c r="G488" s="209"/>
      <c r="H488" s="209"/>
      <c r="I488" s="1"/>
      <c r="J488" s="1"/>
      <c r="K488" s="1"/>
      <c r="L488" s="1"/>
      <c r="M488" s="1"/>
      <c r="N488" s="1"/>
      <c r="O488" s="1"/>
      <c r="P488" s="1"/>
      <c r="Q488" s="1"/>
      <c r="R488" s="1"/>
      <c r="S488" s="1"/>
      <c r="T488" s="1"/>
      <c r="U488" s="1"/>
      <c r="V488" s="1"/>
      <c r="W488" s="1"/>
      <c r="X488" s="1"/>
      <c r="Y488" s="1"/>
      <c r="Z488" s="1"/>
    </row>
    <row r="489" spans="1:26" ht="24" customHeight="1">
      <c r="A489" s="1"/>
      <c r="B489" s="1"/>
      <c r="C489" s="1"/>
      <c r="D489" s="1"/>
      <c r="E489" s="1"/>
      <c r="F489" s="1"/>
      <c r="G489" s="209"/>
      <c r="H489" s="209"/>
      <c r="I489" s="1"/>
      <c r="J489" s="1"/>
      <c r="K489" s="1"/>
      <c r="L489" s="1"/>
      <c r="M489" s="1"/>
      <c r="N489" s="1"/>
      <c r="O489" s="1"/>
      <c r="P489" s="1"/>
      <c r="Q489" s="1"/>
      <c r="R489" s="1"/>
      <c r="S489" s="1"/>
      <c r="T489" s="1"/>
      <c r="U489" s="1"/>
      <c r="V489" s="1"/>
      <c r="W489" s="1"/>
      <c r="X489" s="1"/>
      <c r="Y489" s="1"/>
      <c r="Z489" s="1"/>
    </row>
    <row r="490" spans="1:26" ht="24" customHeight="1">
      <c r="A490" s="1"/>
      <c r="B490" s="1"/>
      <c r="C490" s="1"/>
      <c r="D490" s="1"/>
      <c r="E490" s="1"/>
      <c r="F490" s="1"/>
      <c r="G490" s="209"/>
      <c r="H490" s="209"/>
      <c r="I490" s="1"/>
      <c r="J490" s="1"/>
      <c r="K490" s="1"/>
      <c r="L490" s="1"/>
      <c r="M490" s="1"/>
      <c r="N490" s="1"/>
      <c r="O490" s="1"/>
      <c r="P490" s="1"/>
      <c r="Q490" s="1"/>
      <c r="R490" s="1"/>
      <c r="S490" s="1"/>
      <c r="T490" s="1"/>
      <c r="U490" s="1"/>
      <c r="V490" s="1"/>
      <c r="W490" s="1"/>
      <c r="X490" s="1"/>
      <c r="Y490" s="1"/>
      <c r="Z490" s="1"/>
    </row>
    <row r="491" spans="1:26" ht="24" customHeight="1">
      <c r="A491" s="1"/>
      <c r="B491" s="1"/>
      <c r="C491" s="1"/>
      <c r="D491" s="1"/>
      <c r="E491" s="1"/>
      <c r="F491" s="1"/>
      <c r="G491" s="209"/>
      <c r="H491" s="209"/>
      <c r="I491" s="1"/>
      <c r="J491" s="1"/>
      <c r="K491" s="1"/>
      <c r="L491" s="1"/>
      <c r="M491" s="1"/>
      <c r="N491" s="1"/>
      <c r="O491" s="1"/>
      <c r="P491" s="1"/>
      <c r="Q491" s="1"/>
      <c r="R491" s="1"/>
      <c r="S491" s="1"/>
      <c r="T491" s="1"/>
      <c r="U491" s="1"/>
      <c r="V491" s="1"/>
      <c r="W491" s="1"/>
      <c r="X491" s="1"/>
      <c r="Y491" s="1"/>
      <c r="Z491" s="1"/>
    </row>
    <row r="492" spans="1:26" ht="24" customHeight="1">
      <c r="A492" s="1"/>
      <c r="B492" s="1"/>
      <c r="C492" s="1"/>
      <c r="D492" s="1"/>
      <c r="E492" s="1"/>
      <c r="F492" s="1"/>
      <c r="G492" s="209"/>
      <c r="H492" s="209"/>
      <c r="I492" s="1"/>
      <c r="J492" s="1"/>
      <c r="K492" s="1"/>
      <c r="L492" s="1"/>
      <c r="M492" s="1"/>
      <c r="N492" s="1"/>
      <c r="O492" s="1"/>
      <c r="P492" s="1"/>
      <c r="Q492" s="1"/>
      <c r="R492" s="1"/>
      <c r="S492" s="1"/>
      <c r="T492" s="1"/>
      <c r="U492" s="1"/>
      <c r="V492" s="1"/>
      <c r="W492" s="1"/>
      <c r="X492" s="1"/>
      <c r="Y492" s="1"/>
      <c r="Z492" s="1"/>
    </row>
    <row r="493" spans="1:26" ht="24" customHeight="1">
      <c r="A493" s="1"/>
      <c r="B493" s="1"/>
      <c r="C493" s="1"/>
      <c r="D493" s="1"/>
      <c r="E493" s="1"/>
      <c r="F493" s="1"/>
      <c r="G493" s="209"/>
      <c r="H493" s="209"/>
      <c r="I493" s="1"/>
      <c r="J493" s="1"/>
      <c r="K493" s="1"/>
      <c r="L493" s="1"/>
      <c r="M493" s="1"/>
      <c r="N493" s="1"/>
      <c r="O493" s="1"/>
      <c r="P493" s="1"/>
      <c r="Q493" s="1"/>
      <c r="R493" s="1"/>
      <c r="S493" s="1"/>
      <c r="T493" s="1"/>
      <c r="U493" s="1"/>
      <c r="V493" s="1"/>
      <c r="W493" s="1"/>
      <c r="X493" s="1"/>
      <c r="Y493" s="1"/>
      <c r="Z493" s="1"/>
    </row>
    <row r="494" spans="1:26" ht="24" customHeight="1">
      <c r="A494" s="1"/>
      <c r="B494" s="1"/>
      <c r="C494" s="1"/>
      <c r="D494" s="1"/>
      <c r="E494" s="1"/>
      <c r="F494" s="1"/>
      <c r="G494" s="209"/>
      <c r="H494" s="209"/>
      <c r="I494" s="1"/>
      <c r="J494" s="1"/>
      <c r="K494" s="1"/>
      <c r="L494" s="1"/>
      <c r="M494" s="1"/>
      <c r="N494" s="1"/>
      <c r="O494" s="1"/>
      <c r="P494" s="1"/>
      <c r="Q494" s="1"/>
      <c r="R494" s="1"/>
      <c r="S494" s="1"/>
      <c r="T494" s="1"/>
      <c r="U494" s="1"/>
      <c r="V494" s="1"/>
      <c r="W494" s="1"/>
      <c r="X494" s="1"/>
      <c r="Y494" s="1"/>
      <c r="Z494" s="1"/>
    </row>
    <row r="495" spans="1:26" ht="24" customHeight="1">
      <c r="A495" s="1"/>
      <c r="B495" s="1"/>
      <c r="C495" s="1"/>
      <c r="D495" s="1"/>
      <c r="E495" s="1"/>
      <c r="F495" s="1"/>
      <c r="G495" s="209"/>
      <c r="H495" s="209"/>
      <c r="I495" s="1"/>
      <c r="J495" s="1"/>
      <c r="K495" s="1"/>
      <c r="L495" s="1"/>
      <c r="M495" s="1"/>
      <c r="N495" s="1"/>
      <c r="O495" s="1"/>
      <c r="P495" s="1"/>
      <c r="Q495" s="1"/>
      <c r="R495" s="1"/>
      <c r="S495" s="1"/>
      <c r="T495" s="1"/>
      <c r="U495" s="1"/>
      <c r="V495" s="1"/>
      <c r="W495" s="1"/>
      <c r="X495" s="1"/>
      <c r="Y495" s="1"/>
      <c r="Z495" s="1"/>
    </row>
    <row r="496" spans="1:26" ht="24" customHeight="1">
      <c r="A496" s="1"/>
      <c r="B496" s="1"/>
      <c r="C496" s="1"/>
      <c r="D496" s="1"/>
      <c r="E496" s="1"/>
      <c r="F496" s="1"/>
      <c r="G496" s="209"/>
      <c r="H496" s="209"/>
      <c r="I496" s="1"/>
      <c r="J496" s="1"/>
      <c r="K496" s="1"/>
      <c r="L496" s="1"/>
      <c r="M496" s="1"/>
      <c r="N496" s="1"/>
      <c r="O496" s="1"/>
      <c r="P496" s="1"/>
      <c r="Q496" s="1"/>
      <c r="R496" s="1"/>
      <c r="S496" s="1"/>
      <c r="T496" s="1"/>
      <c r="U496" s="1"/>
      <c r="V496" s="1"/>
      <c r="W496" s="1"/>
      <c r="X496" s="1"/>
      <c r="Y496" s="1"/>
      <c r="Z496" s="1"/>
    </row>
    <row r="497" spans="1:26" ht="24" customHeight="1">
      <c r="A497" s="1"/>
      <c r="B497" s="1"/>
      <c r="C497" s="1"/>
      <c r="D497" s="1"/>
      <c r="E497" s="1"/>
      <c r="F497" s="1"/>
      <c r="G497" s="209"/>
      <c r="H497" s="209"/>
      <c r="I497" s="1"/>
      <c r="J497" s="1"/>
      <c r="K497" s="1"/>
      <c r="L497" s="1"/>
      <c r="M497" s="1"/>
      <c r="N497" s="1"/>
      <c r="O497" s="1"/>
      <c r="P497" s="1"/>
      <c r="Q497" s="1"/>
      <c r="R497" s="1"/>
      <c r="S497" s="1"/>
      <c r="T497" s="1"/>
      <c r="U497" s="1"/>
      <c r="V497" s="1"/>
      <c r="W497" s="1"/>
      <c r="X497" s="1"/>
      <c r="Y497" s="1"/>
      <c r="Z497" s="1"/>
    </row>
    <row r="498" spans="1:26" ht="24" customHeight="1">
      <c r="A498" s="1"/>
      <c r="B498" s="1"/>
      <c r="C498" s="1"/>
      <c r="D498" s="1"/>
      <c r="E498" s="1"/>
      <c r="F498" s="1"/>
      <c r="G498" s="209"/>
      <c r="H498" s="209"/>
      <c r="I498" s="1"/>
      <c r="J498" s="1"/>
      <c r="K498" s="1"/>
      <c r="L498" s="1"/>
      <c r="M498" s="1"/>
      <c r="N498" s="1"/>
      <c r="O498" s="1"/>
      <c r="P498" s="1"/>
      <c r="Q498" s="1"/>
      <c r="R498" s="1"/>
      <c r="S498" s="1"/>
      <c r="T498" s="1"/>
      <c r="U498" s="1"/>
      <c r="V498" s="1"/>
      <c r="W498" s="1"/>
      <c r="X498" s="1"/>
      <c r="Y498" s="1"/>
      <c r="Z498" s="1"/>
    </row>
    <row r="499" spans="1:26" ht="24" customHeight="1">
      <c r="A499" s="1"/>
      <c r="B499" s="1"/>
      <c r="C499" s="1"/>
      <c r="D499" s="1"/>
      <c r="E499" s="1"/>
      <c r="F499" s="1"/>
      <c r="G499" s="209"/>
      <c r="H499" s="209"/>
      <c r="I499" s="1"/>
      <c r="J499" s="1"/>
      <c r="K499" s="1"/>
      <c r="L499" s="1"/>
      <c r="M499" s="1"/>
      <c r="N499" s="1"/>
      <c r="O499" s="1"/>
      <c r="P499" s="1"/>
      <c r="Q499" s="1"/>
      <c r="R499" s="1"/>
      <c r="S499" s="1"/>
      <c r="T499" s="1"/>
      <c r="U499" s="1"/>
      <c r="V499" s="1"/>
      <c r="W499" s="1"/>
      <c r="X499" s="1"/>
      <c r="Y499" s="1"/>
      <c r="Z499" s="1"/>
    </row>
    <row r="500" spans="1:26" ht="24" customHeight="1">
      <c r="A500" s="1"/>
      <c r="B500" s="1"/>
      <c r="C500" s="1"/>
      <c r="D500" s="1"/>
      <c r="E500" s="1"/>
      <c r="F500" s="1"/>
      <c r="G500" s="209"/>
      <c r="H500" s="209"/>
      <c r="I500" s="1"/>
      <c r="J500" s="1"/>
      <c r="K500" s="1"/>
      <c r="L500" s="1"/>
      <c r="M500" s="1"/>
      <c r="N500" s="1"/>
      <c r="O500" s="1"/>
      <c r="P500" s="1"/>
      <c r="Q500" s="1"/>
      <c r="R500" s="1"/>
      <c r="S500" s="1"/>
      <c r="T500" s="1"/>
      <c r="U500" s="1"/>
      <c r="V500" s="1"/>
      <c r="W500" s="1"/>
      <c r="X500" s="1"/>
      <c r="Y500" s="1"/>
      <c r="Z500" s="1"/>
    </row>
    <row r="501" spans="1:26" ht="24" customHeight="1">
      <c r="A501" s="1"/>
      <c r="B501" s="1"/>
      <c r="C501" s="1"/>
      <c r="D501" s="1"/>
      <c r="E501" s="1"/>
      <c r="F501" s="1"/>
      <c r="G501" s="209"/>
      <c r="H501" s="209"/>
      <c r="I501" s="1"/>
      <c r="J501" s="1"/>
      <c r="K501" s="1"/>
      <c r="L501" s="1"/>
      <c r="M501" s="1"/>
      <c r="N501" s="1"/>
      <c r="O501" s="1"/>
      <c r="P501" s="1"/>
      <c r="Q501" s="1"/>
      <c r="R501" s="1"/>
      <c r="S501" s="1"/>
      <c r="T501" s="1"/>
      <c r="U501" s="1"/>
      <c r="V501" s="1"/>
      <c r="W501" s="1"/>
      <c r="X501" s="1"/>
      <c r="Y501" s="1"/>
      <c r="Z501" s="1"/>
    </row>
    <row r="502" spans="1:26" ht="24" customHeight="1">
      <c r="A502" s="1"/>
      <c r="B502" s="1"/>
      <c r="C502" s="1"/>
      <c r="D502" s="1"/>
      <c r="E502" s="1"/>
      <c r="F502" s="1"/>
      <c r="G502" s="209"/>
      <c r="H502" s="209"/>
      <c r="I502" s="1"/>
      <c r="J502" s="1"/>
      <c r="K502" s="1"/>
      <c r="L502" s="1"/>
      <c r="M502" s="1"/>
      <c r="N502" s="1"/>
      <c r="O502" s="1"/>
      <c r="P502" s="1"/>
      <c r="Q502" s="1"/>
      <c r="R502" s="1"/>
      <c r="S502" s="1"/>
      <c r="T502" s="1"/>
      <c r="U502" s="1"/>
      <c r="V502" s="1"/>
      <c r="W502" s="1"/>
      <c r="X502" s="1"/>
      <c r="Y502" s="1"/>
      <c r="Z502" s="1"/>
    </row>
    <row r="503" spans="1:26" ht="24" customHeight="1">
      <c r="A503" s="1"/>
      <c r="B503" s="1"/>
      <c r="C503" s="1"/>
      <c r="D503" s="1"/>
      <c r="E503" s="1"/>
      <c r="F503" s="1"/>
      <c r="G503" s="209"/>
      <c r="H503" s="209"/>
      <c r="I503" s="1"/>
      <c r="J503" s="1"/>
      <c r="K503" s="1"/>
      <c r="L503" s="1"/>
      <c r="M503" s="1"/>
      <c r="N503" s="1"/>
      <c r="O503" s="1"/>
      <c r="P503" s="1"/>
      <c r="Q503" s="1"/>
      <c r="R503" s="1"/>
      <c r="S503" s="1"/>
      <c r="T503" s="1"/>
      <c r="U503" s="1"/>
      <c r="V503" s="1"/>
      <c r="W503" s="1"/>
      <c r="X503" s="1"/>
      <c r="Y503" s="1"/>
      <c r="Z503" s="1"/>
    </row>
    <row r="504" spans="1:26" ht="24" customHeight="1">
      <c r="A504" s="1"/>
      <c r="B504" s="1"/>
      <c r="C504" s="1"/>
      <c r="D504" s="1"/>
      <c r="E504" s="1"/>
      <c r="F504" s="1"/>
      <c r="G504" s="209"/>
      <c r="H504" s="209"/>
      <c r="I504" s="1"/>
      <c r="J504" s="1"/>
      <c r="K504" s="1"/>
      <c r="L504" s="1"/>
      <c r="M504" s="1"/>
      <c r="N504" s="1"/>
      <c r="O504" s="1"/>
      <c r="P504" s="1"/>
      <c r="Q504" s="1"/>
      <c r="R504" s="1"/>
      <c r="S504" s="1"/>
      <c r="T504" s="1"/>
      <c r="U504" s="1"/>
      <c r="V504" s="1"/>
      <c r="W504" s="1"/>
      <c r="X504" s="1"/>
      <c r="Y504" s="1"/>
      <c r="Z504" s="1"/>
    </row>
    <row r="505" spans="1:26" ht="24" customHeight="1">
      <c r="A505" s="1"/>
      <c r="B505" s="1"/>
      <c r="C505" s="1"/>
      <c r="D505" s="1"/>
      <c r="E505" s="1"/>
      <c r="F505" s="1"/>
      <c r="G505" s="209"/>
      <c r="H505" s="209"/>
      <c r="I505" s="1"/>
      <c r="J505" s="1"/>
      <c r="K505" s="1"/>
      <c r="L505" s="1"/>
      <c r="M505" s="1"/>
      <c r="N505" s="1"/>
      <c r="O505" s="1"/>
      <c r="P505" s="1"/>
      <c r="Q505" s="1"/>
      <c r="R505" s="1"/>
      <c r="S505" s="1"/>
      <c r="T505" s="1"/>
      <c r="U505" s="1"/>
      <c r="V505" s="1"/>
      <c r="W505" s="1"/>
      <c r="X505" s="1"/>
      <c r="Y505" s="1"/>
      <c r="Z505" s="1"/>
    </row>
    <row r="506" spans="1:26" ht="24" customHeight="1">
      <c r="A506" s="1"/>
      <c r="B506" s="1"/>
      <c r="C506" s="1"/>
      <c r="D506" s="1"/>
      <c r="E506" s="1"/>
      <c r="F506" s="1"/>
      <c r="G506" s="209"/>
      <c r="H506" s="209"/>
      <c r="I506" s="1"/>
      <c r="J506" s="1"/>
      <c r="K506" s="1"/>
      <c r="L506" s="1"/>
      <c r="M506" s="1"/>
      <c r="N506" s="1"/>
      <c r="O506" s="1"/>
      <c r="P506" s="1"/>
      <c r="Q506" s="1"/>
      <c r="R506" s="1"/>
      <c r="S506" s="1"/>
      <c r="T506" s="1"/>
      <c r="U506" s="1"/>
      <c r="V506" s="1"/>
      <c r="W506" s="1"/>
      <c r="X506" s="1"/>
      <c r="Y506" s="1"/>
      <c r="Z506" s="1"/>
    </row>
    <row r="507" spans="1:26" ht="24" customHeight="1">
      <c r="A507" s="1"/>
      <c r="B507" s="1"/>
      <c r="C507" s="1"/>
      <c r="D507" s="1"/>
      <c r="E507" s="1"/>
      <c r="F507" s="1"/>
      <c r="G507" s="209"/>
      <c r="H507" s="209"/>
      <c r="I507" s="1"/>
      <c r="J507" s="1"/>
      <c r="K507" s="1"/>
      <c r="L507" s="1"/>
      <c r="M507" s="1"/>
      <c r="N507" s="1"/>
      <c r="O507" s="1"/>
      <c r="P507" s="1"/>
      <c r="Q507" s="1"/>
      <c r="R507" s="1"/>
      <c r="S507" s="1"/>
      <c r="T507" s="1"/>
      <c r="U507" s="1"/>
      <c r="V507" s="1"/>
      <c r="W507" s="1"/>
      <c r="X507" s="1"/>
      <c r="Y507" s="1"/>
      <c r="Z507" s="1"/>
    </row>
    <row r="508" spans="1:26" ht="24" customHeight="1">
      <c r="A508" s="1"/>
      <c r="B508" s="1"/>
      <c r="C508" s="1"/>
      <c r="D508" s="1"/>
      <c r="E508" s="1"/>
      <c r="F508" s="1"/>
      <c r="G508" s="209"/>
      <c r="H508" s="209"/>
      <c r="I508" s="1"/>
      <c r="J508" s="1"/>
      <c r="K508" s="1"/>
      <c r="L508" s="1"/>
      <c r="M508" s="1"/>
      <c r="N508" s="1"/>
      <c r="O508" s="1"/>
      <c r="P508" s="1"/>
      <c r="Q508" s="1"/>
      <c r="R508" s="1"/>
      <c r="S508" s="1"/>
      <c r="T508" s="1"/>
      <c r="U508" s="1"/>
      <c r="V508" s="1"/>
      <c r="W508" s="1"/>
      <c r="X508" s="1"/>
      <c r="Y508" s="1"/>
      <c r="Z508" s="1"/>
    </row>
    <row r="509" spans="1:26" ht="24" customHeight="1">
      <c r="A509" s="1"/>
      <c r="B509" s="1"/>
      <c r="C509" s="1"/>
      <c r="D509" s="1"/>
      <c r="E509" s="1"/>
      <c r="F509" s="1"/>
      <c r="G509" s="209"/>
      <c r="H509" s="209"/>
      <c r="I509" s="1"/>
      <c r="J509" s="1"/>
      <c r="K509" s="1"/>
      <c r="L509" s="1"/>
      <c r="M509" s="1"/>
      <c r="N509" s="1"/>
      <c r="O509" s="1"/>
      <c r="P509" s="1"/>
      <c r="Q509" s="1"/>
      <c r="R509" s="1"/>
      <c r="S509" s="1"/>
      <c r="T509" s="1"/>
      <c r="U509" s="1"/>
      <c r="V509" s="1"/>
      <c r="W509" s="1"/>
      <c r="X509" s="1"/>
      <c r="Y509" s="1"/>
      <c r="Z509" s="1"/>
    </row>
    <row r="510" spans="1:26" ht="24" customHeight="1">
      <c r="A510" s="1"/>
      <c r="B510" s="1"/>
      <c r="C510" s="1"/>
      <c r="D510" s="1"/>
      <c r="E510" s="1"/>
      <c r="F510" s="1"/>
      <c r="G510" s="209"/>
      <c r="H510" s="209"/>
      <c r="I510" s="1"/>
      <c r="J510" s="1"/>
      <c r="K510" s="1"/>
      <c r="L510" s="1"/>
      <c r="M510" s="1"/>
      <c r="N510" s="1"/>
      <c r="O510" s="1"/>
      <c r="P510" s="1"/>
      <c r="Q510" s="1"/>
      <c r="R510" s="1"/>
      <c r="S510" s="1"/>
      <c r="T510" s="1"/>
      <c r="U510" s="1"/>
      <c r="V510" s="1"/>
      <c r="W510" s="1"/>
      <c r="X510" s="1"/>
      <c r="Y510" s="1"/>
      <c r="Z510" s="1"/>
    </row>
    <row r="511" spans="1:26" ht="24" customHeight="1">
      <c r="A511" s="1"/>
      <c r="B511" s="1"/>
      <c r="C511" s="1"/>
      <c r="D511" s="1"/>
      <c r="E511" s="1"/>
      <c r="F511" s="1"/>
      <c r="G511" s="209"/>
      <c r="H511" s="209"/>
      <c r="I511" s="1"/>
      <c r="J511" s="1"/>
      <c r="K511" s="1"/>
      <c r="L511" s="1"/>
      <c r="M511" s="1"/>
      <c r="N511" s="1"/>
      <c r="O511" s="1"/>
      <c r="P511" s="1"/>
      <c r="Q511" s="1"/>
      <c r="R511" s="1"/>
      <c r="S511" s="1"/>
      <c r="T511" s="1"/>
      <c r="U511" s="1"/>
      <c r="V511" s="1"/>
      <c r="W511" s="1"/>
      <c r="X511" s="1"/>
      <c r="Y511" s="1"/>
      <c r="Z511" s="1"/>
    </row>
    <row r="512" spans="1:26" ht="24" customHeight="1">
      <c r="A512" s="1"/>
      <c r="B512" s="1"/>
      <c r="C512" s="1"/>
      <c r="D512" s="1"/>
      <c r="E512" s="1"/>
      <c r="F512" s="1"/>
      <c r="G512" s="209"/>
      <c r="H512" s="209"/>
      <c r="I512" s="1"/>
      <c r="J512" s="1"/>
      <c r="K512" s="1"/>
      <c r="L512" s="1"/>
      <c r="M512" s="1"/>
      <c r="N512" s="1"/>
      <c r="O512" s="1"/>
      <c r="P512" s="1"/>
      <c r="Q512" s="1"/>
      <c r="R512" s="1"/>
      <c r="S512" s="1"/>
      <c r="T512" s="1"/>
      <c r="U512" s="1"/>
      <c r="V512" s="1"/>
      <c r="W512" s="1"/>
      <c r="X512" s="1"/>
      <c r="Y512" s="1"/>
      <c r="Z512" s="1"/>
    </row>
    <row r="513" spans="1:26" ht="24" customHeight="1">
      <c r="A513" s="1"/>
      <c r="B513" s="1"/>
      <c r="C513" s="1"/>
      <c r="D513" s="1"/>
      <c r="E513" s="1"/>
      <c r="F513" s="1"/>
      <c r="G513" s="209"/>
      <c r="H513" s="209"/>
      <c r="I513" s="1"/>
      <c r="J513" s="1"/>
      <c r="K513" s="1"/>
      <c r="L513" s="1"/>
      <c r="M513" s="1"/>
      <c r="N513" s="1"/>
      <c r="O513" s="1"/>
      <c r="P513" s="1"/>
      <c r="Q513" s="1"/>
      <c r="R513" s="1"/>
      <c r="S513" s="1"/>
      <c r="T513" s="1"/>
      <c r="U513" s="1"/>
      <c r="V513" s="1"/>
      <c r="W513" s="1"/>
      <c r="X513" s="1"/>
      <c r="Y513" s="1"/>
      <c r="Z513" s="1"/>
    </row>
    <row r="514" spans="1:26" ht="24" customHeight="1">
      <c r="A514" s="1"/>
      <c r="B514" s="1"/>
      <c r="C514" s="1"/>
      <c r="D514" s="1"/>
      <c r="E514" s="1"/>
      <c r="F514" s="1"/>
      <c r="G514" s="209"/>
      <c r="H514" s="209"/>
      <c r="I514" s="1"/>
      <c r="J514" s="1"/>
      <c r="K514" s="1"/>
      <c r="L514" s="1"/>
      <c r="M514" s="1"/>
      <c r="N514" s="1"/>
      <c r="O514" s="1"/>
      <c r="P514" s="1"/>
      <c r="Q514" s="1"/>
      <c r="R514" s="1"/>
      <c r="S514" s="1"/>
      <c r="T514" s="1"/>
      <c r="U514" s="1"/>
      <c r="V514" s="1"/>
      <c r="W514" s="1"/>
      <c r="X514" s="1"/>
      <c r="Y514" s="1"/>
      <c r="Z514" s="1"/>
    </row>
    <row r="515" spans="1:26" ht="24" customHeight="1">
      <c r="A515" s="1"/>
      <c r="B515" s="1"/>
      <c r="C515" s="1"/>
      <c r="D515" s="1"/>
      <c r="E515" s="1"/>
      <c r="F515" s="1"/>
      <c r="G515" s="209"/>
      <c r="H515" s="209"/>
      <c r="I515" s="1"/>
      <c r="J515" s="1"/>
      <c r="K515" s="1"/>
      <c r="L515" s="1"/>
      <c r="M515" s="1"/>
      <c r="N515" s="1"/>
      <c r="O515" s="1"/>
      <c r="P515" s="1"/>
      <c r="Q515" s="1"/>
      <c r="R515" s="1"/>
      <c r="S515" s="1"/>
      <c r="T515" s="1"/>
      <c r="U515" s="1"/>
      <c r="V515" s="1"/>
      <c r="W515" s="1"/>
      <c r="X515" s="1"/>
      <c r="Y515" s="1"/>
      <c r="Z515" s="1"/>
    </row>
    <row r="516" spans="1:26" ht="24" customHeight="1">
      <c r="A516" s="1"/>
      <c r="B516" s="1"/>
      <c r="C516" s="1"/>
      <c r="D516" s="1"/>
      <c r="E516" s="1"/>
      <c r="F516" s="1"/>
      <c r="G516" s="209"/>
      <c r="H516" s="209"/>
      <c r="I516" s="1"/>
      <c r="J516" s="1"/>
      <c r="K516" s="1"/>
      <c r="L516" s="1"/>
      <c r="M516" s="1"/>
      <c r="N516" s="1"/>
      <c r="O516" s="1"/>
      <c r="P516" s="1"/>
      <c r="Q516" s="1"/>
      <c r="R516" s="1"/>
      <c r="S516" s="1"/>
      <c r="T516" s="1"/>
      <c r="U516" s="1"/>
      <c r="V516" s="1"/>
      <c r="W516" s="1"/>
      <c r="X516" s="1"/>
      <c r="Y516" s="1"/>
      <c r="Z516" s="1"/>
    </row>
    <row r="517" spans="1:26" ht="24" customHeight="1">
      <c r="A517" s="1"/>
      <c r="B517" s="1"/>
      <c r="C517" s="1"/>
      <c r="D517" s="1"/>
      <c r="E517" s="1"/>
      <c r="F517" s="1"/>
      <c r="G517" s="209"/>
      <c r="H517" s="209"/>
      <c r="I517" s="1"/>
      <c r="J517" s="1"/>
      <c r="K517" s="1"/>
      <c r="L517" s="1"/>
      <c r="M517" s="1"/>
      <c r="N517" s="1"/>
      <c r="O517" s="1"/>
      <c r="P517" s="1"/>
      <c r="Q517" s="1"/>
      <c r="R517" s="1"/>
      <c r="S517" s="1"/>
      <c r="T517" s="1"/>
      <c r="U517" s="1"/>
      <c r="V517" s="1"/>
      <c r="W517" s="1"/>
      <c r="X517" s="1"/>
      <c r="Y517" s="1"/>
      <c r="Z517" s="1"/>
    </row>
    <row r="518" spans="1:26" ht="24" customHeight="1">
      <c r="A518" s="1"/>
      <c r="B518" s="1"/>
      <c r="C518" s="1"/>
      <c r="D518" s="1"/>
      <c r="E518" s="1"/>
      <c r="F518" s="1"/>
      <c r="G518" s="209"/>
      <c r="H518" s="209"/>
      <c r="I518" s="1"/>
      <c r="J518" s="1"/>
      <c r="K518" s="1"/>
      <c r="L518" s="1"/>
      <c r="M518" s="1"/>
      <c r="N518" s="1"/>
      <c r="O518" s="1"/>
      <c r="P518" s="1"/>
      <c r="Q518" s="1"/>
      <c r="R518" s="1"/>
      <c r="S518" s="1"/>
      <c r="T518" s="1"/>
      <c r="U518" s="1"/>
      <c r="V518" s="1"/>
      <c r="W518" s="1"/>
      <c r="X518" s="1"/>
      <c r="Y518" s="1"/>
      <c r="Z518" s="1"/>
    </row>
    <row r="519" spans="1:26" ht="24" customHeight="1">
      <c r="A519" s="1"/>
      <c r="B519" s="1"/>
      <c r="C519" s="1"/>
      <c r="D519" s="1"/>
      <c r="E519" s="1"/>
      <c r="F519" s="1"/>
      <c r="G519" s="209"/>
      <c r="H519" s="209"/>
      <c r="I519" s="1"/>
      <c r="J519" s="1"/>
      <c r="K519" s="1"/>
      <c r="L519" s="1"/>
      <c r="M519" s="1"/>
      <c r="N519" s="1"/>
      <c r="O519" s="1"/>
      <c r="P519" s="1"/>
      <c r="Q519" s="1"/>
      <c r="R519" s="1"/>
      <c r="S519" s="1"/>
      <c r="T519" s="1"/>
      <c r="U519" s="1"/>
      <c r="V519" s="1"/>
      <c r="W519" s="1"/>
      <c r="X519" s="1"/>
      <c r="Y519" s="1"/>
      <c r="Z519" s="1"/>
    </row>
    <row r="520" spans="1:26" ht="24" customHeight="1">
      <c r="A520" s="1"/>
      <c r="B520" s="1"/>
      <c r="C520" s="1"/>
      <c r="D520" s="1"/>
      <c r="E520" s="1"/>
      <c r="F520" s="1"/>
      <c r="G520" s="209"/>
      <c r="H520" s="209"/>
      <c r="I520" s="1"/>
      <c r="J520" s="1"/>
      <c r="K520" s="1"/>
      <c r="L520" s="1"/>
      <c r="M520" s="1"/>
      <c r="N520" s="1"/>
      <c r="O520" s="1"/>
      <c r="P520" s="1"/>
      <c r="Q520" s="1"/>
      <c r="R520" s="1"/>
      <c r="S520" s="1"/>
      <c r="T520" s="1"/>
      <c r="U520" s="1"/>
      <c r="V520" s="1"/>
      <c r="W520" s="1"/>
      <c r="X520" s="1"/>
      <c r="Y520" s="1"/>
      <c r="Z520" s="1"/>
    </row>
    <row r="521" spans="1:26" ht="24" customHeight="1">
      <c r="A521" s="1"/>
      <c r="B521" s="1"/>
      <c r="C521" s="1"/>
      <c r="D521" s="1"/>
      <c r="E521" s="1"/>
      <c r="F521" s="1"/>
      <c r="G521" s="209"/>
      <c r="H521" s="209"/>
      <c r="I521" s="1"/>
      <c r="J521" s="1"/>
      <c r="K521" s="1"/>
      <c r="L521" s="1"/>
      <c r="M521" s="1"/>
      <c r="N521" s="1"/>
      <c r="O521" s="1"/>
      <c r="P521" s="1"/>
      <c r="Q521" s="1"/>
      <c r="R521" s="1"/>
      <c r="S521" s="1"/>
      <c r="T521" s="1"/>
      <c r="U521" s="1"/>
      <c r="V521" s="1"/>
      <c r="W521" s="1"/>
      <c r="X521" s="1"/>
      <c r="Y521" s="1"/>
      <c r="Z521" s="1"/>
    </row>
    <row r="522" spans="1:26" ht="24" customHeight="1">
      <c r="A522" s="1"/>
      <c r="B522" s="1"/>
      <c r="C522" s="1"/>
      <c r="D522" s="1"/>
      <c r="E522" s="1"/>
      <c r="F522" s="1"/>
      <c r="G522" s="209"/>
      <c r="H522" s="209"/>
      <c r="I522" s="1"/>
      <c r="J522" s="1"/>
      <c r="K522" s="1"/>
      <c r="L522" s="1"/>
      <c r="M522" s="1"/>
      <c r="N522" s="1"/>
      <c r="O522" s="1"/>
      <c r="P522" s="1"/>
      <c r="Q522" s="1"/>
      <c r="R522" s="1"/>
      <c r="S522" s="1"/>
      <c r="T522" s="1"/>
      <c r="U522" s="1"/>
      <c r="V522" s="1"/>
      <c r="W522" s="1"/>
      <c r="X522" s="1"/>
      <c r="Y522" s="1"/>
      <c r="Z522" s="1"/>
    </row>
    <row r="523" spans="1:26" ht="24" customHeight="1">
      <c r="A523" s="1"/>
      <c r="B523" s="1"/>
      <c r="C523" s="1"/>
      <c r="D523" s="1"/>
      <c r="E523" s="1"/>
      <c r="F523" s="1"/>
      <c r="G523" s="209"/>
      <c r="H523" s="209"/>
      <c r="I523" s="1"/>
      <c r="J523" s="1"/>
      <c r="K523" s="1"/>
      <c r="L523" s="1"/>
      <c r="M523" s="1"/>
      <c r="N523" s="1"/>
      <c r="O523" s="1"/>
      <c r="P523" s="1"/>
      <c r="Q523" s="1"/>
      <c r="R523" s="1"/>
      <c r="S523" s="1"/>
      <c r="T523" s="1"/>
      <c r="U523" s="1"/>
      <c r="V523" s="1"/>
      <c r="W523" s="1"/>
      <c r="X523" s="1"/>
      <c r="Y523" s="1"/>
      <c r="Z523" s="1"/>
    </row>
    <row r="524" spans="1:26" ht="24" customHeight="1">
      <c r="A524" s="1"/>
      <c r="B524" s="1"/>
      <c r="C524" s="1"/>
      <c r="D524" s="1"/>
      <c r="E524" s="1"/>
      <c r="F524" s="1"/>
      <c r="G524" s="209"/>
      <c r="H524" s="209"/>
      <c r="I524" s="1"/>
      <c r="J524" s="1"/>
      <c r="K524" s="1"/>
      <c r="L524" s="1"/>
      <c r="M524" s="1"/>
      <c r="N524" s="1"/>
      <c r="O524" s="1"/>
      <c r="P524" s="1"/>
      <c r="Q524" s="1"/>
      <c r="R524" s="1"/>
      <c r="S524" s="1"/>
      <c r="T524" s="1"/>
      <c r="U524" s="1"/>
      <c r="V524" s="1"/>
      <c r="W524" s="1"/>
      <c r="X524" s="1"/>
      <c r="Y524" s="1"/>
      <c r="Z524" s="1"/>
    </row>
    <row r="525" spans="1:26" ht="24" customHeight="1">
      <c r="A525" s="1"/>
      <c r="B525" s="1"/>
      <c r="C525" s="1"/>
      <c r="D525" s="1"/>
      <c r="E525" s="1"/>
      <c r="F525" s="1"/>
      <c r="G525" s="209"/>
      <c r="H525" s="209"/>
      <c r="I525" s="1"/>
      <c r="J525" s="1"/>
      <c r="K525" s="1"/>
      <c r="L525" s="1"/>
      <c r="M525" s="1"/>
      <c r="N525" s="1"/>
      <c r="O525" s="1"/>
      <c r="P525" s="1"/>
      <c r="Q525" s="1"/>
      <c r="R525" s="1"/>
      <c r="S525" s="1"/>
      <c r="T525" s="1"/>
      <c r="U525" s="1"/>
      <c r="V525" s="1"/>
      <c r="W525" s="1"/>
      <c r="X525" s="1"/>
      <c r="Y525" s="1"/>
      <c r="Z525" s="1"/>
    </row>
    <row r="526" spans="1:26" ht="24" customHeight="1">
      <c r="A526" s="1"/>
      <c r="B526" s="1"/>
      <c r="C526" s="1"/>
      <c r="D526" s="1"/>
      <c r="E526" s="1"/>
      <c r="F526" s="1"/>
      <c r="G526" s="209"/>
      <c r="H526" s="209"/>
      <c r="I526" s="1"/>
      <c r="J526" s="1"/>
      <c r="K526" s="1"/>
      <c r="L526" s="1"/>
      <c r="M526" s="1"/>
      <c r="N526" s="1"/>
      <c r="O526" s="1"/>
      <c r="P526" s="1"/>
      <c r="Q526" s="1"/>
      <c r="R526" s="1"/>
      <c r="S526" s="1"/>
      <c r="T526" s="1"/>
      <c r="U526" s="1"/>
      <c r="V526" s="1"/>
      <c r="W526" s="1"/>
      <c r="X526" s="1"/>
      <c r="Y526" s="1"/>
      <c r="Z526" s="1"/>
    </row>
    <row r="527" spans="1:26" ht="24" customHeight="1">
      <c r="A527" s="1"/>
      <c r="B527" s="1"/>
      <c r="C527" s="1"/>
      <c r="D527" s="1"/>
      <c r="E527" s="1"/>
      <c r="F527" s="1"/>
      <c r="G527" s="209"/>
      <c r="H527" s="209"/>
      <c r="I527" s="1"/>
      <c r="J527" s="1"/>
      <c r="K527" s="1"/>
      <c r="L527" s="1"/>
      <c r="M527" s="1"/>
      <c r="N527" s="1"/>
      <c r="O527" s="1"/>
      <c r="P527" s="1"/>
      <c r="Q527" s="1"/>
      <c r="R527" s="1"/>
      <c r="S527" s="1"/>
      <c r="T527" s="1"/>
      <c r="U527" s="1"/>
      <c r="V527" s="1"/>
      <c r="W527" s="1"/>
      <c r="X527" s="1"/>
      <c r="Y527" s="1"/>
      <c r="Z527" s="1"/>
    </row>
    <row r="528" spans="1:26" ht="24" customHeight="1">
      <c r="A528" s="1"/>
      <c r="B528" s="1"/>
      <c r="C528" s="1"/>
      <c r="D528" s="1"/>
      <c r="E528" s="1"/>
      <c r="F528" s="1"/>
      <c r="G528" s="209"/>
      <c r="H528" s="209"/>
      <c r="I528" s="1"/>
      <c r="J528" s="1"/>
      <c r="K528" s="1"/>
      <c r="L528" s="1"/>
      <c r="M528" s="1"/>
      <c r="N528" s="1"/>
      <c r="O528" s="1"/>
      <c r="P528" s="1"/>
      <c r="Q528" s="1"/>
      <c r="R528" s="1"/>
      <c r="S528" s="1"/>
      <c r="T528" s="1"/>
      <c r="U528" s="1"/>
      <c r="V528" s="1"/>
      <c r="W528" s="1"/>
      <c r="X528" s="1"/>
      <c r="Y528" s="1"/>
      <c r="Z528" s="1"/>
    </row>
    <row r="529" spans="1:26" ht="24" customHeight="1">
      <c r="A529" s="1"/>
      <c r="B529" s="1"/>
      <c r="C529" s="1"/>
      <c r="D529" s="1"/>
      <c r="E529" s="1"/>
      <c r="F529" s="1"/>
      <c r="G529" s="209"/>
      <c r="H529" s="209"/>
      <c r="I529" s="1"/>
      <c r="J529" s="1"/>
      <c r="K529" s="1"/>
      <c r="L529" s="1"/>
      <c r="M529" s="1"/>
      <c r="N529" s="1"/>
      <c r="O529" s="1"/>
      <c r="P529" s="1"/>
      <c r="Q529" s="1"/>
      <c r="R529" s="1"/>
      <c r="S529" s="1"/>
      <c r="T529" s="1"/>
      <c r="U529" s="1"/>
      <c r="V529" s="1"/>
      <c r="W529" s="1"/>
      <c r="X529" s="1"/>
      <c r="Y529" s="1"/>
      <c r="Z529" s="1"/>
    </row>
    <row r="530" spans="1:26" ht="24" customHeight="1">
      <c r="A530" s="1"/>
      <c r="B530" s="1"/>
      <c r="C530" s="1"/>
      <c r="D530" s="1"/>
      <c r="E530" s="1"/>
      <c r="F530" s="1"/>
      <c r="G530" s="209"/>
      <c r="H530" s="209"/>
      <c r="I530" s="1"/>
      <c r="J530" s="1"/>
      <c r="K530" s="1"/>
      <c r="L530" s="1"/>
      <c r="M530" s="1"/>
      <c r="N530" s="1"/>
      <c r="O530" s="1"/>
      <c r="P530" s="1"/>
      <c r="Q530" s="1"/>
      <c r="R530" s="1"/>
      <c r="S530" s="1"/>
      <c r="T530" s="1"/>
      <c r="U530" s="1"/>
      <c r="V530" s="1"/>
      <c r="W530" s="1"/>
      <c r="X530" s="1"/>
      <c r="Y530" s="1"/>
      <c r="Z530" s="1"/>
    </row>
    <row r="531" spans="1:26" ht="24" customHeight="1">
      <c r="A531" s="1"/>
      <c r="B531" s="1"/>
      <c r="C531" s="1"/>
      <c r="D531" s="1"/>
      <c r="E531" s="1"/>
      <c r="F531" s="1"/>
      <c r="G531" s="209"/>
      <c r="H531" s="209"/>
      <c r="I531" s="1"/>
      <c r="J531" s="1"/>
      <c r="K531" s="1"/>
      <c r="L531" s="1"/>
      <c r="M531" s="1"/>
      <c r="N531" s="1"/>
      <c r="O531" s="1"/>
      <c r="P531" s="1"/>
      <c r="Q531" s="1"/>
      <c r="R531" s="1"/>
      <c r="S531" s="1"/>
      <c r="T531" s="1"/>
      <c r="U531" s="1"/>
      <c r="V531" s="1"/>
      <c r="W531" s="1"/>
      <c r="X531" s="1"/>
      <c r="Y531" s="1"/>
      <c r="Z531" s="1"/>
    </row>
    <row r="532" spans="1:26" ht="24" customHeight="1">
      <c r="A532" s="1"/>
      <c r="B532" s="1"/>
      <c r="C532" s="1"/>
      <c r="D532" s="1"/>
      <c r="E532" s="1"/>
      <c r="F532" s="1"/>
      <c r="G532" s="209"/>
      <c r="H532" s="209"/>
      <c r="I532" s="1"/>
      <c r="J532" s="1"/>
      <c r="K532" s="1"/>
      <c r="L532" s="1"/>
      <c r="M532" s="1"/>
      <c r="N532" s="1"/>
      <c r="O532" s="1"/>
      <c r="P532" s="1"/>
      <c r="Q532" s="1"/>
      <c r="R532" s="1"/>
      <c r="S532" s="1"/>
      <c r="T532" s="1"/>
      <c r="U532" s="1"/>
      <c r="V532" s="1"/>
      <c r="W532" s="1"/>
      <c r="X532" s="1"/>
      <c r="Y532" s="1"/>
      <c r="Z532" s="1"/>
    </row>
    <row r="533" spans="1:26" ht="24" customHeight="1">
      <c r="A533" s="1"/>
      <c r="B533" s="1"/>
      <c r="C533" s="1"/>
      <c r="D533" s="1"/>
      <c r="E533" s="1"/>
      <c r="F533" s="1"/>
      <c r="G533" s="209"/>
      <c r="H533" s="209"/>
      <c r="I533" s="1"/>
      <c r="J533" s="1"/>
      <c r="K533" s="1"/>
      <c r="L533" s="1"/>
      <c r="M533" s="1"/>
      <c r="N533" s="1"/>
      <c r="O533" s="1"/>
      <c r="P533" s="1"/>
      <c r="Q533" s="1"/>
      <c r="R533" s="1"/>
      <c r="S533" s="1"/>
      <c r="T533" s="1"/>
      <c r="U533" s="1"/>
      <c r="V533" s="1"/>
      <c r="W533" s="1"/>
      <c r="X533" s="1"/>
      <c r="Y533" s="1"/>
      <c r="Z533" s="1"/>
    </row>
    <row r="534" spans="1:26" ht="24" customHeight="1">
      <c r="A534" s="1"/>
      <c r="B534" s="1"/>
      <c r="C534" s="1"/>
      <c r="D534" s="1"/>
      <c r="E534" s="1"/>
      <c r="F534" s="1"/>
      <c r="G534" s="209"/>
      <c r="H534" s="209"/>
      <c r="I534" s="1"/>
      <c r="J534" s="1"/>
      <c r="K534" s="1"/>
      <c r="L534" s="1"/>
      <c r="M534" s="1"/>
      <c r="N534" s="1"/>
      <c r="O534" s="1"/>
      <c r="P534" s="1"/>
      <c r="Q534" s="1"/>
      <c r="R534" s="1"/>
      <c r="S534" s="1"/>
      <c r="T534" s="1"/>
      <c r="U534" s="1"/>
      <c r="V534" s="1"/>
      <c r="W534" s="1"/>
      <c r="X534" s="1"/>
      <c r="Y534" s="1"/>
      <c r="Z534" s="1"/>
    </row>
    <row r="535" spans="1:26" ht="24" customHeight="1">
      <c r="A535" s="1"/>
      <c r="B535" s="1"/>
      <c r="C535" s="1"/>
      <c r="D535" s="1"/>
      <c r="E535" s="1"/>
      <c r="F535" s="1"/>
      <c r="G535" s="209"/>
      <c r="H535" s="209"/>
      <c r="I535" s="1"/>
      <c r="J535" s="1"/>
      <c r="K535" s="1"/>
      <c r="L535" s="1"/>
      <c r="M535" s="1"/>
      <c r="N535" s="1"/>
      <c r="O535" s="1"/>
      <c r="P535" s="1"/>
      <c r="Q535" s="1"/>
      <c r="R535" s="1"/>
      <c r="S535" s="1"/>
      <c r="T535" s="1"/>
      <c r="U535" s="1"/>
      <c r="V535" s="1"/>
      <c r="W535" s="1"/>
      <c r="X535" s="1"/>
      <c r="Y535" s="1"/>
      <c r="Z535" s="1"/>
    </row>
    <row r="536" spans="1:26" ht="24" customHeight="1">
      <c r="A536" s="1"/>
      <c r="B536" s="1"/>
      <c r="C536" s="1"/>
      <c r="D536" s="1"/>
      <c r="E536" s="1"/>
      <c r="F536" s="1"/>
      <c r="G536" s="209"/>
      <c r="H536" s="209"/>
      <c r="I536" s="1"/>
      <c r="J536" s="1"/>
      <c r="K536" s="1"/>
      <c r="L536" s="1"/>
      <c r="M536" s="1"/>
      <c r="N536" s="1"/>
      <c r="O536" s="1"/>
      <c r="P536" s="1"/>
      <c r="Q536" s="1"/>
      <c r="R536" s="1"/>
      <c r="S536" s="1"/>
      <c r="T536" s="1"/>
      <c r="U536" s="1"/>
      <c r="V536" s="1"/>
      <c r="W536" s="1"/>
      <c r="X536" s="1"/>
      <c r="Y536" s="1"/>
      <c r="Z536" s="1"/>
    </row>
    <row r="537" spans="1:26" ht="24" customHeight="1">
      <c r="A537" s="1"/>
      <c r="B537" s="1"/>
      <c r="C537" s="1"/>
      <c r="D537" s="1"/>
      <c r="E537" s="1"/>
      <c r="F537" s="1"/>
      <c r="G537" s="209"/>
      <c r="H537" s="209"/>
      <c r="I537" s="1"/>
      <c r="J537" s="1"/>
      <c r="K537" s="1"/>
      <c r="L537" s="1"/>
      <c r="M537" s="1"/>
      <c r="N537" s="1"/>
      <c r="O537" s="1"/>
      <c r="P537" s="1"/>
      <c r="Q537" s="1"/>
      <c r="R537" s="1"/>
      <c r="S537" s="1"/>
      <c r="T537" s="1"/>
      <c r="U537" s="1"/>
      <c r="V537" s="1"/>
      <c r="W537" s="1"/>
      <c r="X537" s="1"/>
      <c r="Y537" s="1"/>
      <c r="Z537" s="1"/>
    </row>
    <row r="538" spans="1:26" ht="24" customHeight="1">
      <c r="A538" s="1"/>
      <c r="B538" s="1"/>
      <c r="C538" s="1"/>
      <c r="D538" s="1"/>
      <c r="E538" s="1"/>
      <c r="F538" s="1"/>
      <c r="G538" s="209"/>
      <c r="H538" s="209"/>
      <c r="I538" s="1"/>
      <c r="J538" s="1"/>
      <c r="K538" s="1"/>
      <c r="L538" s="1"/>
      <c r="M538" s="1"/>
      <c r="N538" s="1"/>
      <c r="O538" s="1"/>
      <c r="P538" s="1"/>
      <c r="Q538" s="1"/>
      <c r="R538" s="1"/>
      <c r="S538" s="1"/>
      <c r="T538" s="1"/>
      <c r="U538" s="1"/>
      <c r="V538" s="1"/>
      <c r="W538" s="1"/>
      <c r="X538" s="1"/>
      <c r="Y538" s="1"/>
      <c r="Z538" s="1"/>
    </row>
    <row r="539" spans="1:26" ht="24" customHeight="1">
      <c r="A539" s="1"/>
      <c r="B539" s="1"/>
      <c r="C539" s="1"/>
      <c r="D539" s="1"/>
      <c r="E539" s="1"/>
      <c r="F539" s="1"/>
      <c r="G539" s="209"/>
      <c r="H539" s="209"/>
      <c r="I539" s="1"/>
      <c r="J539" s="1"/>
      <c r="K539" s="1"/>
      <c r="L539" s="1"/>
      <c r="M539" s="1"/>
      <c r="N539" s="1"/>
      <c r="O539" s="1"/>
      <c r="P539" s="1"/>
      <c r="Q539" s="1"/>
      <c r="R539" s="1"/>
      <c r="S539" s="1"/>
      <c r="T539" s="1"/>
      <c r="U539" s="1"/>
      <c r="V539" s="1"/>
      <c r="W539" s="1"/>
      <c r="X539" s="1"/>
      <c r="Y539" s="1"/>
      <c r="Z539" s="1"/>
    </row>
    <row r="540" spans="1:26" ht="24" customHeight="1">
      <c r="A540" s="1"/>
      <c r="B540" s="1"/>
      <c r="C540" s="1"/>
      <c r="D540" s="1"/>
      <c r="E540" s="1"/>
      <c r="F540" s="1"/>
      <c r="G540" s="209"/>
      <c r="H540" s="209"/>
      <c r="I540" s="1"/>
      <c r="J540" s="1"/>
      <c r="K540" s="1"/>
      <c r="L540" s="1"/>
      <c r="M540" s="1"/>
      <c r="N540" s="1"/>
      <c r="O540" s="1"/>
      <c r="P540" s="1"/>
      <c r="Q540" s="1"/>
      <c r="R540" s="1"/>
      <c r="S540" s="1"/>
      <c r="T540" s="1"/>
      <c r="U540" s="1"/>
      <c r="V540" s="1"/>
      <c r="W540" s="1"/>
      <c r="X540" s="1"/>
      <c r="Y540" s="1"/>
      <c r="Z540" s="1"/>
    </row>
    <row r="541" spans="1:26" ht="24" customHeight="1">
      <c r="A541" s="1"/>
      <c r="B541" s="1"/>
      <c r="C541" s="1"/>
      <c r="D541" s="1"/>
      <c r="E541" s="1"/>
      <c r="F541" s="1"/>
      <c r="G541" s="209"/>
      <c r="H541" s="209"/>
      <c r="I541" s="1"/>
      <c r="J541" s="1"/>
      <c r="K541" s="1"/>
      <c r="L541" s="1"/>
      <c r="M541" s="1"/>
      <c r="N541" s="1"/>
      <c r="O541" s="1"/>
      <c r="P541" s="1"/>
      <c r="Q541" s="1"/>
      <c r="R541" s="1"/>
      <c r="S541" s="1"/>
      <c r="T541" s="1"/>
      <c r="U541" s="1"/>
      <c r="V541" s="1"/>
      <c r="W541" s="1"/>
      <c r="X541" s="1"/>
      <c r="Y541" s="1"/>
      <c r="Z541" s="1"/>
    </row>
    <row r="542" spans="1:26" ht="24" customHeight="1">
      <c r="A542" s="1"/>
      <c r="B542" s="1"/>
      <c r="C542" s="1"/>
      <c r="D542" s="1"/>
      <c r="E542" s="1"/>
      <c r="F542" s="1"/>
      <c r="G542" s="209"/>
      <c r="H542" s="209"/>
      <c r="I542" s="1"/>
      <c r="J542" s="1"/>
      <c r="K542" s="1"/>
      <c r="L542" s="1"/>
      <c r="M542" s="1"/>
      <c r="N542" s="1"/>
      <c r="O542" s="1"/>
      <c r="P542" s="1"/>
      <c r="Q542" s="1"/>
      <c r="R542" s="1"/>
      <c r="S542" s="1"/>
      <c r="T542" s="1"/>
      <c r="U542" s="1"/>
      <c r="V542" s="1"/>
      <c r="W542" s="1"/>
      <c r="X542" s="1"/>
      <c r="Y542" s="1"/>
      <c r="Z542" s="1"/>
    </row>
    <row r="543" spans="1:26" ht="24" customHeight="1">
      <c r="A543" s="1"/>
      <c r="B543" s="1"/>
      <c r="C543" s="1"/>
      <c r="D543" s="1"/>
      <c r="E543" s="1"/>
      <c r="F543" s="1"/>
      <c r="G543" s="209"/>
      <c r="H543" s="209"/>
      <c r="I543" s="1"/>
      <c r="J543" s="1"/>
      <c r="K543" s="1"/>
      <c r="L543" s="1"/>
      <c r="M543" s="1"/>
      <c r="N543" s="1"/>
      <c r="O543" s="1"/>
      <c r="P543" s="1"/>
      <c r="Q543" s="1"/>
      <c r="R543" s="1"/>
      <c r="S543" s="1"/>
      <c r="T543" s="1"/>
      <c r="U543" s="1"/>
      <c r="V543" s="1"/>
      <c r="W543" s="1"/>
      <c r="X543" s="1"/>
      <c r="Y543" s="1"/>
      <c r="Z543" s="1"/>
    </row>
    <row r="544" spans="1:26" ht="24" customHeight="1">
      <c r="A544" s="1"/>
      <c r="B544" s="1"/>
      <c r="C544" s="1"/>
      <c r="D544" s="1"/>
      <c r="E544" s="1"/>
      <c r="F544" s="1"/>
      <c r="G544" s="209"/>
      <c r="H544" s="209"/>
      <c r="I544" s="1"/>
      <c r="J544" s="1"/>
      <c r="K544" s="1"/>
      <c r="L544" s="1"/>
      <c r="M544" s="1"/>
      <c r="N544" s="1"/>
      <c r="O544" s="1"/>
      <c r="P544" s="1"/>
      <c r="Q544" s="1"/>
      <c r="R544" s="1"/>
      <c r="S544" s="1"/>
      <c r="T544" s="1"/>
      <c r="U544" s="1"/>
      <c r="V544" s="1"/>
      <c r="W544" s="1"/>
      <c r="X544" s="1"/>
      <c r="Y544" s="1"/>
      <c r="Z544" s="1"/>
    </row>
    <row r="545" spans="1:26" ht="24" customHeight="1">
      <c r="A545" s="1"/>
      <c r="B545" s="1"/>
      <c r="C545" s="1"/>
      <c r="D545" s="1"/>
      <c r="E545" s="1"/>
      <c r="F545" s="1"/>
      <c r="G545" s="209"/>
      <c r="H545" s="209"/>
      <c r="I545" s="1"/>
      <c r="J545" s="1"/>
      <c r="K545" s="1"/>
      <c r="L545" s="1"/>
      <c r="M545" s="1"/>
      <c r="N545" s="1"/>
      <c r="O545" s="1"/>
      <c r="P545" s="1"/>
      <c r="Q545" s="1"/>
      <c r="R545" s="1"/>
      <c r="S545" s="1"/>
      <c r="T545" s="1"/>
      <c r="U545" s="1"/>
      <c r="V545" s="1"/>
      <c r="W545" s="1"/>
      <c r="X545" s="1"/>
      <c r="Y545" s="1"/>
      <c r="Z545" s="1"/>
    </row>
    <row r="546" spans="1:26" ht="24" customHeight="1">
      <c r="A546" s="1"/>
      <c r="B546" s="1"/>
      <c r="C546" s="1"/>
      <c r="D546" s="1"/>
      <c r="E546" s="1"/>
      <c r="F546" s="1"/>
      <c r="G546" s="209"/>
      <c r="H546" s="209"/>
      <c r="I546" s="1"/>
      <c r="J546" s="1"/>
      <c r="K546" s="1"/>
      <c r="L546" s="1"/>
      <c r="M546" s="1"/>
      <c r="N546" s="1"/>
      <c r="O546" s="1"/>
      <c r="P546" s="1"/>
      <c r="Q546" s="1"/>
      <c r="R546" s="1"/>
      <c r="S546" s="1"/>
      <c r="T546" s="1"/>
      <c r="U546" s="1"/>
      <c r="V546" s="1"/>
      <c r="W546" s="1"/>
      <c r="X546" s="1"/>
      <c r="Y546" s="1"/>
      <c r="Z546" s="1"/>
    </row>
    <row r="547" spans="1:26" ht="24" customHeight="1">
      <c r="A547" s="1"/>
      <c r="B547" s="1"/>
      <c r="C547" s="1"/>
      <c r="D547" s="1"/>
      <c r="E547" s="1"/>
      <c r="F547" s="1"/>
      <c r="G547" s="209"/>
      <c r="H547" s="209"/>
      <c r="I547" s="1"/>
      <c r="J547" s="1"/>
      <c r="K547" s="1"/>
      <c r="L547" s="1"/>
      <c r="M547" s="1"/>
      <c r="N547" s="1"/>
      <c r="O547" s="1"/>
      <c r="P547" s="1"/>
      <c r="Q547" s="1"/>
      <c r="R547" s="1"/>
      <c r="S547" s="1"/>
      <c r="T547" s="1"/>
      <c r="U547" s="1"/>
      <c r="V547" s="1"/>
      <c r="W547" s="1"/>
      <c r="X547" s="1"/>
      <c r="Y547" s="1"/>
      <c r="Z547" s="1"/>
    </row>
    <row r="548" spans="1:26" ht="24" customHeight="1">
      <c r="A548" s="1"/>
      <c r="B548" s="1"/>
      <c r="C548" s="1"/>
      <c r="D548" s="1"/>
      <c r="E548" s="1"/>
      <c r="F548" s="1"/>
      <c r="G548" s="209"/>
      <c r="H548" s="209"/>
      <c r="I548" s="1"/>
      <c r="J548" s="1"/>
      <c r="K548" s="1"/>
      <c r="L548" s="1"/>
      <c r="M548" s="1"/>
      <c r="N548" s="1"/>
      <c r="O548" s="1"/>
      <c r="P548" s="1"/>
      <c r="Q548" s="1"/>
      <c r="R548" s="1"/>
      <c r="S548" s="1"/>
      <c r="T548" s="1"/>
      <c r="U548" s="1"/>
      <c r="V548" s="1"/>
      <c r="W548" s="1"/>
      <c r="X548" s="1"/>
      <c r="Y548" s="1"/>
      <c r="Z548" s="1"/>
    </row>
    <row r="549" spans="1:26" ht="24" customHeight="1">
      <c r="A549" s="1"/>
      <c r="B549" s="1"/>
      <c r="C549" s="1"/>
      <c r="D549" s="1"/>
      <c r="E549" s="1"/>
      <c r="F549" s="1"/>
      <c r="G549" s="209"/>
      <c r="H549" s="209"/>
      <c r="I549" s="1"/>
      <c r="J549" s="1"/>
      <c r="K549" s="1"/>
      <c r="L549" s="1"/>
      <c r="M549" s="1"/>
      <c r="N549" s="1"/>
      <c r="O549" s="1"/>
      <c r="P549" s="1"/>
      <c r="Q549" s="1"/>
      <c r="R549" s="1"/>
      <c r="S549" s="1"/>
      <c r="T549" s="1"/>
      <c r="U549" s="1"/>
      <c r="V549" s="1"/>
      <c r="W549" s="1"/>
      <c r="X549" s="1"/>
      <c r="Y549" s="1"/>
      <c r="Z549" s="1"/>
    </row>
    <row r="550" spans="1:26" ht="24" customHeight="1">
      <c r="A550" s="1"/>
      <c r="B550" s="1"/>
      <c r="C550" s="1"/>
      <c r="D550" s="1"/>
      <c r="E550" s="1"/>
      <c r="F550" s="1"/>
      <c r="G550" s="209"/>
      <c r="H550" s="209"/>
      <c r="I550" s="1"/>
      <c r="J550" s="1"/>
      <c r="K550" s="1"/>
      <c r="L550" s="1"/>
      <c r="M550" s="1"/>
      <c r="N550" s="1"/>
      <c r="O550" s="1"/>
      <c r="P550" s="1"/>
      <c r="Q550" s="1"/>
      <c r="R550" s="1"/>
      <c r="S550" s="1"/>
      <c r="T550" s="1"/>
      <c r="U550" s="1"/>
      <c r="V550" s="1"/>
      <c r="W550" s="1"/>
      <c r="X550" s="1"/>
      <c r="Y550" s="1"/>
      <c r="Z550" s="1"/>
    </row>
    <row r="551" spans="1:26" ht="24" customHeight="1">
      <c r="A551" s="1"/>
      <c r="B551" s="1"/>
      <c r="C551" s="1"/>
      <c r="D551" s="1"/>
      <c r="E551" s="1"/>
      <c r="F551" s="1"/>
      <c r="G551" s="209"/>
      <c r="H551" s="209"/>
      <c r="I551" s="1"/>
      <c r="J551" s="1"/>
      <c r="K551" s="1"/>
      <c r="L551" s="1"/>
      <c r="M551" s="1"/>
      <c r="N551" s="1"/>
      <c r="O551" s="1"/>
      <c r="P551" s="1"/>
      <c r="Q551" s="1"/>
      <c r="R551" s="1"/>
      <c r="S551" s="1"/>
      <c r="T551" s="1"/>
      <c r="U551" s="1"/>
      <c r="V551" s="1"/>
      <c r="W551" s="1"/>
      <c r="X551" s="1"/>
      <c r="Y551" s="1"/>
      <c r="Z551" s="1"/>
    </row>
    <row r="552" spans="1:26" ht="24" customHeight="1">
      <c r="A552" s="1"/>
      <c r="B552" s="1"/>
      <c r="C552" s="1"/>
      <c r="D552" s="1"/>
      <c r="E552" s="1"/>
      <c r="F552" s="1"/>
      <c r="G552" s="209"/>
      <c r="H552" s="209"/>
      <c r="I552" s="1"/>
      <c r="J552" s="1"/>
      <c r="K552" s="1"/>
      <c r="L552" s="1"/>
      <c r="M552" s="1"/>
      <c r="N552" s="1"/>
      <c r="O552" s="1"/>
      <c r="P552" s="1"/>
      <c r="Q552" s="1"/>
      <c r="R552" s="1"/>
      <c r="S552" s="1"/>
      <c r="T552" s="1"/>
      <c r="U552" s="1"/>
      <c r="V552" s="1"/>
      <c r="W552" s="1"/>
      <c r="X552" s="1"/>
      <c r="Y552" s="1"/>
      <c r="Z552" s="1"/>
    </row>
    <row r="553" spans="1:26" ht="24" customHeight="1">
      <c r="A553" s="1"/>
      <c r="B553" s="1"/>
      <c r="C553" s="1"/>
      <c r="D553" s="1"/>
      <c r="E553" s="1"/>
      <c r="F553" s="1"/>
      <c r="G553" s="209"/>
      <c r="H553" s="209"/>
      <c r="I553" s="1"/>
      <c r="J553" s="1"/>
      <c r="K553" s="1"/>
      <c r="L553" s="1"/>
      <c r="M553" s="1"/>
      <c r="N553" s="1"/>
      <c r="O553" s="1"/>
      <c r="P553" s="1"/>
      <c r="Q553" s="1"/>
      <c r="R553" s="1"/>
      <c r="S553" s="1"/>
      <c r="T553" s="1"/>
      <c r="U553" s="1"/>
      <c r="V553" s="1"/>
      <c r="W553" s="1"/>
      <c r="X553" s="1"/>
      <c r="Y553" s="1"/>
      <c r="Z553" s="1"/>
    </row>
    <row r="554" spans="1:26" ht="24" customHeight="1">
      <c r="A554" s="1"/>
      <c r="B554" s="1"/>
      <c r="C554" s="1"/>
      <c r="D554" s="1"/>
      <c r="E554" s="1"/>
      <c r="F554" s="1"/>
      <c r="G554" s="209"/>
      <c r="H554" s="209"/>
      <c r="I554" s="1"/>
      <c r="J554" s="1"/>
      <c r="K554" s="1"/>
      <c r="L554" s="1"/>
      <c r="M554" s="1"/>
      <c r="N554" s="1"/>
      <c r="O554" s="1"/>
      <c r="P554" s="1"/>
      <c r="Q554" s="1"/>
      <c r="R554" s="1"/>
      <c r="S554" s="1"/>
      <c r="T554" s="1"/>
      <c r="U554" s="1"/>
      <c r="V554" s="1"/>
      <c r="W554" s="1"/>
      <c r="X554" s="1"/>
      <c r="Y554" s="1"/>
      <c r="Z554" s="1"/>
    </row>
    <row r="555" spans="1:26" ht="24" customHeight="1">
      <c r="A555" s="1"/>
      <c r="B555" s="1"/>
      <c r="C555" s="1"/>
      <c r="D555" s="1"/>
      <c r="E555" s="1"/>
      <c r="F555" s="1"/>
      <c r="G555" s="209"/>
      <c r="H555" s="209"/>
      <c r="I555" s="1"/>
      <c r="J555" s="1"/>
      <c r="K555" s="1"/>
      <c r="L555" s="1"/>
      <c r="M555" s="1"/>
      <c r="N555" s="1"/>
      <c r="O555" s="1"/>
      <c r="P555" s="1"/>
      <c r="Q555" s="1"/>
      <c r="R555" s="1"/>
      <c r="S555" s="1"/>
      <c r="T555" s="1"/>
      <c r="U555" s="1"/>
      <c r="V555" s="1"/>
      <c r="W555" s="1"/>
      <c r="X555" s="1"/>
      <c r="Y555" s="1"/>
      <c r="Z555" s="1"/>
    </row>
    <row r="556" spans="1:26" ht="24" customHeight="1">
      <c r="A556" s="1"/>
      <c r="B556" s="1"/>
      <c r="C556" s="1"/>
      <c r="D556" s="1"/>
      <c r="E556" s="1"/>
      <c r="F556" s="1"/>
      <c r="G556" s="209"/>
      <c r="H556" s="209"/>
      <c r="I556" s="1"/>
      <c r="J556" s="1"/>
      <c r="K556" s="1"/>
      <c r="L556" s="1"/>
      <c r="M556" s="1"/>
      <c r="N556" s="1"/>
      <c r="O556" s="1"/>
      <c r="P556" s="1"/>
      <c r="Q556" s="1"/>
      <c r="R556" s="1"/>
      <c r="S556" s="1"/>
      <c r="T556" s="1"/>
      <c r="U556" s="1"/>
      <c r="V556" s="1"/>
      <c r="W556" s="1"/>
      <c r="X556" s="1"/>
      <c r="Y556" s="1"/>
      <c r="Z556" s="1"/>
    </row>
    <row r="557" spans="1:26" ht="24" customHeight="1">
      <c r="A557" s="1"/>
      <c r="B557" s="1"/>
      <c r="C557" s="1"/>
      <c r="D557" s="1"/>
      <c r="E557" s="1"/>
      <c r="F557" s="1"/>
      <c r="G557" s="209"/>
      <c r="H557" s="209"/>
      <c r="I557" s="1"/>
      <c r="J557" s="1"/>
      <c r="K557" s="1"/>
      <c r="L557" s="1"/>
      <c r="M557" s="1"/>
      <c r="N557" s="1"/>
      <c r="O557" s="1"/>
      <c r="P557" s="1"/>
      <c r="Q557" s="1"/>
      <c r="R557" s="1"/>
      <c r="S557" s="1"/>
      <c r="T557" s="1"/>
      <c r="U557" s="1"/>
      <c r="V557" s="1"/>
      <c r="W557" s="1"/>
      <c r="X557" s="1"/>
      <c r="Y557" s="1"/>
      <c r="Z557" s="1"/>
    </row>
    <row r="558" spans="1:26" ht="24" customHeight="1">
      <c r="A558" s="1"/>
      <c r="B558" s="1"/>
      <c r="C558" s="1"/>
      <c r="D558" s="1"/>
      <c r="E558" s="1"/>
      <c r="F558" s="1"/>
      <c r="G558" s="209"/>
      <c r="H558" s="209"/>
      <c r="I558" s="1"/>
      <c r="J558" s="1"/>
      <c r="K558" s="1"/>
      <c r="L558" s="1"/>
      <c r="M558" s="1"/>
      <c r="N558" s="1"/>
      <c r="O558" s="1"/>
      <c r="P558" s="1"/>
      <c r="Q558" s="1"/>
      <c r="R558" s="1"/>
      <c r="S558" s="1"/>
      <c r="T558" s="1"/>
      <c r="U558" s="1"/>
      <c r="V558" s="1"/>
      <c r="W558" s="1"/>
      <c r="X558" s="1"/>
      <c r="Y558" s="1"/>
      <c r="Z558" s="1"/>
    </row>
    <row r="559" spans="1:26" ht="24" customHeight="1">
      <c r="A559" s="1"/>
      <c r="B559" s="1"/>
      <c r="C559" s="1"/>
      <c r="D559" s="1"/>
      <c r="E559" s="1"/>
      <c r="F559" s="1"/>
      <c r="G559" s="209"/>
      <c r="H559" s="209"/>
      <c r="I559" s="1"/>
      <c r="J559" s="1"/>
      <c r="K559" s="1"/>
      <c r="L559" s="1"/>
      <c r="M559" s="1"/>
      <c r="N559" s="1"/>
      <c r="O559" s="1"/>
      <c r="P559" s="1"/>
      <c r="Q559" s="1"/>
      <c r="R559" s="1"/>
      <c r="S559" s="1"/>
      <c r="T559" s="1"/>
      <c r="U559" s="1"/>
      <c r="V559" s="1"/>
      <c r="W559" s="1"/>
      <c r="X559" s="1"/>
      <c r="Y559" s="1"/>
      <c r="Z559" s="1"/>
    </row>
    <row r="560" spans="1:26" ht="24" customHeight="1">
      <c r="A560" s="1"/>
      <c r="B560" s="1"/>
      <c r="C560" s="1"/>
      <c r="D560" s="1"/>
      <c r="E560" s="1"/>
      <c r="F560" s="1"/>
      <c r="G560" s="209"/>
      <c r="H560" s="209"/>
      <c r="I560" s="1"/>
      <c r="J560" s="1"/>
      <c r="K560" s="1"/>
      <c r="L560" s="1"/>
      <c r="M560" s="1"/>
      <c r="N560" s="1"/>
      <c r="O560" s="1"/>
      <c r="P560" s="1"/>
      <c r="Q560" s="1"/>
      <c r="R560" s="1"/>
      <c r="S560" s="1"/>
      <c r="T560" s="1"/>
      <c r="U560" s="1"/>
      <c r="V560" s="1"/>
      <c r="W560" s="1"/>
      <c r="X560" s="1"/>
      <c r="Y560" s="1"/>
      <c r="Z560" s="1"/>
    </row>
    <row r="561" spans="1:26" ht="24" customHeight="1">
      <c r="A561" s="1"/>
      <c r="B561" s="1"/>
      <c r="C561" s="1"/>
      <c r="D561" s="1"/>
      <c r="E561" s="1"/>
      <c r="F561" s="1"/>
      <c r="G561" s="209"/>
      <c r="H561" s="209"/>
      <c r="I561" s="1"/>
      <c r="J561" s="1"/>
      <c r="K561" s="1"/>
      <c r="L561" s="1"/>
      <c r="M561" s="1"/>
      <c r="N561" s="1"/>
      <c r="O561" s="1"/>
      <c r="P561" s="1"/>
      <c r="Q561" s="1"/>
      <c r="R561" s="1"/>
      <c r="S561" s="1"/>
      <c r="T561" s="1"/>
      <c r="U561" s="1"/>
      <c r="V561" s="1"/>
      <c r="W561" s="1"/>
      <c r="X561" s="1"/>
      <c r="Y561" s="1"/>
      <c r="Z561" s="1"/>
    </row>
    <row r="562" spans="1:26" ht="24" customHeight="1">
      <c r="A562" s="1"/>
      <c r="B562" s="1"/>
      <c r="C562" s="1"/>
      <c r="D562" s="1"/>
      <c r="E562" s="1"/>
      <c r="F562" s="1"/>
      <c r="G562" s="209"/>
      <c r="H562" s="209"/>
      <c r="I562" s="1"/>
      <c r="J562" s="1"/>
      <c r="K562" s="1"/>
      <c r="L562" s="1"/>
      <c r="M562" s="1"/>
      <c r="N562" s="1"/>
      <c r="O562" s="1"/>
      <c r="P562" s="1"/>
      <c r="Q562" s="1"/>
      <c r="R562" s="1"/>
      <c r="S562" s="1"/>
      <c r="T562" s="1"/>
      <c r="U562" s="1"/>
      <c r="V562" s="1"/>
      <c r="W562" s="1"/>
      <c r="X562" s="1"/>
      <c r="Y562" s="1"/>
      <c r="Z562" s="1"/>
    </row>
    <row r="563" spans="1:26" ht="24" customHeight="1">
      <c r="A563" s="1"/>
      <c r="B563" s="1"/>
      <c r="C563" s="1"/>
      <c r="D563" s="1"/>
      <c r="E563" s="1"/>
      <c r="F563" s="1"/>
      <c r="G563" s="209"/>
      <c r="H563" s="209"/>
      <c r="I563" s="1"/>
      <c r="J563" s="1"/>
      <c r="K563" s="1"/>
      <c r="L563" s="1"/>
      <c r="M563" s="1"/>
      <c r="N563" s="1"/>
      <c r="O563" s="1"/>
      <c r="P563" s="1"/>
      <c r="Q563" s="1"/>
      <c r="R563" s="1"/>
      <c r="S563" s="1"/>
      <c r="T563" s="1"/>
      <c r="U563" s="1"/>
      <c r="V563" s="1"/>
      <c r="W563" s="1"/>
      <c r="X563" s="1"/>
      <c r="Y563" s="1"/>
      <c r="Z563" s="1"/>
    </row>
    <row r="564" spans="1:26" ht="24" customHeight="1">
      <c r="A564" s="1"/>
      <c r="B564" s="1"/>
      <c r="C564" s="1"/>
      <c r="D564" s="1"/>
      <c r="E564" s="1"/>
      <c r="F564" s="1"/>
      <c r="G564" s="209"/>
      <c r="H564" s="209"/>
      <c r="I564" s="1"/>
      <c r="J564" s="1"/>
      <c r="K564" s="1"/>
      <c r="L564" s="1"/>
      <c r="M564" s="1"/>
      <c r="N564" s="1"/>
      <c r="O564" s="1"/>
      <c r="P564" s="1"/>
      <c r="Q564" s="1"/>
      <c r="R564" s="1"/>
      <c r="S564" s="1"/>
      <c r="T564" s="1"/>
      <c r="U564" s="1"/>
      <c r="V564" s="1"/>
      <c r="W564" s="1"/>
      <c r="X564" s="1"/>
      <c r="Y564" s="1"/>
      <c r="Z564" s="1"/>
    </row>
    <row r="565" spans="1:26" ht="24" customHeight="1">
      <c r="A565" s="1"/>
      <c r="B565" s="1"/>
      <c r="C565" s="1"/>
      <c r="D565" s="1"/>
      <c r="E565" s="1"/>
      <c r="F565" s="1"/>
      <c r="G565" s="209"/>
      <c r="H565" s="209"/>
      <c r="I565" s="1"/>
      <c r="J565" s="1"/>
      <c r="K565" s="1"/>
      <c r="L565" s="1"/>
      <c r="M565" s="1"/>
      <c r="N565" s="1"/>
      <c r="O565" s="1"/>
      <c r="P565" s="1"/>
      <c r="Q565" s="1"/>
      <c r="R565" s="1"/>
      <c r="S565" s="1"/>
      <c r="T565" s="1"/>
      <c r="U565" s="1"/>
      <c r="V565" s="1"/>
      <c r="W565" s="1"/>
      <c r="X565" s="1"/>
      <c r="Y565" s="1"/>
      <c r="Z565" s="1"/>
    </row>
    <row r="566" spans="1:26" ht="24" customHeight="1">
      <c r="A566" s="1"/>
      <c r="B566" s="1"/>
      <c r="C566" s="1"/>
      <c r="D566" s="1"/>
      <c r="E566" s="1"/>
      <c r="F566" s="1"/>
      <c r="G566" s="209"/>
      <c r="H566" s="209"/>
      <c r="I566" s="1"/>
      <c r="J566" s="1"/>
      <c r="K566" s="1"/>
      <c r="L566" s="1"/>
      <c r="M566" s="1"/>
      <c r="N566" s="1"/>
      <c r="O566" s="1"/>
      <c r="P566" s="1"/>
      <c r="Q566" s="1"/>
      <c r="R566" s="1"/>
      <c r="S566" s="1"/>
      <c r="T566" s="1"/>
      <c r="U566" s="1"/>
      <c r="V566" s="1"/>
      <c r="W566" s="1"/>
      <c r="X566" s="1"/>
      <c r="Y566" s="1"/>
      <c r="Z566" s="1"/>
    </row>
    <row r="567" spans="1:26" ht="24" customHeight="1">
      <c r="A567" s="1"/>
      <c r="B567" s="1"/>
      <c r="C567" s="1"/>
      <c r="D567" s="1"/>
      <c r="E567" s="1"/>
      <c r="F567" s="1"/>
      <c r="G567" s="209"/>
      <c r="H567" s="209"/>
      <c r="I567" s="1"/>
      <c r="J567" s="1"/>
      <c r="K567" s="1"/>
      <c r="L567" s="1"/>
      <c r="M567" s="1"/>
      <c r="N567" s="1"/>
      <c r="O567" s="1"/>
      <c r="P567" s="1"/>
      <c r="Q567" s="1"/>
      <c r="R567" s="1"/>
      <c r="S567" s="1"/>
      <c r="T567" s="1"/>
      <c r="U567" s="1"/>
      <c r="V567" s="1"/>
      <c r="W567" s="1"/>
      <c r="X567" s="1"/>
      <c r="Y567" s="1"/>
      <c r="Z567" s="1"/>
    </row>
    <row r="568" spans="1:26" ht="24" customHeight="1">
      <c r="A568" s="1"/>
      <c r="B568" s="1"/>
      <c r="C568" s="1"/>
      <c r="D568" s="1"/>
      <c r="E568" s="1"/>
      <c r="F568" s="1"/>
      <c r="G568" s="209"/>
      <c r="H568" s="209"/>
      <c r="I568" s="1"/>
      <c r="J568" s="1"/>
      <c r="K568" s="1"/>
      <c r="L568" s="1"/>
      <c r="M568" s="1"/>
      <c r="N568" s="1"/>
      <c r="O568" s="1"/>
      <c r="P568" s="1"/>
      <c r="Q568" s="1"/>
      <c r="R568" s="1"/>
      <c r="S568" s="1"/>
      <c r="T568" s="1"/>
      <c r="U568" s="1"/>
      <c r="V568" s="1"/>
      <c r="W568" s="1"/>
      <c r="X568" s="1"/>
      <c r="Y568" s="1"/>
      <c r="Z568" s="1"/>
    </row>
    <row r="569" spans="1:26" ht="24" customHeight="1">
      <c r="A569" s="1"/>
      <c r="B569" s="1"/>
      <c r="C569" s="1"/>
      <c r="D569" s="1"/>
      <c r="E569" s="1"/>
      <c r="F569" s="1"/>
      <c r="G569" s="209"/>
      <c r="H569" s="209"/>
      <c r="I569" s="1"/>
      <c r="J569" s="1"/>
      <c r="K569" s="1"/>
      <c r="L569" s="1"/>
      <c r="M569" s="1"/>
      <c r="N569" s="1"/>
      <c r="O569" s="1"/>
      <c r="P569" s="1"/>
      <c r="Q569" s="1"/>
      <c r="R569" s="1"/>
      <c r="S569" s="1"/>
      <c r="T569" s="1"/>
      <c r="U569" s="1"/>
      <c r="V569" s="1"/>
      <c r="W569" s="1"/>
      <c r="X569" s="1"/>
      <c r="Y569" s="1"/>
      <c r="Z569" s="1"/>
    </row>
    <row r="570" spans="1:26" ht="24" customHeight="1">
      <c r="A570" s="1"/>
      <c r="B570" s="1"/>
      <c r="C570" s="1"/>
      <c r="D570" s="1"/>
      <c r="E570" s="1"/>
      <c r="F570" s="1"/>
      <c r="G570" s="209"/>
      <c r="H570" s="209"/>
      <c r="I570" s="1"/>
      <c r="J570" s="1"/>
      <c r="K570" s="1"/>
      <c r="L570" s="1"/>
      <c r="M570" s="1"/>
      <c r="N570" s="1"/>
      <c r="O570" s="1"/>
      <c r="P570" s="1"/>
      <c r="Q570" s="1"/>
      <c r="R570" s="1"/>
      <c r="S570" s="1"/>
      <c r="T570" s="1"/>
      <c r="U570" s="1"/>
      <c r="V570" s="1"/>
      <c r="W570" s="1"/>
      <c r="X570" s="1"/>
      <c r="Y570" s="1"/>
      <c r="Z570" s="1"/>
    </row>
    <row r="571" spans="1:26" ht="24" customHeight="1">
      <c r="A571" s="1"/>
      <c r="B571" s="1"/>
      <c r="C571" s="1"/>
      <c r="D571" s="1"/>
      <c r="E571" s="1"/>
      <c r="F571" s="1"/>
      <c r="G571" s="209"/>
      <c r="H571" s="209"/>
      <c r="I571" s="1"/>
      <c r="J571" s="1"/>
      <c r="K571" s="1"/>
      <c r="L571" s="1"/>
      <c r="M571" s="1"/>
      <c r="N571" s="1"/>
      <c r="O571" s="1"/>
      <c r="P571" s="1"/>
      <c r="Q571" s="1"/>
      <c r="R571" s="1"/>
      <c r="S571" s="1"/>
      <c r="T571" s="1"/>
      <c r="U571" s="1"/>
      <c r="V571" s="1"/>
      <c r="W571" s="1"/>
      <c r="X571" s="1"/>
      <c r="Y571" s="1"/>
      <c r="Z571" s="1"/>
    </row>
    <row r="572" spans="1:26" ht="24" customHeight="1">
      <c r="A572" s="1"/>
      <c r="B572" s="1"/>
      <c r="C572" s="1"/>
      <c r="D572" s="1"/>
      <c r="E572" s="1"/>
      <c r="F572" s="1"/>
      <c r="G572" s="209"/>
      <c r="H572" s="209"/>
      <c r="I572" s="1"/>
      <c r="J572" s="1"/>
      <c r="K572" s="1"/>
      <c r="L572" s="1"/>
      <c r="M572" s="1"/>
      <c r="N572" s="1"/>
      <c r="O572" s="1"/>
      <c r="P572" s="1"/>
      <c r="Q572" s="1"/>
      <c r="R572" s="1"/>
      <c r="S572" s="1"/>
      <c r="T572" s="1"/>
      <c r="U572" s="1"/>
      <c r="V572" s="1"/>
      <c r="W572" s="1"/>
      <c r="X572" s="1"/>
      <c r="Y572" s="1"/>
      <c r="Z572" s="1"/>
    </row>
    <row r="573" spans="1:26" ht="24" customHeight="1">
      <c r="A573" s="1"/>
      <c r="B573" s="1"/>
      <c r="C573" s="1"/>
      <c r="D573" s="1"/>
      <c r="E573" s="1"/>
      <c r="F573" s="1"/>
      <c r="G573" s="209"/>
      <c r="H573" s="209"/>
      <c r="I573" s="1"/>
      <c r="J573" s="1"/>
      <c r="K573" s="1"/>
      <c r="L573" s="1"/>
      <c r="M573" s="1"/>
      <c r="N573" s="1"/>
      <c r="O573" s="1"/>
      <c r="P573" s="1"/>
      <c r="Q573" s="1"/>
      <c r="R573" s="1"/>
      <c r="S573" s="1"/>
      <c r="T573" s="1"/>
      <c r="U573" s="1"/>
      <c r="V573" s="1"/>
      <c r="W573" s="1"/>
      <c r="X573" s="1"/>
      <c r="Y573" s="1"/>
      <c r="Z573" s="1"/>
    </row>
    <row r="574" spans="1:26" ht="24" customHeight="1">
      <c r="A574" s="1"/>
      <c r="B574" s="1"/>
      <c r="C574" s="1"/>
      <c r="D574" s="1"/>
      <c r="E574" s="1"/>
      <c r="F574" s="1"/>
      <c r="G574" s="209"/>
      <c r="H574" s="209"/>
      <c r="I574" s="1"/>
      <c r="J574" s="1"/>
      <c r="K574" s="1"/>
      <c r="L574" s="1"/>
      <c r="M574" s="1"/>
      <c r="N574" s="1"/>
      <c r="O574" s="1"/>
      <c r="P574" s="1"/>
      <c r="Q574" s="1"/>
      <c r="R574" s="1"/>
      <c r="S574" s="1"/>
      <c r="T574" s="1"/>
      <c r="U574" s="1"/>
      <c r="V574" s="1"/>
      <c r="W574" s="1"/>
      <c r="X574" s="1"/>
      <c r="Y574" s="1"/>
      <c r="Z574" s="1"/>
    </row>
    <row r="575" spans="1:26" ht="24" customHeight="1">
      <c r="A575" s="1"/>
      <c r="B575" s="1"/>
      <c r="C575" s="1"/>
      <c r="D575" s="1"/>
      <c r="E575" s="1"/>
      <c r="F575" s="1"/>
      <c r="G575" s="209"/>
      <c r="H575" s="209"/>
      <c r="I575" s="1"/>
      <c r="J575" s="1"/>
      <c r="K575" s="1"/>
      <c r="L575" s="1"/>
      <c r="M575" s="1"/>
      <c r="N575" s="1"/>
      <c r="O575" s="1"/>
      <c r="P575" s="1"/>
      <c r="Q575" s="1"/>
      <c r="R575" s="1"/>
      <c r="S575" s="1"/>
      <c r="T575" s="1"/>
      <c r="U575" s="1"/>
      <c r="V575" s="1"/>
      <c r="W575" s="1"/>
      <c r="X575" s="1"/>
      <c r="Y575" s="1"/>
      <c r="Z575" s="1"/>
    </row>
    <row r="576" spans="1:26" ht="24" customHeight="1">
      <c r="A576" s="1"/>
      <c r="B576" s="1"/>
      <c r="C576" s="1"/>
      <c r="D576" s="1"/>
      <c r="E576" s="1"/>
      <c r="F576" s="1"/>
      <c r="G576" s="209"/>
      <c r="H576" s="209"/>
      <c r="I576" s="1"/>
      <c r="J576" s="1"/>
      <c r="K576" s="1"/>
      <c r="L576" s="1"/>
      <c r="M576" s="1"/>
      <c r="N576" s="1"/>
      <c r="O576" s="1"/>
      <c r="P576" s="1"/>
      <c r="Q576" s="1"/>
      <c r="R576" s="1"/>
      <c r="S576" s="1"/>
      <c r="T576" s="1"/>
      <c r="U576" s="1"/>
      <c r="V576" s="1"/>
      <c r="W576" s="1"/>
      <c r="X576" s="1"/>
      <c r="Y576" s="1"/>
      <c r="Z576" s="1"/>
    </row>
    <row r="577" spans="1:26" ht="24" customHeight="1">
      <c r="A577" s="1"/>
      <c r="B577" s="1"/>
      <c r="C577" s="1"/>
      <c r="D577" s="1"/>
      <c r="E577" s="1"/>
      <c r="F577" s="1"/>
      <c r="G577" s="209"/>
      <c r="H577" s="209"/>
      <c r="I577" s="1"/>
      <c r="J577" s="1"/>
      <c r="K577" s="1"/>
      <c r="L577" s="1"/>
      <c r="M577" s="1"/>
      <c r="N577" s="1"/>
      <c r="O577" s="1"/>
      <c r="P577" s="1"/>
      <c r="Q577" s="1"/>
      <c r="R577" s="1"/>
      <c r="S577" s="1"/>
      <c r="T577" s="1"/>
      <c r="U577" s="1"/>
      <c r="V577" s="1"/>
      <c r="W577" s="1"/>
      <c r="X577" s="1"/>
      <c r="Y577" s="1"/>
      <c r="Z577" s="1"/>
    </row>
    <row r="578" spans="1:26" ht="24" customHeight="1">
      <c r="A578" s="1"/>
      <c r="B578" s="1"/>
      <c r="C578" s="1"/>
      <c r="D578" s="1"/>
      <c r="E578" s="1"/>
      <c r="F578" s="1"/>
      <c r="G578" s="209"/>
      <c r="H578" s="209"/>
      <c r="I578" s="1"/>
      <c r="J578" s="1"/>
      <c r="K578" s="1"/>
      <c r="L578" s="1"/>
      <c r="M578" s="1"/>
      <c r="N578" s="1"/>
      <c r="O578" s="1"/>
      <c r="P578" s="1"/>
      <c r="Q578" s="1"/>
      <c r="R578" s="1"/>
      <c r="S578" s="1"/>
      <c r="T578" s="1"/>
      <c r="U578" s="1"/>
      <c r="V578" s="1"/>
      <c r="W578" s="1"/>
      <c r="X578" s="1"/>
      <c r="Y578" s="1"/>
      <c r="Z578" s="1"/>
    </row>
    <row r="579" spans="1:26" ht="24" customHeight="1">
      <c r="A579" s="1"/>
      <c r="B579" s="1"/>
      <c r="C579" s="1"/>
      <c r="D579" s="1"/>
      <c r="E579" s="1"/>
      <c r="F579" s="1"/>
      <c r="G579" s="209"/>
      <c r="H579" s="209"/>
      <c r="I579" s="1"/>
      <c r="J579" s="1"/>
      <c r="K579" s="1"/>
      <c r="L579" s="1"/>
      <c r="M579" s="1"/>
      <c r="N579" s="1"/>
      <c r="O579" s="1"/>
      <c r="P579" s="1"/>
      <c r="Q579" s="1"/>
      <c r="R579" s="1"/>
      <c r="S579" s="1"/>
      <c r="T579" s="1"/>
      <c r="U579" s="1"/>
      <c r="V579" s="1"/>
      <c r="W579" s="1"/>
      <c r="X579" s="1"/>
      <c r="Y579" s="1"/>
      <c r="Z579" s="1"/>
    </row>
    <row r="580" spans="1:26" ht="24" customHeight="1">
      <c r="A580" s="1"/>
      <c r="B580" s="1"/>
      <c r="C580" s="1"/>
      <c r="D580" s="1"/>
      <c r="E580" s="1"/>
      <c r="F580" s="1"/>
      <c r="G580" s="209"/>
      <c r="H580" s="209"/>
      <c r="I580" s="1"/>
      <c r="J580" s="1"/>
      <c r="K580" s="1"/>
      <c r="L580" s="1"/>
      <c r="M580" s="1"/>
      <c r="N580" s="1"/>
      <c r="O580" s="1"/>
      <c r="P580" s="1"/>
      <c r="Q580" s="1"/>
      <c r="R580" s="1"/>
      <c r="S580" s="1"/>
      <c r="T580" s="1"/>
      <c r="U580" s="1"/>
      <c r="V580" s="1"/>
      <c r="W580" s="1"/>
      <c r="X580" s="1"/>
      <c r="Y580" s="1"/>
      <c r="Z580" s="1"/>
    </row>
    <row r="581" spans="1:26" ht="24" customHeight="1">
      <c r="A581" s="1"/>
      <c r="B581" s="1"/>
      <c r="C581" s="1"/>
      <c r="D581" s="1"/>
      <c r="E581" s="1"/>
      <c r="F581" s="1"/>
      <c r="G581" s="209"/>
      <c r="H581" s="209"/>
      <c r="I581" s="1"/>
      <c r="J581" s="1"/>
      <c r="K581" s="1"/>
      <c r="L581" s="1"/>
      <c r="M581" s="1"/>
      <c r="N581" s="1"/>
      <c r="O581" s="1"/>
      <c r="P581" s="1"/>
      <c r="Q581" s="1"/>
      <c r="R581" s="1"/>
      <c r="S581" s="1"/>
      <c r="T581" s="1"/>
      <c r="U581" s="1"/>
      <c r="V581" s="1"/>
      <c r="W581" s="1"/>
      <c r="X581" s="1"/>
      <c r="Y581" s="1"/>
      <c r="Z581" s="1"/>
    </row>
    <row r="582" spans="1:26" ht="24" customHeight="1">
      <c r="A582" s="1"/>
      <c r="B582" s="1"/>
      <c r="C582" s="1"/>
      <c r="D582" s="1"/>
      <c r="E582" s="1"/>
      <c r="F582" s="1"/>
      <c r="G582" s="209"/>
      <c r="H582" s="209"/>
      <c r="I582" s="1"/>
      <c r="J582" s="1"/>
      <c r="K582" s="1"/>
      <c r="L582" s="1"/>
      <c r="M582" s="1"/>
      <c r="N582" s="1"/>
      <c r="O582" s="1"/>
      <c r="P582" s="1"/>
      <c r="Q582" s="1"/>
      <c r="R582" s="1"/>
      <c r="S582" s="1"/>
      <c r="T582" s="1"/>
      <c r="U582" s="1"/>
      <c r="V582" s="1"/>
      <c r="W582" s="1"/>
      <c r="X582" s="1"/>
      <c r="Y582" s="1"/>
      <c r="Z582" s="1"/>
    </row>
    <row r="583" spans="1:26" ht="24" customHeight="1">
      <c r="A583" s="1"/>
      <c r="B583" s="1"/>
      <c r="C583" s="1"/>
      <c r="D583" s="1"/>
      <c r="E583" s="1"/>
      <c r="F583" s="1"/>
      <c r="G583" s="209"/>
      <c r="H583" s="209"/>
      <c r="I583" s="1"/>
      <c r="J583" s="1"/>
      <c r="K583" s="1"/>
      <c r="L583" s="1"/>
      <c r="M583" s="1"/>
      <c r="N583" s="1"/>
      <c r="O583" s="1"/>
      <c r="P583" s="1"/>
      <c r="Q583" s="1"/>
      <c r="R583" s="1"/>
      <c r="S583" s="1"/>
      <c r="T583" s="1"/>
      <c r="U583" s="1"/>
      <c r="V583" s="1"/>
      <c r="W583" s="1"/>
      <c r="X583" s="1"/>
      <c r="Y583" s="1"/>
      <c r="Z583" s="1"/>
    </row>
    <row r="584" spans="1:26" ht="24" customHeight="1">
      <c r="A584" s="1"/>
      <c r="B584" s="1"/>
      <c r="C584" s="1"/>
      <c r="D584" s="1"/>
      <c r="E584" s="1"/>
      <c r="F584" s="1"/>
      <c r="G584" s="209"/>
      <c r="H584" s="209"/>
      <c r="I584" s="1"/>
      <c r="J584" s="1"/>
      <c r="K584" s="1"/>
      <c r="L584" s="1"/>
      <c r="M584" s="1"/>
      <c r="N584" s="1"/>
      <c r="O584" s="1"/>
      <c r="P584" s="1"/>
      <c r="Q584" s="1"/>
      <c r="R584" s="1"/>
      <c r="S584" s="1"/>
      <c r="T584" s="1"/>
      <c r="U584" s="1"/>
      <c r="V584" s="1"/>
      <c r="W584" s="1"/>
      <c r="X584" s="1"/>
      <c r="Y584" s="1"/>
      <c r="Z584" s="1"/>
    </row>
    <row r="585" spans="1:26" ht="24" customHeight="1">
      <c r="A585" s="1"/>
      <c r="B585" s="1"/>
      <c r="C585" s="1"/>
      <c r="D585" s="1"/>
      <c r="E585" s="1"/>
      <c r="F585" s="1"/>
      <c r="G585" s="209"/>
      <c r="H585" s="209"/>
      <c r="I585" s="1"/>
      <c r="J585" s="1"/>
      <c r="K585" s="1"/>
      <c r="L585" s="1"/>
      <c r="M585" s="1"/>
      <c r="N585" s="1"/>
      <c r="O585" s="1"/>
      <c r="P585" s="1"/>
      <c r="Q585" s="1"/>
      <c r="R585" s="1"/>
      <c r="S585" s="1"/>
      <c r="T585" s="1"/>
      <c r="U585" s="1"/>
      <c r="V585" s="1"/>
      <c r="W585" s="1"/>
      <c r="X585" s="1"/>
      <c r="Y585" s="1"/>
      <c r="Z585" s="1"/>
    </row>
    <row r="586" spans="1:26" ht="24" customHeight="1">
      <c r="A586" s="1"/>
      <c r="B586" s="1"/>
      <c r="C586" s="1"/>
      <c r="D586" s="1"/>
      <c r="E586" s="1"/>
      <c r="F586" s="1"/>
      <c r="G586" s="209"/>
      <c r="H586" s="209"/>
      <c r="I586" s="1"/>
      <c r="J586" s="1"/>
      <c r="K586" s="1"/>
      <c r="L586" s="1"/>
      <c r="M586" s="1"/>
      <c r="N586" s="1"/>
      <c r="O586" s="1"/>
      <c r="P586" s="1"/>
      <c r="Q586" s="1"/>
      <c r="R586" s="1"/>
      <c r="S586" s="1"/>
      <c r="T586" s="1"/>
      <c r="U586" s="1"/>
      <c r="V586" s="1"/>
      <c r="W586" s="1"/>
      <c r="X586" s="1"/>
      <c r="Y586" s="1"/>
      <c r="Z586" s="1"/>
    </row>
    <row r="587" spans="1:26" ht="24" customHeight="1">
      <c r="A587" s="1"/>
      <c r="B587" s="1"/>
      <c r="C587" s="1"/>
      <c r="D587" s="1"/>
      <c r="E587" s="1"/>
      <c r="F587" s="1"/>
      <c r="G587" s="209"/>
      <c r="H587" s="209"/>
      <c r="I587" s="1"/>
      <c r="J587" s="1"/>
      <c r="K587" s="1"/>
      <c r="L587" s="1"/>
      <c r="M587" s="1"/>
      <c r="N587" s="1"/>
      <c r="O587" s="1"/>
      <c r="P587" s="1"/>
      <c r="Q587" s="1"/>
      <c r="R587" s="1"/>
      <c r="S587" s="1"/>
      <c r="T587" s="1"/>
      <c r="U587" s="1"/>
      <c r="V587" s="1"/>
      <c r="W587" s="1"/>
      <c r="X587" s="1"/>
      <c r="Y587" s="1"/>
      <c r="Z587" s="1"/>
    </row>
    <row r="588" spans="1:26" ht="24" customHeight="1">
      <c r="A588" s="1"/>
      <c r="B588" s="1"/>
      <c r="C588" s="1"/>
      <c r="D588" s="1"/>
      <c r="E588" s="1"/>
      <c r="F588" s="1"/>
      <c r="G588" s="209"/>
      <c r="H588" s="209"/>
      <c r="I588" s="1"/>
      <c r="J588" s="1"/>
      <c r="K588" s="1"/>
      <c r="L588" s="1"/>
      <c r="M588" s="1"/>
      <c r="N588" s="1"/>
      <c r="O588" s="1"/>
      <c r="P588" s="1"/>
      <c r="Q588" s="1"/>
      <c r="R588" s="1"/>
      <c r="S588" s="1"/>
      <c r="T588" s="1"/>
      <c r="U588" s="1"/>
      <c r="V588" s="1"/>
      <c r="W588" s="1"/>
      <c r="X588" s="1"/>
      <c r="Y588" s="1"/>
      <c r="Z588" s="1"/>
    </row>
    <row r="589" spans="1:26" ht="24" customHeight="1">
      <c r="A589" s="1"/>
      <c r="B589" s="1"/>
      <c r="C589" s="1"/>
      <c r="D589" s="1"/>
      <c r="E589" s="1"/>
      <c r="F589" s="1"/>
      <c r="G589" s="209"/>
      <c r="H589" s="209"/>
      <c r="I589" s="1"/>
      <c r="J589" s="1"/>
      <c r="K589" s="1"/>
      <c r="L589" s="1"/>
      <c r="M589" s="1"/>
      <c r="N589" s="1"/>
      <c r="O589" s="1"/>
      <c r="P589" s="1"/>
      <c r="Q589" s="1"/>
      <c r="R589" s="1"/>
      <c r="S589" s="1"/>
      <c r="T589" s="1"/>
      <c r="U589" s="1"/>
      <c r="V589" s="1"/>
      <c r="W589" s="1"/>
      <c r="X589" s="1"/>
      <c r="Y589" s="1"/>
      <c r="Z589" s="1"/>
    </row>
    <row r="590" spans="1:26" ht="24" customHeight="1">
      <c r="A590" s="1"/>
      <c r="B590" s="1"/>
      <c r="C590" s="1"/>
      <c r="D590" s="1"/>
      <c r="E590" s="1"/>
      <c r="F590" s="1"/>
      <c r="G590" s="209"/>
      <c r="H590" s="209"/>
      <c r="I590" s="1"/>
      <c r="J590" s="1"/>
      <c r="K590" s="1"/>
      <c r="L590" s="1"/>
      <c r="M590" s="1"/>
      <c r="N590" s="1"/>
      <c r="O590" s="1"/>
      <c r="P590" s="1"/>
      <c r="Q590" s="1"/>
      <c r="R590" s="1"/>
      <c r="S590" s="1"/>
      <c r="T590" s="1"/>
      <c r="U590" s="1"/>
      <c r="V590" s="1"/>
      <c r="W590" s="1"/>
      <c r="X590" s="1"/>
      <c r="Y590" s="1"/>
      <c r="Z590" s="1"/>
    </row>
    <row r="591" spans="1:26" ht="24" customHeight="1">
      <c r="A591" s="1"/>
      <c r="B591" s="1"/>
      <c r="C591" s="1"/>
      <c r="D591" s="1"/>
      <c r="E591" s="1"/>
      <c r="F591" s="1"/>
      <c r="G591" s="209"/>
      <c r="H591" s="209"/>
      <c r="I591" s="1"/>
      <c r="J591" s="1"/>
      <c r="K591" s="1"/>
      <c r="L591" s="1"/>
      <c r="M591" s="1"/>
      <c r="N591" s="1"/>
      <c r="O591" s="1"/>
      <c r="P591" s="1"/>
      <c r="Q591" s="1"/>
      <c r="R591" s="1"/>
      <c r="S591" s="1"/>
      <c r="T591" s="1"/>
      <c r="U591" s="1"/>
      <c r="V591" s="1"/>
      <c r="W591" s="1"/>
      <c r="X591" s="1"/>
      <c r="Y591" s="1"/>
      <c r="Z591" s="1"/>
    </row>
    <row r="592" spans="1:26" ht="24" customHeight="1">
      <c r="A592" s="1"/>
      <c r="B592" s="1"/>
      <c r="C592" s="1"/>
      <c r="D592" s="1"/>
      <c r="E592" s="1"/>
      <c r="F592" s="1"/>
      <c r="G592" s="209"/>
      <c r="H592" s="209"/>
      <c r="I592" s="1"/>
      <c r="J592" s="1"/>
      <c r="K592" s="1"/>
      <c r="L592" s="1"/>
      <c r="M592" s="1"/>
      <c r="N592" s="1"/>
      <c r="O592" s="1"/>
      <c r="P592" s="1"/>
      <c r="Q592" s="1"/>
      <c r="R592" s="1"/>
      <c r="S592" s="1"/>
      <c r="T592" s="1"/>
      <c r="U592" s="1"/>
      <c r="V592" s="1"/>
      <c r="W592" s="1"/>
      <c r="X592" s="1"/>
      <c r="Y592" s="1"/>
      <c r="Z592" s="1"/>
    </row>
    <row r="593" spans="1:26" ht="24" customHeight="1">
      <c r="A593" s="1"/>
      <c r="B593" s="1"/>
      <c r="C593" s="1"/>
      <c r="D593" s="1"/>
      <c r="E593" s="1"/>
      <c r="F593" s="1"/>
      <c r="G593" s="209"/>
      <c r="H593" s="209"/>
      <c r="I593" s="1"/>
      <c r="J593" s="1"/>
      <c r="K593" s="1"/>
      <c r="L593" s="1"/>
      <c r="M593" s="1"/>
      <c r="N593" s="1"/>
      <c r="O593" s="1"/>
      <c r="P593" s="1"/>
      <c r="Q593" s="1"/>
      <c r="R593" s="1"/>
      <c r="S593" s="1"/>
      <c r="T593" s="1"/>
      <c r="U593" s="1"/>
      <c r="V593" s="1"/>
      <c r="W593" s="1"/>
      <c r="X593" s="1"/>
      <c r="Y593" s="1"/>
      <c r="Z593" s="1"/>
    </row>
    <row r="594" spans="1:26" ht="24" customHeight="1">
      <c r="A594" s="1"/>
      <c r="B594" s="1"/>
      <c r="C594" s="1"/>
      <c r="D594" s="1"/>
      <c r="E594" s="1"/>
      <c r="F594" s="1"/>
      <c r="G594" s="209"/>
      <c r="H594" s="209"/>
      <c r="I594" s="1"/>
      <c r="J594" s="1"/>
      <c r="K594" s="1"/>
      <c r="L594" s="1"/>
      <c r="M594" s="1"/>
      <c r="N594" s="1"/>
      <c r="O594" s="1"/>
      <c r="P594" s="1"/>
      <c r="Q594" s="1"/>
      <c r="R594" s="1"/>
      <c r="S594" s="1"/>
      <c r="T594" s="1"/>
      <c r="U594" s="1"/>
      <c r="V594" s="1"/>
      <c r="W594" s="1"/>
      <c r="X594" s="1"/>
      <c r="Y594" s="1"/>
      <c r="Z594" s="1"/>
    </row>
    <row r="595" spans="1:26" ht="24" customHeight="1">
      <c r="A595" s="1"/>
      <c r="B595" s="1"/>
      <c r="C595" s="1"/>
      <c r="D595" s="1"/>
      <c r="E595" s="1"/>
      <c r="F595" s="1"/>
      <c r="G595" s="209"/>
      <c r="H595" s="209"/>
      <c r="I595" s="1"/>
      <c r="J595" s="1"/>
      <c r="K595" s="1"/>
      <c r="L595" s="1"/>
      <c r="M595" s="1"/>
      <c r="N595" s="1"/>
      <c r="O595" s="1"/>
      <c r="P595" s="1"/>
      <c r="Q595" s="1"/>
      <c r="R595" s="1"/>
      <c r="S595" s="1"/>
      <c r="T595" s="1"/>
      <c r="U595" s="1"/>
      <c r="V595" s="1"/>
      <c r="W595" s="1"/>
      <c r="X595" s="1"/>
      <c r="Y595" s="1"/>
      <c r="Z595" s="1"/>
    </row>
    <row r="596" spans="1:26" ht="24" customHeight="1">
      <c r="A596" s="1"/>
      <c r="B596" s="1"/>
      <c r="C596" s="1"/>
      <c r="D596" s="1"/>
      <c r="E596" s="1"/>
      <c r="F596" s="1"/>
      <c r="G596" s="209"/>
      <c r="H596" s="209"/>
      <c r="I596" s="1"/>
      <c r="J596" s="1"/>
      <c r="K596" s="1"/>
      <c r="L596" s="1"/>
      <c r="M596" s="1"/>
      <c r="N596" s="1"/>
      <c r="O596" s="1"/>
      <c r="P596" s="1"/>
      <c r="Q596" s="1"/>
      <c r="R596" s="1"/>
      <c r="S596" s="1"/>
      <c r="T596" s="1"/>
      <c r="U596" s="1"/>
      <c r="V596" s="1"/>
      <c r="W596" s="1"/>
      <c r="X596" s="1"/>
      <c r="Y596" s="1"/>
      <c r="Z596" s="1"/>
    </row>
    <row r="597" spans="1:26" ht="24" customHeight="1">
      <c r="A597" s="1"/>
      <c r="B597" s="1"/>
      <c r="C597" s="1"/>
      <c r="D597" s="1"/>
      <c r="E597" s="1"/>
      <c r="F597" s="1"/>
      <c r="G597" s="209"/>
      <c r="H597" s="209"/>
      <c r="I597" s="1"/>
      <c r="J597" s="1"/>
      <c r="K597" s="1"/>
      <c r="L597" s="1"/>
      <c r="M597" s="1"/>
      <c r="N597" s="1"/>
      <c r="O597" s="1"/>
      <c r="P597" s="1"/>
      <c r="Q597" s="1"/>
      <c r="R597" s="1"/>
      <c r="S597" s="1"/>
      <c r="T597" s="1"/>
      <c r="U597" s="1"/>
      <c r="V597" s="1"/>
      <c r="W597" s="1"/>
      <c r="X597" s="1"/>
      <c r="Y597" s="1"/>
      <c r="Z597" s="1"/>
    </row>
    <row r="598" spans="1:26" ht="24" customHeight="1">
      <c r="A598" s="1"/>
      <c r="B598" s="1"/>
      <c r="C598" s="1"/>
      <c r="D598" s="1"/>
      <c r="E598" s="1"/>
      <c r="F598" s="1"/>
      <c r="G598" s="209"/>
      <c r="H598" s="209"/>
      <c r="I598" s="1"/>
      <c r="J598" s="1"/>
      <c r="K598" s="1"/>
      <c r="L598" s="1"/>
      <c r="M598" s="1"/>
      <c r="N598" s="1"/>
      <c r="O598" s="1"/>
      <c r="P598" s="1"/>
      <c r="Q598" s="1"/>
      <c r="R598" s="1"/>
      <c r="S598" s="1"/>
      <c r="T598" s="1"/>
      <c r="U598" s="1"/>
      <c r="V598" s="1"/>
      <c r="W598" s="1"/>
      <c r="X598" s="1"/>
      <c r="Y598" s="1"/>
      <c r="Z598" s="1"/>
    </row>
    <row r="599" spans="1:26" ht="24" customHeight="1">
      <c r="A599" s="1"/>
      <c r="B599" s="1"/>
      <c r="C599" s="1"/>
      <c r="D599" s="1"/>
      <c r="E599" s="1"/>
      <c r="F599" s="1"/>
      <c r="G599" s="209"/>
      <c r="H599" s="209"/>
      <c r="I599" s="1"/>
      <c r="J599" s="1"/>
      <c r="K599" s="1"/>
      <c r="L599" s="1"/>
      <c r="M599" s="1"/>
      <c r="N599" s="1"/>
      <c r="O599" s="1"/>
      <c r="P599" s="1"/>
      <c r="Q599" s="1"/>
      <c r="R599" s="1"/>
      <c r="S599" s="1"/>
      <c r="T599" s="1"/>
      <c r="U599" s="1"/>
      <c r="V599" s="1"/>
      <c r="W599" s="1"/>
      <c r="X599" s="1"/>
      <c r="Y599" s="1"/>
      <c r="Z599" s="1"/>
    </row>
    <row r="600" spans="1:26" ht="24" customHeight="1">
      <c r="A600" s="1"/>
      <c r="B600" s="1"/>
      <c r="C600" s="1"/>
      <c r="D600" s="1"/>
      <c r="E600" s="1"/>
      <c r="F600" s="1"/>
      <c r="G600" s="209"/>
      <c r="H600" s="209"/>
      <c r="I600" s="1"/>
      <c r="J600" s="1"/>
      <c r="K600" s="1"/>
      <c r="L600" s="1"/>
      <c r="M600" s="1"/>
      <c r="N600" s="1"/>
      <c r="O600" s="1"/>
      <c r="P600" s="1"/>
      <c r="Q600" s="1"/>
      <c r="R600" s="1"/>
      <c r="S600" s="1"/>
      <c r="T600" s="1"/>
      <c r="U600" s="1"/>
      <c r="V600" s="1"/>
      <c r="W600" s="1"/>
      <c r="X600" s="1"/>
      <c r="Y600" s="1"/>
      <c r="Z600" s="1"/>
    </row>
    <row r="601" spans="1:26" ht="24" customHeight="1">
      <c r="A601" s="1"/>
      <c r="B601" s="1"/>
      <c r="C601" s="1"/>
      <c r="D601" s="1"/>
      <c r="E601" s="1"/>
      <c r="F601" s="1"/>
      <c r="G601" s="209"/>
      <c r="H601" s="209"/>
      <c r="I601" s="1"/>
      <c r="J601" s="1"/>
      <c r="K601" s="1"/>
      <c r="L601" s="1"/>
      <c r="M601" s="1"/>
      <c r="N601" s="1"/>
      <c r="O601" s="1"/>
      <c r="P601" s="1"/>
      <c r="Q601" s="1"/>
      <c r="R601" s="1"/>
      <c r="S601" s="1"/>
      <c r="T601" s="1"/>
      <c r="U601" s="1"/>
      <c r="V601" s="1"/>
      <c r="W601" s="1"/>
      <c r="X601" s="1"/>
      <c r="Y601" s="1"/>
      <c r="Z601" s="1"/>
    </row>
    <row r="602" spans="1:26" ht="24" customHeight="1">
      <c r="A602" s="1"/>
      <c r="B602" s="1"/>
      <c r="C602" s="1"/>
      <c r="D602" s="1"/>
      <c r="E602" s="1"/>
      <c r="F602" s="1"/>
      <c r="G602" s="209"/>
      <c r="H602" s="209"/>
      <c r="I602" s="1"/>
      <c r="J602" s="1"/>
      <c r="K602" s="1"/>
      <c r="L602" s="1"/>
      <c r="M602" s="1"/>
      <c r="N602" s="1"/>
      <c r="O602" s="1"/>
      <c r="P602" s="1"/>
      <c r="Q602" s="1"/>
      <c r="R602" s="1"/>
      <c r="S602" s="1"/>
      <c r="T602" s="1"/>
      <c r="U602" s="1"/>
      <c r="V602" s="1"/>
      <c r="W602" s="1"/>
      <c r="X602" s="1"/>
      <c r="Y602" s="1"/>
      <c r="Z602" s="1"/>
    </row>
    <row r="603" spans="1:26" ht="24" customHeight="1">
      <c r="A603" s="1"/>
      <c r="B603" s="1"/>
      <c r="C603" s="1"/>
      <c r="D603" s="1"/>
      <c r="E603" s="1"/>
      <c r="F603" s="1"/>
      <c r="G603" s="209"/>
      <c r="H603" s="209"/>
      <c r="I603" s="1"/>
      <c r="J603" s="1"/>
      <c r="K603" s="1"/>
      <c r="L603" s="1"/>
      <c r="M603" s="1"/>
      <c r="N603" s="1"/>
      <c r="O603" s="1"/>
      <c r="P603" s="1"/>
      <c r="Q603" s="1"/>
      <c r="R603" s="1"/>
      <c r="S603" s="1"/>
      <c r="T603" s="1"/>
      <c r="U603" s="1"/>
      <c r="V603" s="1"/>
      <c r="W603" s="1"/>
      <c r="X603" s="1"/>
      <c r="Y603" s="1"/>
      <c r="Z603" s="1"/>
    </row>
    <row r="604" spans="1:26" ht="24" customHeight="1">
      <c r="A604" s="1"/>
      <c r="B604" s="1"/>
      <c r="C604" s="1"/>
      <c r="D604" s="1"/>
      <c r="E604" s="1"/>
      <c r="F604" s="1"/>
      <c r="G604" s="209"/>
      <c r="H604" s="209"/>
      <c r="I604" s="1"/>
      <c r="J604" s="1"/>
      <c r="K604" s="1"/>
      <c r="L604" s="1"/>
      <c r="M604" s="1"/>
      <c r="N604" s="1"/>
      <c r="O604" s="1"/>
      <c r="P604" s="1"/>
      <c r="Q604" s="1"/>
      <c r="R604" s="1"/>
      <c r="S604" s="1"/>
      <c r="T604" s="1"/>
      <c r="U604" s="1"/>
      <c r="V604" s="1"/>
      <c r="W604" s="1"/>
      <c r="X604" s="1"/>
      <c r="Y604" s="1"/>
      <c r="Z604" s="1"/>
    </row>
    <row r="605" spans="1:26" ht="24" customHeight="1">
      <c r="A605" s="1"/>
      <c r="B605" s="1"/>
      <c r="C605" s="1"/>
      <c r="D605" s="1"/>
      <c r="E605" s="1"/>
      <c r="F605" s="1"/>
      <c r="G605" s="209"/>
      <c r="H605" s="209"/>
      <c r="I605" s="1"/>
      <c r="J605" s="1"/>
      <c r="K605" s="1"/>
      <c r="L605" s="1"/>
      <c r="M605" s="1"/>
      <c r="N605" s="1"/>
      <c r="O605" s="1"/>
      <c r="P605" s="1"/>
      <c r="Q605" s="1"/>
      <c r="R605" s="1"/>
      <c r="S605" s="1"/>
      <c r="T605" s="1"/>
      <c r="U605" s="1"/>
      <c r="V605" s="1"/>
      <c r="W605" s="1"/>
      <c r="X605" s="1"/>
      <c r="Y605" s="1"/>
      <c r="Z605" s="1"/>
    </row>
    <row r="606" spans="1:26" ht="24" customHeight="1">
      <c r="A606" s="1"/>
      <c r="B606" s="1"/>
      <c r="C606" s="1"/>
      <c r="D606" s="1"/>
      <c r="E606" s="1"/>
      <c r="F606" s="1"/>
      <c r="G606" s="209"/>
      <c r="H606" s="209"/>
      <c r="I606" s="1"/>
      <c r="J606" s="1"/>
      <c r="K606" s="1"/>
      <c r="L606" s="1"/>
      <c r="M606" s="1"/>
      <c r="N606" s="1"/>
      <c r="O606" s="1"/>
      <c r="P606" s="1"/>
      <c r="Q606" s="1"/>
      <c r="R606" s="1"/>
      <c r="S606" s="1"/>
      <c r="T606" s="1"/>
      <c r="U606" s="1"/>
      <c r="V606" s="1"/>
      <c r="W606" s="1"/>
      <c r="X606" s="1"/>
      <c r="Y606" s="1"/>
      <c r="Z606" s="1"/>
    </row>
    <row r="607" spans="1:26" ht="24" customHeight="1">
      <c r="A607" s="1"/>
      <c r="B607" s="1"/>
      <c r="C607" s="1"/>
      <c r="D607" s="1"/>
      <c r="E607" s="1"/>
      <c r="F607" s="1"/>
      <c r="G607" s="209"/>
      <c r="H607" s="209"/>
      <c r="I607" s="1"/>
      <c r="J607" s="1"/>
      <c r="K607" s="1"/>
      <c r="L607" s="1"/>
      <c r="M607" s="1"/>
      <c r="N607" s="1"/>
      <c r="O607" s="1"/>
      <c r="P607" s="1"/>
      <c r="Q607" s="1"/>
      <c r="R607" s="1"/>
      <c r="S607" s="1"/>
      <c r="T607" s="1"/>
      <c r="U607" s="1"/>
      <c r="V607" s="1"/>
      <c r="W607" s="1"/>
      <c r="X607" s="1"/>
      <c r="Y607" s="1"/>
      <c r="Z607" s="1"/>
    </row>
    <row r="608" spans="1:26" ht="24" customHeight="1">
      <c r="A608" s="1"/>
      <c r="B608" s="1"/>
      <c r="C608" s="1"/>
      <c r="D608" s="1"/>
      <c r="E608" s="1"/>
      <c r="F608" s="1"/>
      <c r="G608" s="209"/>
      <c r="H608" s="209"/>
      <c r="I608" s="1"/>
      <c r="J608" s="1"/>
      <c r="K608" s="1"/>
      <c r="L608" s="1"/>
      <c r="M608" s="1"/>
      <c r="N608" s="1"/>
      <c r="O608" s="1"/>
      <c r="P608" s="1"/>
      <c r="Q608" s="1"/>
      <c r="R608" s="1"/>
      <c r="S608" s="1"/>
      <c r="T608" s="1"/>
      <c r="U608" s="1"/>
      <c r="V608" s="1"/>
      <c r="W608" s="1"/>
      <c r="X608" s="1"/>
      <c r="Y608" s="1"/>
      <c r="Z608" s="1"/>
    </row>
    <row r="609" spans="1:26" ht="24" customHeight="1">
      <c r="A609" s="1"/>
      <c r="B609" s="1"/>
      <c r="C609" s="1"/>
      <c r="D609" s="1"/>
      <c r="E609" s="1"/>
      <c r="F609" s="1"/>
      <c r="G609" s="209"/>
      <c r="H609" s="209"/>
      <c r="I609" s="1"/>
      <c r="J609" s="1"/>
      <c r="K609" s="1"/>
      <c r="L609" s="1"/>
      <c r="M609" s="1"/>
      <c r="N609" s="1"/>
      <c r="O609" s="1"/>
      <c r="P609" s="1"/>
      <c r="Q609" s="1"/>
      <c r="R609" s="1"/>
      <c r="S609" s="1"/>
      <c r="T609" s="1"/>
      <c r="U609" s="1"/>
      <c r="V609" s="1"/>
      <c r="W609" s="1"/>
      <c r="X609" s="1"/>
      <c r="Y609" s="1"/>
      <c r="Z609" s="1"/>
    </row>
    <row r="610" spans="1:26" ht="24" customHeight="1">
      <c r="A610" s="1"/>
      <c r="B610" s="1"/>
      <c r="C610" s="1"/>
      <c r="D610" s="1"/>
      <c r="E610" s="1"/>
      <c r="F610" s="1"/>
      <c r="G610" s="209"/>
      <c r="H610" s="209"/>
      <c r="I610" s="1"/>
      <c r="J610" s="1"/>
      <c r="K610" s="1"/>
      <c r="L610" s="1"/>
      <c r="M610" s="1"/>
      <c r="N610" s="1"/>
      <c r="O610" s="1"/>
      <c r="P610" s="1"/>
      <c r="Q610" s="1"/>
      <c r="R610" s="1"/>
      <c r="S610" s="1"/>
      <c r="T610" s="1"/>
      <c r="U610" s="1"/>
      <c r="V610" s="1"/>
      <c r="W610" s="1"/>
      <c r="X610" s="1"/>
      <c r="Y610" s="1"/>
      <c r="Z610" s="1"/>
    </row>
    <row r="611" spans="1:26" ht="24" customHeight="1">
      <c r="A611" s="1"/>
      <c r="B611" s="1"/>
      <c r="C611" s="1"/>
      <c r="D611" s="1"/>
      <c r="E611" s="1"/>
      <c r="F611" s="1"/>
      <c r="G611" s="209"/>
      <c r="H611" s="209"/>
      <c r="I611" s="1"/>
      <c r="J611" s="1"/>
      <c r="K611" s="1"/>
      <c r="L611" s="1"/>
      <c r="M611" s="1"/>
      <c r="N611" s="1"/>
      <c r="O611" s="1"/>
      <c r="P611" s="1"/>
      <c r="Q611" s="1"/>
      <c r="R611" s="1"/>
      <c r="S611" s="1"/>
      <c r="T611" s="1"/>
      <c r="U611" s="1"/>
      <c r="V611" s="1"/>
      <c r="W611" s="1"/>
      <c r="X611" s="1"/>
      <c r="Y611" s="1"/>
      <c r="Z611" s="1"/>
    </row>
    <row r="612" spans="1:26" ht="24" customHeight="1">
      <c r="A612" s="1"/>
      <c r="B612" s="1"/>
      <c r="C612" s="1"/>
      <c r="D612" s="1"/>
      <c r="E612" s="1"/>
      <c r="F612" s="1"/>
      <c r="G612" s="209"/>
      <c r="H612" s="209"/>
      <c r="I612" s="1"/>
      <c r="J612" s="1"/>
      <c r="K612" s="1"/>
      <c r="L612" s="1"/>
      <c r="M612" s="1"/>
      <c r="N612" s="1"/>
      <c r="O612" s="1"/>
      <c r="P612" s="1"/>
      <c r="Q612" s="1"/>
      <c r="R612" s="1"/>
      <c r="S612" s="1"/>
      <c r="T612" s="1"/>
      <c r="U612" s="1"/>
      <c r="V612" s="1"/>
      <c r="W612" s="1"/>
      <c r="X612" s="1"/>
      <c r="Y612" s="1"/>
      <c r="Z612" s="1"/>
    </row>
    <row r="613" spans="1:26" ht="24" customHeight="1">
      <c r="A613" s="1"/>
      <c r="B613" s="1"/>
      <c r="C613" s="1"/>
      <c r="D613" s="1"/>
      <c r="E613" s="1"/>
      <c r="F613" s="1"/>
      <c r="G613" s="209"/>
      <c r="H613" s="209"/>
      <c r="I613" s="1"/>
      <c r="J613" s="1"/>
      <c r="K613" s="1"/>
      <c r="L613" s="1"/>
      <c r="M613" s="1"/>
      <c r="N613" s="1"/>
      <c r="O613" s="1"/>
      <c r="P613" s="1"/>
      <c r="Q613" s="1"/>
      <c r="R613" s="1"/>
      <c r="S613" s="1"/>
      <c r="T613" s="1"/>
      <c r="U613" s="1"/>
      <c r="V613" s="1"/>
      <c r="W613" s="1"/>
      <c r="X613" s="1"/>
      <c r="Y613" s="1"/>
      <c r="Z613" s="1"/>
    </row>
    <row r="614" spans="1:26" ht="24" customHeight="1">
      <c r="A614" s="1"/>
      <c r="B614" s="1"/>
      <c r="C614" s="1"/>
      <c r="D614" s="1"/>
      <c r="E614" s="1"/>
      <c r="F614" s="1"/>
      <c r="G614" s="209"/>
      <c r="H614" s="209"/>
      <c r="I614" s="1"/>
      <c r="J614" s="1"/>
      <c r="K614" s="1"/>
      <c r="L614" s="1"/>
      <c r="M614" s="1"/>
      <c r="N614" s="1"/>
      <c r="O614" s="1"/>
      <c r="P614" s="1"/>
      <c r="Q614" s="1"/>
      <c r="R614" s="1"/>
      <c r="S614" s="1"/>
      <c r="T614" s="1"/>
      <c r="U614" s="1"/>
      <c r="V614" s="1"/>
      <c r="W614" s="1"/>
      <c r="X614" s="1"/>
      <c r="Y614" s="1"/>
      <c r="Z614" s="1"/>
    </row>
    <row r="615" spans="1:26" ht="24" customHeight="1">
      <c r="A615" s="1"/>
      <c r="B615" s="1"/>
      <c r="C615" s="1"/>
      <c r="D615" s="1"/>
      <c r="E615" s="1"/>
      <c r="F615" s="1"/>
      <c r="G615" s="209"/>
      <c r="H615" s="209"/>
      <c r="I615" s="1"/>
      <c r="J615" s="1"/>
      <c r="K615" s="1"/>
      <c r="L615" s="1"/>
      <c r="M615" s="1"/>
      <c r="N615" s="1"/>
      <c r="O615" s="1"/>
      <c r="P615" s="1"/>
      <c r="Q615" s="1"/>
      <c r="R615" s="1"/>
      <c r="S615" s="1"/>
      <c r="T615" s="1"/>
      <c r="U615" s="1"/>
      <c r="V615" s="1"/>
      <c r="W615" s="1"/>
      <c r="X615" s="1"/>
      <c r="Y615" s="1"/>
      <c r="Z615" s="1"/>
    </row>
    <row r="616" spans="1:26" ht="24" customHeight="1">
      <c r="A616" s="1"/>
      <c r="B616" s="1"/>
      <c r="C616" s="1"/>
      <c r="D616" s="1"/>
      <c r="E616" s="1"/>
      <c r="F616" s="1"/>
      <c r="G616" s="209"/>
      <c r="H616" s="209"/>
      <c r="I616" s="1"/>
      <c r="J616" s="1"/>
      <c r="K616" s="1"/>
      <c r="L616" s="1"/>
      <c r="M616" s="1"/>
      <c r="N616" s="1"/>
      <c r="O616" s="1"/>
      <c r="P616" s="1"/>
      <c r="Q616" s="1"/>
      <c r="R616" s="1"/>
      <c r="S616" s="1"/>
      <c r="T616" s="1"/>
      <c r="U616" s="1"/>
      <c r="V616" s="1"/>
      <c r="W616" s="1"/>
      <c r="X616" s="1"/>
      <c r="Y616" s="1"/>
      <c r="Z616" s="1"/>
    </row>
    <row r="617" spans="1:26" ht="24" customHeight="1">
      <c r="A617" s="1"/>
      <c r="B617" s="1"/>
      <c r="C617" s="1"/>
      <c r="D617" s="1"/>
      <c r="E617" s="1"/>
      <c r="F617" s="1"/>
      <c r="G617" s="209"/>
      <c r="H617" s="209"/>
      <c r="I617" s="1"/>
      <c r="J617" s="1"/>
      <c r="K617" s="1"/>
      <c r="L617" s="1"/>
      <c r="M617" s="1"/>
      <c r="N617" s="1"/>
      <c r="O617" s="1"/>
      <c r="P617" s="1"/>
      <c r="Q617" s="1"/>
      <c r="R617" s="1"/>
      <c r="S617" s="1"/>
      <c r="T617" s="1"/>
      <c r="U617" s="1"/>
      <c r="V617" s="1"/>
      <c r="W617" s="1"/>
      <c r="X617" s="1"/>
      <c r="Y617" s="1"/>
      <c r="Z617" s="1"/>
    </row>
    <row r="618" spans="1:26" ht="24" customHeight="1">
      <c r="A618" s="1"/>
      <c r="B618" s="1"/>
      <c r="C618" s="1"/>
      <c r="D618" s="1"/>
      <c r="E618" s="1"/>
      <c r="F618" s="1"/>
      <c r="G618" s="209"/>
      <c r="H618" s="209"/>
      <c r="I618" s="1"/>
      <c r="J618" s="1"/>
      <c r="K618" s="1"/>
      <c r="L618" s="1"/>
      <c r="M618" s="1"/>
      <c r="N618" s="1"/>
      <c r="O618" s="1"/>
      <c r="P618" s="1"/>
      <c r="Q618" s="1"/>
      <c r="R618" s="1"/>
      <c r="S618" s="1"/>
      <c r="T618" s="1"/>
      <c r="U618" s="1"/>
      <c r="V618" s="1"/>
      <c r="W618" s="1"/>
      <c r="X618" s="1"/>
      <c r="Y618" s="1"/>
      <c r="Z618" s="1"/>
    </row>
    <row r="619" spans="1:26" ht="24" customHeight="1">
      <c r="A619" s="1"/>
      <c r="B619" s="1"/>
      <c r="C619" s="1"/>
      <c r="D619" s="1"/>
      <c r="E619" s="1"/>
      <c r="F619" s="1"/>
      <c r="G619" s="209"/>
      <c r="H619" s="209"/>
      <c r="I619" s="1"/>
      <c r="J619" s="1"/>
      <c r="K619" s="1"/>
      <c r="L619" s="1"/>
      <c r="M619" s="1"/>
      <c r="N619" s="1"/>
      <c r="O619" s="1"/>
      <c r="P619" s="1"/>
      <c r="Q619" s="1"/>
      <c r="R619" s="1"/>
      <c r="S619" s="1"/>
      <c r="T619" s="1"/>
      <c r="U619" s="1"/>
      <c r="V619" s="1"/>
      <c r="W619" s="1"/>
      <c r="X619" s="1"/>
      <c r="Y619" s="1"/>
      <c r="Z619" s="1"/>
    </row>
    <row r="620" spans="1:26" ht="24" customHeight="1">
      <c r="A620" s="1"/>
      <c r="B620" s="1"/>
      <c r="C620" s="1"/>
      <c r="D620" s="1"/>
      <c r="E620" s="1"/>
      <c r="F620" s="1"/>
      <c r="G620" s="209"/>
      <c r="H620" s="209"/>
      <c r="I620" s="1"/>
      <c r="J620" s="1"/>
      <c r="K620" s="1"/>
      <c r="L620" s="1"/>
      <c r="M620" s="1"/>
      <c r="N620" s="1"/>
      <c r="O620" s="1"/>
      <c r="P620" s="1"/>
      <c r="Q620" s="1"/>
      <c r="R620" s="1"/>
      <c r="S620" s="1"/>
      <c r="T620" s="1"/>
      <c r="U620" s="1"/>
      <c r="V620" s="1"/>
      <c r="W620" s="1"/>
      <c r="X620" s="1"/>
      <c r="Y620" s="1"/>
      <c r="Z620" s="1"/>
    </row>
    <row r="621" spans="1:26" ht="24" customHeight="1">
      <c r="A621" s="1"/>
      <c r="B621" s="1"/>
      <c r="C621" s="1"/>
      <c r="D621" s="1"/>
      <c r="E621" s="1"/>
      <c r="F621" s="1"/>
      <c r="G621" s="209"/>
      <c r="H621" s="209"/>
      <c r="I621" s="1"/>
      <c r="J621" s="1"/>
      <c r="K621" s="1"/>
      <c r="L621" s="1"/>
      <c r="M621" s="1"/>
      <c r="N621" s="1"/>
      <c r="O621" s="1"/>
      <c r="P621" s="1"/>
      <c r="Q621" s="1"/>
      <c r="R621" s="1"/>
      <c r="S621" s="1"/>
      <c r="T621" s="1"/>
      <c r="U621" s="1"/>
      <c r="V621" s="1"/>
      <c r="W621" s="1"/>
      <c r="X621" s="1"/>
      <c r="Y621" s="1"/>
      <c r="Z621" s="1"/>
    </row>
    <row r="622" spans="1:26" ht="24" customHeight="1">
      <c r="A622" s="1"/>
      <c r="B622" s="1"/>
      <c r="C622" s="1"/>
      <c r="D622" s="1"/>
      <c r="E622" s="1"/>
      <c r="F622" s="1"/>
      <c r="G622" s="209"/>
      <c r="H622" s="209"/>
      <c r="I622" s="1"/>
      <c r="J622" s="1"/>
      <c r="K622" s="1"/>
      <c r="L622" s="1"/>
      <c r="M622" s="1"/>
      <c r="N622" s="1"/>
      <c r="O622" s="1"/>
      <c r="P622" s="1"/>
      <c r="Q622" s="1"/>
      <c r="R622" s="1"/>
      <c r="S622" s="1"/>
      <c r="T622" s="1"/>
      <c r="U622" s="1"/>
      <c r="V622" s="1"/>
      <c r="W622" s="1"/>
      <c r="X622" s="1"/>
      <c r="Y622" s="1"/>
      <c r="Z622" s="1"/>
    </row>
    <row r="623" spans="1:26" ht="24" customHeight="1">
      <c r="A623" s="1"/>
      <c r="B623" s="1"/>
      <c r="C623" s="1"/>
      <c r="D623" s="1"/>
      <c r="E623" s="1"/>
      <c r="F623" s="1"/>
      <c r="G623" s="209"/>
      <c r="H623" s="209"/>
      <c r="I623" s="1"/>
      <c r="J623" s="1"/>
      <c r="K623" s="1"/>
      <c r="L623" s="1"/>
      <c r="M623" s="1"/>
      <c r="N623" s="1"/>
      <c r="O623" s="1"/>
      <c r="P623" s="1"/>
      <c r="Q623" s="1"/>
      <c r="R623" s="1"/>
      <c r="S623" s="1"/>
      <c r="T623" s="1"/>
      <c r="U623" s="1"/>
      <c r="V623" s="1"/>
      <c r="W623" s="1"/>
      <c r="X623" s="1"/>
      <c r="Y623" s="1"/>
      <c r="Z623" s="1"/>
    </row>
    <row r="624" spans="1:26" ht="24" customHeight="1">
      <c r="A624" s="1"/>
      <c r="B624" s="1"/>
      <c r="C624" s="1"/>
      <c r="D624" s="1"/>
      <c r="E624" s="1"/>
      <c r="F624" s="1"/>
      <c r="G624" s="209"/>
      <c r="H624" s="209"/>
      <c r="I624" s="1"/>
      <c r="J624" s="1"/>
      <c r="K624" s="1"/>
      <c r="L624" s="1"/>
      <c r="M624" s="1"/>
      <c r="N624" s="1"/>
      <c r="O624" s="1"/>
      <c r="P624" s="1"/>
      <c r="Q624" s="1"/>
      <c r="R624" s="1"/>
      <c r="S624" s="1"/>
      <c r="T624" s="1"/>
      <c r="U624" s="1"/>
      <c r="V624" s="1"/>
      <c r="W624" s="1"/>
      <c r="X624" s="1"/>
      <c r="Y624" s="1"/>
      <c r="Z624" s="1"/>
    </row>
    <row r="625" spans="1:26" ht="24" customHeight="1">
      <c r="A625" s="1"/>
      <c r="B625" s="1"/>
      <c r="C625" s="1"/>
      <c r="D625" s="1"/>
      <c r="E625" s="1"/>
      <c r="F625" s="1"/>
      <c r="G625" s="209"/>
      <c r="H625" s="209"/>
      <c r="I625" s="1"/>
      <c r="J625" s="1"/>
      <c r="K625" s="1"/>
      <c r="L625" s="1"/>
      <c r="M625" s="1"/>
      <c r="N625" s="1"/>
      <c r="O625" s="1"/>
      <c r="P625" s="1"/>
      <c r="Q625" s="1"/>
      <c r="R625" s="1"/>
      <c r="S625" s="1"/>
      <c r="T625" s="1"/>
      <c r="U625" s="1"/>
      <c r="V625" s="1"/>
      <c r="W625" s="1"/>
      <c r="X625" s="1"/>
      <c r="Y625" s="1"/>
      <c r="Z625" s="1"/>
    </row>
    <row r="626" spans="1:26" ht="24" customHeight="1">
      <c r="A626" s="1"/>
      <c r="B626" s="1"/>
      <c r="C626" s="1"/>
      <c r="D626" s="1"/>
      <c r="E626" s="1"/>
      <c r="F626" s="1"/>
      <c r="G626" s="209"/>
      <c r="H626" s="209"/>
      <c r="I626" s="1"/>
      <c r="J626" s="1"/>
      <c r="K626" s="1"/>
      <c r="L626" s="1"/>
      <c r="M626" s="1"/>
      <c r="N626" s="1"/>
      <c r="O626" s="1"/>
      <c r="P626" s="1"/>
      <c r="Q626" s="1"/>
      <c r="R626" s="1"/>
      <c r="S626" s="1"/>
      <c r="T626" s="1"/>
      <c r="U626" s="1"/>
      <c r="V626" s="1"/>
      <c r="W626" s="1"/>
      <c r="X626" s="1"/>
      <c r="Y626" s="1"/>
      <c r="Z626" s="1"/>
    </row>
    <row r="627" spans="1:26" ht="24" customHeight="1">
      <c r="A627" s="1"/>
      <c r="B627" s="1"/>
      <c r="C627" s="1"/>
      <c r="D627" s="1"/>
      <c r="E627" s="1"/>
      <c r="F627" s="1"/>
      <c r="G627" s="209"/>
      <c r="H627" s="209"/>
      <c r="I627" s="1"/>
      <c r="J627" s="1"/>
      <c r="K627" s="1"/>
      <c r="L627" s="1"/>
      <c r="M627" s="1"/>
      <c r="N627" s="1"/>
      <c r="O627" s="1"/>
      <c r="P627" s="1"/>
      <c r="Q627" s="1"/>
      <c r="R627" s="1"/>
      <c r="S627" s="1"/>
      <c r="T627" s="1"/>
      <c r="U627" s="1"/>
      <c r="V627" s="1"/>
      <c r="W627" s="1"/>
      <c r="X627" s="1"/>
      <c r="Y627" s="1"/>
      <c r="Z627" s="1"/>
    </row>
    <row r="628" spans="1:26" ht="24" customHeight="1">
      <c r="A628" s="1"/>
      <c r="B628" s="1"/>
      <c r="C628" s="1"/>
      <c r="D628" s="1"/>
      <c r="E628" s="1"/>
      <c r="F628" s="1"/>
      <c r="G628" s="209"/>
      <c r="H628" s="209"/>
      <c r="I628" s="1"/>
      <c r="J628" s="1"/>
      <c r="K628" s="1"/>
      <c r="L628" s="1"/>
      <c r="M628" s="1"/>
      <c r="N628" s="1"/>
      <c r="O628" s="1"/>
      <c r="P628" s="1"/>
      <c r="Q628" s="1"/>
      <c r="R628" s="1"/>
      <c r="S628" s="1"/>
      <c r="T628" s="1"/>
      <c r="U628" s="1"/>
      <c r="V628" s="1"/>
      <c r="W628" s="1"/>
      <c r="X628" s="1"/>
      <c r="Y628" s="1"/>
      <c r="Z628" s="1"/>
    </row>
    <row r="629" spans="1:26" ht="24" customHeight="1">
      <c r="A629" s="1"/>
      <c r="B629" s="1"/>
      <c r="C629" s="1"/>
      <c r="D629" s="1"/>
      <c r="E629" s="1"/>
      <c r="F629" s="1"/>
      <c r="G629" s="209"/>
      <c r="H629" s="209"/>
      <c r="I629" s="1"/>
      <c r="J629" s="1"/>
      <c r="K629" s="1"/>
      <c r="L629" s="1"/>
      <c r="M629" s="1"/>
      <c r="N629" s="1"/>
      <c r="O629" s="1"/>
      <c r="P629" s="1"/>
      <c r="Q629" s="1"/>
      <c r="R629" s="1"/>
      <c r="S629" s="1"/>
      <c r="T629" s="1"/>
      <c r="U629" s="1"/>
      <c r="V629" s="1"/>
      <c r="W629" s="1"/>
      <c r="X629" s="1"/>
      <c r="Y629" s="1"/>
      <c r="Z629" s="1"/>
    </row>
    <row r="630" spans="1:26" ht="24" customHeight="1">
      <c r="A630" s="1"/>
      <c r="B630" s="1"/>
      <c r="C630" s="1"/>
      <c r="D630" s="1"/>
      <c r="E630" s="1"/>
      <c r="F630" s="1"/>
      <c r="G630" s="209"/>
      <c r="H630" s="209"/>
      <c r="I630" s="1"/>
      <c r="J630" s="1"/>
      <c r="K630" s="1"/>
      <c r="L630" s="1"/>
      <c r="M630" s="1"/>
      <c r="N630" s="1"/>
      <c r="O630" s="1"/>
      <c r="P630" s="1"/>
      <c r="Q630" s="1"/>
      <c r="R630" s="1"/>
      <c r="S630" s="1"/>
      <c r="T630" s="1"/>
      <c r="U630" s="1"/>
      <c r="V630" s="1"/>
      <c r="W630" s="1"/>
      <c r="X630" s="1"/>
      <c r="Y630" s="1"/>
      <c r="Z630" s="1"/>
    </row>
    <row r="631" spans="1:26" ht="24" customHeight="1">
      <c r="A631" s="1"/>
      <c r="B631" s="1"/>
      <c r="C631" s="1"/>
      <c r="D631" s="1"/>
      <c r="E631" s="1"/>
      <c r="F631" s="1"/>
      <c r="G631" s="209"/>
      <c r="H631" s="209"/>
      <c r="I631" s="1"/>
      <c r="J631" s="1"/>
      <c r="K631" s="1"/>
      <c r="L631" s="1"/>
      <c r="M631" s="1"/>
      <c r="N631" s="1"/>
      <c r="O631" s="1"/>
      <c r="P631" s="1"/>
      <c r="Q631" s="1"/>
      <c r="R631" s="1"/>
      <c r="S631" s="1"/>
      <c r="T631" s="1"/>
      <c r="U631" s="1"/>
      <c r="V631" s="1"/>
      <c r="W631" s="1"/>
      <c r="X631" s="1"/>
      <c r="Y631" s="1"/>
      <c r="Z631" s="1"/>
    </row>
    <row r="632" spans="1:26" ht="24" customHeight="1">
      <c r="A632" s="1"/>
      <c r="B632" s="1"/>
      <c r="C632" s="1"/>
      <c r="D632" s="1"/>
      <c r="E632" s="1"/>
      <c r="F632" s="1"/>
      <c r="G632" s="209"/>
      <c r="H632" s="209"/>
      <c r="I632" s="1"/>
      <c r="J632" s="1"/>
      <c r="K632" s="1"/>
      <c r="L632" s="1"/>
      <c r="M632" s="1"/>
      <c r="N632" s="1"/>
      <c r="O632" s="1"/>
      <c r="P632" s="1"/>
      <c r="Q632" s="1"/>
      <c r="R632" s="1"/>
      <c r="S632" s="1"/>
      <c r="T632" s="1"/>
      <c r="U632" s="1"/>
      <c r="V632" s="1"/>
      <c r="W632" s="1"/>
      <c r="X632" s="1"/>
      <c r="Y632" s="1"/>
      <c r="Z632" s="1"/>
    </row>
    <row r="633" spans="1:26" ht="24" customHeight="1">
      <c r="A633" s="1"/>
      <c r="B633" s="1"/>
      <c r="C633" s="1"/>
      <c r="D633" s="1"/>
      <c r="E633" s="1"/>
      <c r="F633" s="1"/>
      <c r="G633" s="209"/>
      <c r="H633" s="209"/>
      <c r="I633" s="1"/>
      <c r="J633" s="1"/>
      <c r="K633" s="1"/>
      <c r="L633" s="1"/>
      <c r="M633" s="1"/>
      <c r="N633" s="1"/>
      <c r="O633" s="1"/>
      <c r="P633" s="1"/>
      <c r="Q633" s="1"/>
      <c r="R633" s="1"/>
      <c r="S633" s="1"/>
      <c r="T633" s="1"/>
      <c r="U633" s="1"/>
      <c r="V633" s="1"/>
      <c r="W633" s="1"/>
      <c r="X633" s="1"/>
      <c r="Y633" s="1"/>
      <c r="Z633" s="1"/>
    </row>
    <row r="634" spans="1:26" ht="24" customHeight="1">
      <c r="A634" s="1"/>
      <c r="B634" s="1"/>
      <c r="C634" s="1"/>
      <c r="D634" s="1"/>
      <c r="E634" s="1"/>
      <c r="F634" s="1"/>
      <c r="G634" s="209"/>
      <c r="H634" s="209"/>
      <c r="I634" s="1"/>
      <c r="J634" s="1"/>
      <c r="K634" s="1"/>
      <c r="L634" s="1"/>
      <c r="M634" s="1"/>
      <c r="N634" s="1"/>
      <c r="O634" s="1"/>
      <c r="P634" s="1"/>
      <c r="Q634" s="1"/>
      <c r="R634" s="1"/>
      <c r="S634" s="1"/>
      <c r="T634" s="1"/>
      <c r="U634" s="1"/>
      <c r="V634" s="1"/>
      <c r="W634" s="1"/>
      <c r="X634" s="1"/>
      <c r="Y634" s="1"/>
      <c r="Z634" s="1"/>
    </row>
    <row r="635" spans="1:26" ht="24" customHeight="1">
      <c r="A635" s="1"/>
      <c r="B635" s="1"/>
      <c r="C635" s="1"/>
      <c r="D635" s="1"/>
      <c r="E635" s="1"/>
      <c r="F635" s="1"/>
      <c r="G635" s="209"/>
      <c r="H635" s="209"/>
      <c r="I635" s="1"/>
      <c r="J635" s="1"/>
      <c r="K635" s="1"/>
      <c r="L635" s="1"/>
      <c r="M635" s="1"/>
      <c r="N635" s="1"/>
      <c r="O635" s="1"/>
      <c r="P635" s="1"/>
      <c r="Q635" s="1"/>
      <c r="R635" s="1"/>
      <c r="S635" s="1"/>
      <c r="T635" s="1"/>
      <c r="U635" s="1"/>
      <c r="V635" s="1"/>
      <c r="W635" s="1"/>
      <c r="X635" s="1"/>
      <c r="Y635" s="1"/>
      <c r="Z635" s="1"/>
    </row>
    <row r="636" spans="1:26" ht="24" customHeight="1">
      <c r="A636" s="1"/>
      <c r="B636" s="1"/>
      <c r="C636" s="1"/>
      <c r="D636" s="1"/>
      <c r="E636" s="1"/>
      <c r="F636" s="1"/>
      <c r="G636" s="209"/>
      <c r="H636" s="209"/>
      <c r="I636" s="1"/>
      <c r="J636" s="1"/>
      <c r="K636" s="1"/>
      <c r="L636" s="1"/>
      <c r="M636" s="1"/>
      <c r="N636" s="1"/>
      <c r="O636" s="1"/>
      <c r="P636" s="1"/>
      <c r="Q636" s="1"/>
      <c r="R636" s="1"/>
      <c r="S636" s="1"/>
      <c r="T636" s="1"/>
      <c r="U636" s="1"/>
      <c r="V636" s="1"/>
      <c r="W636" s="1"/>
      <c r="X636" s="1"/>
      <c r="Y636" s="1"/>
      <c r="Z636" s="1"/>
    </row>
    <row r="637" spans="1:26" ht="24" customHeight="1">
      <c r="A637" s="1"/>
      <c r="B637" s="1"/>
      <c r="C637" s="1"/>
      <c r="D637" s="1"/>
      <c r="E637" s="1"/>
      <c r="F637" s="1"/>
      <c r="G637" s="209"/>
      <c r="H637" s="209"/>
      <c r="I637" s="1"/>
      <c r="J637" s="1"/>
      <c r="K637" s="1"/>
      <c r="L637" s="1"/>
      <c r="M637" s="1"/>
      <c r="N637" s="1"/>
      <c r="O637" s="1"/>
      <c r="P637" s="1"/>
      <c r="Q637" s="1"/>
      <c r="R637" s="1"/>
      <c r="S637" s="1"/>
      <c r="T637" s="1"/>
      <c r="U637" s="1"/>
      <c r="V637" s="1"/>
      <c r="W637" s="1"/>
      <c r="X637" s="1"/>
      <c r="Y637" s="1"/>
      <c r="Z637" s="1"/>
    </row>
    <row r="638" spans="1:26" ht="24" customHeight="1">
      <c r="A638" s="1"/>
      <c r="B638" s="1"/>
      <c r="C638" s="1"/>
      <c r="D638" s="1"/>
      <c r="E638" s="1"/>
      <c r="F638" s="1"/>
      <c r="G638" s="209"/>
      <c r="H638" s="209"/>
      <c r="I638" s="1"/>
      <c r="J638" s="1"/>
      <c r="K638" s="1"/>
      <c r="L638" s="1"/>
      <c r="M638" s="1"/>
      <c r="N638" s="1"/>
      <c r="O638" s="1"/>
      <c r="P638" s="1"/>
      <c r="Q638" s="1"/>
      <c r="R638" s="1"/>
      <c r="S638" s="1"/>
      <c r="T638" s="1"/>
      <c r="U638" s="1"/>
      <c r="V638" s="1"/>
      <c r="W638" s="1"/>
      <c r="X638" s="1"/>
      <c r="Y638" s="1"/>
      <c r="Z638" s="1"/>
    </row>
    <row r="639" spans="1:26" ht="24" customHeight="1">
      <c r="A639" s="1"/>
      <c r="B639" s="1"/>
      <c r="C639" s="1"/>
      <c r="D639" s="1"/>
      <c r="E639" s="1"/>
      <c r="F639" s="1"/>
      <c r="G639" s="209"/>
      <c r="H639" s="209"/>
      <c r="I639" s="1"/>
      <c r="J639" s="1"/>
      <c r="K639" s="1"/>
      <c r="L639" s="1"/>
      <c r="M639" s="1"/>
      <c r="N639" s="1"/>
      <c r="O639" s="1"/>
      <c r="P639" s="1"/>
      <c r="Q639" s="1"/>
      <c r="R639" s="1"/>
      <c r="S639" s="1"/>
      <c r="T639" s="1"/>
      <c r="U639" s="1"/>
      <c r="V639" s="1"/>
      <c r="W639" s="1"/>
      <c r="X639" s="1"/>
      <c r="Y639" s="1"/>
      <c r="Z639" s="1"/>
    </row>
    <row r="640" spans="1:26" ht="24" customHeight="1">
      <c r="A640" s="1"/>
      <c r="B640" s="1"/>
      <c r="C640" s="1"/>
      <c r="D640" s="1"/>
      <c r="E640" s="1"/>
      <c r="F640" s="1"/>
      <c r="G640" s="209"/>
      <c r="H640" s="209"/>
      <c r="I640" s="1"/>
      <c r="J640" s="1"/>
      <c r="K640" s="1"/>
      <c r="L640" s="1"/>
      <c r="M640" s="1"/>
      <c r="N640" s="1"/>
      <c r="O640" s="1"/>
      <c r="P640" s="1"/>
      <c r="Q640" s="1"/>
      <c r="R640" s="1"/>
      <c r="S640" s="1"/>
      <c r="T640" s="1"/>
      <c r="U640" s="1"/>
      <c r="V640" s="1"/>
      <c r="W640" s="1"/>
      <c r="X640" s="1"/>
      <c r="Y640" s="1"/>
      <c r="Z640" s="1"/>
    </row>
    <row r="641" spans="1:26" ht="24" customHeight="1">
      <c r="A641" s="1"/>
      <c r="B641" s="1"/>
      <c r="C641" s="1"/>
      <c r="D641" s="1"/>
      <c r="E641" s="1"/>
      <c r="F641" s="1"/>
      <c r="G641" s="209"/>
      <c r="H641" s="209"/>
      <c r="I641" s="1"/>
      <c r="J641" s="1"/>
      <c r="K641" s="1"/>
      <c r="L641" s="1"/>
      <c r="M641" s="1"/>
      <c r="N641" s="1"/>
      <c r="O641" s="1"/>
      <c r="P641" s="1"/>
      <c r="Q641" s="1"/>
      <c r="R641" s="1"/>
      <c r="S641" s="1"/>
      <c r="T641" s="1"/>
      <c r="U641" s="1"/>
      <c r="V641" s="1"/>
      <c r="W641" s="1"/>
      <c r="X641" s="1"/>
      <c r="Y641" s="1"/>
      <c r="Z641" s="1"/>
    </row>
    <row r="642" spans="1:26" ht="24" customHeight="1">
      <c r="A642" s="1"/>
      <c r="B642" s="1"/>
      <c r="C642" s="1"/>
      <c r="D642" s="1"/>
      <c r="E642" s="1"/>
      <c r="F642" s="1"/>
      <c r="G642" s="209"/>
      <c r="H642" s="209"/>
      <c r="I642" s="1"/>
      <c r="J642" s="1"/>
      <c r="K642" s="1"/>
      <c r="L642" s="1"/>
      <c r="M642" s="1"/>
      <c r="N642" s="1"/>
      <c r="O642" s="1"/>
      <c r="P642" s="1"/>
      <c r="Q642" s="1"/>
      <c r="R642" s="1"/>
      <c r="S642" s="1"/>
      <c r="T642" s="1"/>
      <c r="U642" s="1"/>
      <c r="V642" s="1"/>
      <c r="W642" s="1"/>
      <c r="X642" s="1"/>
      <c r="Y642" s="1"/>
      <c r="Z642" s="1"/>
    </row>
    <row r="643" spans="1:26" ht="24" customHeight="1">
      <c r="A643" s="1"/>
      <c r="B643" s="1"/>
      <c r="C643" s="1"/>
      <c r="D643" s="1"/>
      <c r="E643" s="1"/>
      <c r="F643" s="1"/>
      <c r="G643" s="209"/>
      <c r="H643" s="209"/>
      <c r="I643" s="1"/>
      <c r="J643" s="1"/>
      <c r="K643" s="1"/>
      <c r="L643" s="1"/>
      <c r="M643" s="1"/>
      <c r="N643" s="1"/>
      <c r="O643" s="1"/>
      <c r="P643" s="1"/>
      <c r="Q643" s="1"/>
      <c r="R643" s="1"/>
      <c r="S643" s="1"/>
      <c r="T643" s="1"/>
      <c r="U643" s="1"/>
      <c r="V643" s="1"/>
      <c r="W643" s="1"/>
      <c r="X643" s="1"/>
      <c r="Y643" s="1"/>
      <c r="Z643" s="1"/>
    </row>
    <row r="644" spans="1:26" ht="24" customHeight="1">
      <c r="A644" s="1"/>
      <c r="B644" s="1"/>
      <c r="C644" s="1"/>
      <c r="D644" s="1"/>
      <c r="E644" s="1"/>
      <c r="F644" s="1"/>
      <c r="G644" s="209"/>
      <c r="H644" s="209"/>
      <c r="I644" s="1"/>
      <c r="J644" s="1"/>
      <c r="K644" s="1"/>
      <c r="L644" s="1"/>
      <c r="M644" s="1"/>
      <c r="N644" s="1"/>
      <c r="O644" s="1"/>
      <c r="P644" s="1"/>
      <c r="Q644" s="1"/>
      <c r="R644" s="1"/>
      <c r="S644" s="1"/>
      <c r="T644" s="1"/>
      <c r="U644" s="1"/>
      <c r="V644" s="1"/>
      <c r="W644" s="1"/>
      <c r="X644" s="1"/>
      <c r="Y644" s="1"/>
      <c r="Z644" s="1"/>
    </row>
    <row r="645" spans="1:26" ht="24" customHeight="1">
      <c r="A645" s="1"/>
      <c r="B645" s="1"/>
      <c r="C645" s="1"/>
      <c r="D645" s="1"/>
      <c r="E645" s="1"/>
      <c r="F645" s="1"/>
      <c r="G645" s="209"/>
      <c r="H645" s="209"/>
      <c r="I645" s="1"/>
      <c r="J645" s="1"/>
      <c r="K645" s="1"/>
      <c r="L645" s="1"/>
      <c r="M645" s="1"/>
      <c r="N645" s="1"/>
      <c r="O645" s="1"/>
      <c r="P645" s="1"/>
      <c r="Q645" s="1"/>
      <c r="R645" s="1"/>
      <c r="S645" s="1"/>
      <c r="T645" s="1"/>
      <c r="U645" s="1"/>
      <c r="V645" s="1"/>
      <c r="W645" s="1"/>
      <c r="X645" s="1"/>
      <c r="Y645" s="1"/>
      <c r="Z645" s="1"/>
    </row>
    <row r="646" spans="1:26" ht="24" customHeight="1">
      <c r="A646" s="1"/>
      <c r="B646" s="1"/>
      <c r="C646" s="1"/>
      <c r="D646" s="1"/>
      <c r="E646" s="1"/>
      <c r="F646" s="1"/>
      <c r="G646" s="209"/>
      <c r="H646" s="209"/>
      <c r="I646" s="1"/>
      <c r="J646" s="1"/>
      <c r="K646" s="1"/>
      <c r="L646" s="1"/>
      <c r="M646" s="1"/>
      <c r="N646" s="1"/>
      <c r="O646" s="1"/>
      <c r="P646" s="1"/>
      <c r="Q646" s="1"/>
      <c r="R646" s="1"/>
      <c r="S646" s="1"/>
      <c r="T646" s="1"/>
      <c r="U646" s="1"/>
      <c r="V646" s="1"/>
      <c r="W646" s="1"/>
      <c r="X646" s="1"/>
      <c r="Y646" s="1"/>
      <c r="Z646" s="1"/>
    </row>
    <row r="647" spans="1:26" ht="24" customHeight="1">
      <c r="A647" s="1"/>
      <c r="B647" s="1"/>
      <c r="C647" s="1"/>
      <c r="D647" s="1"/>
      <c r="E647" s="1"/>
      <c r="F647" s="1"/>
      <c r="G647" s="209"/>
      <c r="H647" s="209"/>
      <c r="I647" s="1"/>
      <c r="J647" s="1"/>
      <c r="K647" s="1"/>
      <c r="L647" s="1"/>
      <c r="M647" s="1"/>
      <c r="N647" s="1"/>
      <c r="O647" s="1"/>
      <c r="P647" s="1"/>
      <c r="Q647" s="1"/>
      <c r="R647" s="1"/>
      <c r="S647" s="1"/>
      <c r="T647" s="1"/>
      <c r="U647" s="1"/>
      <c r="V647" s="1"/>
      <c r="W647" s="1"/>
      <c r="X647" s="1"/>
      <c r="Y647" s="1"/>
      <c r="Z647" s="1"/>
    </row>
    <row r="648" spans="1:26" ht="24" customHeight="1">
      <c r="A648" s="1"/>
      <c r="B648" s="1"/>
      <c r="C648" s="1"/>
      <c r="D648" s="1"/>
      <c r="E648" s="1"/>
      <c r="F648" s="1"/>
      <c r="G648" s="209"/>
      <c r="H648" s="209"/>
      <c r="I648" s="1"/>
      <c r="J648" s="1"/>
      <c r="K648" s="1"/>
      <c r="L648" s="1"/>
      <c r="M648" s="1"/>
      <c r="N648" s="1"/>
      <c r="O648" s="1"/>
      <c r="P648" s="1"/>
      <c r="Q648" s="1"/>
      <c r="R648" s="1"/>
      <c r="S648" s="1"/>
      <c r="T648" s="1"/>
      <c r="U648" s="1"/>
      <c r="V648" s="1"/>
      <c r="W648" s="1"/>
      <c r="X648" s="1"/>
      <c r="Y648" s="1"/>
      <c r="Z648" s="1"/>
    </row>
    <row r="649" spans="1:26" ht="24" customHeight="1">
      <c r="A649" s="1"/>
      <c r="B649" s="1"/>
      <c r="C649" s="1"/>
      <c r="D649" s="1"/>
      <c r="E649" s="1"/>
      <c r="F649" s="1"/>
      <c r="G649" s="209"/>
      <c r="H649" s="209"/>
      <c r="I649" s="1"/>
      <c r="J649" s="1"/>
      <c r="K649" s="1"/>
      <c r="L649" s="1"/>
      <c r="M649" s="1"/>
      <c r="N649" s="1"/>
      <c r="O649" s="1"/>
      <c r="P649" s="1"/>
      <c r="Q649" s="1"/>
      <c r="R649" s="1"/>
      <c r="S649" s="1"/>
      <c r="T649" s="1"/>
      <c r="U649" s="1"/>
      <c r="V649" s="1"/>
      <c r="W649" s="1"/>
      <c r="X649" s="1"/>
      <c r="Y649" s="1"/>
      <c r="Z649" s="1"/>
    </row>
    <row r="650" spans="1:26" ht="24" customHeight="1">
      <c r="A650" s="1"/>
      <c r="B650" s="1"/>
      <c r="C650" s="1"/>
      <c r="D650" s="1"/>
      <c r="E650" s="1"/>
      <c r="F650" s="1"/>
      <c r="G650" s="209"/>
      <c r="H650" s="209"/>
      <c r="I650" s="1"/>
      <c r="J650" s="1"/>
      <c r="K650" s="1"/>
      <c r="L650" s="1"/>
      <c r="M650" s="1"/>
      <c r="N650" s="1"/>
      <c r="O650" s="1"/>
      <c r="P650" s="1"/>
      <c r="Q650" s="1"/>
      <c r="R650" s="1"/>
      <c r="S650" s="1"/>
      <c r="T650" s="1"/>
      <c r="U650" s="1"/>
      <c r="V650" s="1"/>
      <c r="W650" s="1"/>
      <c r="X650" s="1"/>
      <c r="Y650" s="1"/>
      <c r="Z650" s="1"/>
    </row>
    <row r="651" spans="1:26" ht="24" customHeight="1">
      <c r="A651" s="1"/>
      <c r="B651" s="1"/>
      <c r="C651" s="1"/>
      <c r="D651" s="1"/>
      <c r="E651" s="1"/>
      <c r="F651" s="1"/>
      <c r="G651" s="209"/>
      <c r="H651" s="209"/>
      <c r="I651" s="1"/>
      <c r="J651" s="1"/>
      <c r="K651" s="1"/>
      <c r="L651" s="1"/>
      <c r="M651" s="1"/>
      <c r="N651" s="1"/>
      <c r="O651" s="1"/>
      <c r="P651" s="1"/>
      <c r="Q651" s="1"/>
      <c r="R651" s="1"/>
      <c r="S651" s="1"/>
      <c r="T651" s="1"/>
      <c r="U651" s="1"/>
      <c r="V651" s="1"/>
      <c r="W651" s="1"/>
      <c r="X651" s="1"/>
      <c r="Y651" s="1"/>
      <c r="Z651" s="1"/>
    </row>
    <row r="652" spans="1:26" ht="24" customHeight="1">
      <c r="A652" s="1"/>
      <c r="B652" s="1"/>
      <c r="C652" s="1"/>
      <c r="D652" s="1"/>
      <c r="E652" s="1"/>
      <c r="F652" s="1"/>
      <c r="G652" s="209"/>
      <c r="H652" s="209"/>
      <c r="I652" s="1"/>
      <c r="J652" s="1"/>
      <c r="K652" s="1"/>
      <c r="L652" s="1"/>
      <c r="M652" s="1"/>
      <c r="N652" s="1"/>
      <c r="O652" s="1"/>
      <c r="P652" s="1"/>
      <c r="Q652" s="1"/>
      <c r="R652" s="1"/>
      <c r="S652" s="1"/>
      <c r="T652" s="1"/>
      <c r="U652" s="1"/>
      <c r="V652" s="1"/>
      <c r="W652" s="1"/>
      <c r="X652" s="1"/>
      <c r="Y652" s="1"/>
      <c r="Z652" s="1"/>
    </row>
    <row r="653" spans="1:26" ht="24" customHeight="1">
      <c r="A653" s="1"/>
      <c r="B653" s="1"/>
      <c r="C653" s="1"/>
      <c r="D653" s="1"/>
      <c r="E653" s="1"/>
      <c r="F653" s="1"/>
      <c r="G653" s="209"/>
      <c r="H653" s="209"/>
      <c r="I653" s="1"/>
      <c r="J653" s="1"/>
      <c r="K653" s="1"/>
      <c r="L653" s="1"/>
      <c r="M653" s="1"/>
      <c r="N653" s="1"/>
      <c r="O653" s="1"/>
      <c r="P653" s="1"/>
      <c r="Q653" s="1"/>
      <c r="R653" s="1"/>
      <c r="S653" s="1"/>
      <c r="T653" s="1"/>
      <c r="U653" s="1"/>
      <c r="V653" s="1"/>
      <c r="W653" s="1"/>
      <c r="X653" s="1"/>
      <c r="Y653" s="1"/>
      <c r="Z653" s="1"/>
    </row>
    <row r="654" spans="1:26" ht="24" customHeight="1">
      <c r="A654" s="1"/>
      <c r="B654" s="1"/>
      <c r="C654" s="1"/>
      <c r="D654" s="1"/>
      <c r="E654" s="1"/>
      <c r="F654" s="1"/>
      <c r="G654" s="209"/>
      <c r="H654" s="209"/>
      <c r="I654" s="1"/>
      <c r="J654" s="1"/>
      <c r="K654" s="1"/>
      <c r="L654" s="1"/>
      <c r="M654" s="1"/>
      <c r="N654" s="1"/>
      <c r="O654" s="1"/>
      <c r="P654" s="1"/>
      <c r="Q654" s="1"/>
      <c r="R654" s="1"/>
      <c r="S654" s="1"/>
      <c r="T654" s="1"/>
      <c r="U654" s="1"/>
      <c r="V654" s="1"/>
      <c r="W654" s="1"/>
      <c r="X654" s="1"/>
      <c r="Y654" s="1"/>
      <c r="Z654" s="1"/>
    </row>
    <row r="655" spans="1:26" ht="24" customHeight="1">
      <c r="A655" s="1"/>
      <c r="B655" s="1"/>
      <c r="C655" s="1"/>
      <c r="D655" s="1"/>
      <c r="E655" s="1"/>
      <c r="F655" s="1"/>
      <c r="G655" s="209"/>
      <c r="H655" s="209"/>
      <c r="I655" s="1"/>
      <c r="J655" s="1"/>
      <c r="K655" s="1"/>
      <c r="L655" s="1"/>
      <c r="M655" s="1"/>
      <c r="N655" s="1"/>
      <c r="O655" s="1"/>
      <c r="P655" s="1"/>
      <c r="Q655" s="1"/>
      <c r="R655" s="1"/>
      <c r="S655" s="1"/>
      <c r="T655" s="1"/>
      <c r="U655" s="1"/>
      <c r="V655" s="1"/>
      <c r="W655" s="1"/>
      <c r="X655" s="1"/>
      <c r="Y655" s="1"/>
      <c r="Z655" s="1"/>
    </row>
    <row r="656" spans="1:26" ht="24" customHeight="1">
      <c r="A656" s="1"/>
      <c r="B656" s="1"/>
      <c r="C656" s="1"/>
      <c r="D656" s="1"/>
      <c r="E656" s="1"/>
      <c r="F656" s="1"/>
      <c r="G656" s="209"/>
      <c r="H656" s="209"/>
      <c r="I656" s="1"/>
      <c r="J656" s="1"/>
      <c r="K656" s="1"/>
      <c r="L656" s="1"/>
      <c r="M656" s="1"/>
      <c r="N656" s="1"/>
      <c r="O656" s="1"/>
      <c r="P656" s="1"/>
      <c r="Q656" s="1"/>
      <c r="R656" s="1"/>
      <c r="S656" s="1"/>
      <c r="T656" s="1"/>
      <c r="U656" s="1"/>
      <c r="V656" s="1"/>
      <c r="W656" s="1"/>
      <c r="X656" s="1"/>
      <c r="Y656" s="1"/>
      <c r="Z656" s="1"/>
    </row>
    <row r="657" spans="1:26" ht="24" customHeight="1">
      <c r="A657" s="1"/>
      <c r="B657" s="1"/>
      <c r="C657" s="1"/>
      <c r="D657" s="1"/>
      <c r="E657" s="1"/>
      <c r="F657" s="1"/>
      <c r="G657" s="209"/>
      <c r="H657" s="209"/>
      <c r="I657" s="1"/>
      <c r="J657" s="1"/>
      <c r="K657" s="1"/>
      <c r="L657" s="1"/>
      <c r="M657" s="1"/>
      <c r="N657" s="1"/>
      <c r="O657" s="1"/>
      <c r="P657" s="1"/>
      <c r="Q657" s="1"/>
      <c r="R657" s="1"/>
      <c r="S657" s="1"/>
      <c r="T657" s="1"/>
      <c r="U657" s="1"/>
      <c r="V657" s="1"/>
      <c r="W657" s="1"/>
      <c r="X657" s="1"/>
      <c r="Y657" s="1"/>
      <c r="Z657" s="1"/>
    </row>
    <row r="658" spans="1:26" ht="24" customHeight="1">
      <c r="A658" s="1"/>
      <c r="B658" s="1"/>
      <c r="C658" s="1"/>
      <c r="D658" s="1"/>
      <c r="E658" s="1"/>
      <c r="F658" s="1"/>
      <c r="G658" s="209"/>
      <c r="H658" s="209"/>
      <c r="I658" s="1"/>
      <c r="J658" s="1"/>
      <c r="K658" s="1"/>
      <c r="L658" s="1"/>
      <c r="M658" s="1"/>
      <c r="N658" s="1"/>
      <c r="O658" s="1"/>
      <c r="P658" s="1"/>
      <c r="Q658" s="1"/>
      <c r="R658" s="1"/>
      <c r="S658" s="1"/>
      <c r="T658" s="1"/>
      <c r="U658" s="1"/>
      <c r="V658" s="1"/>
      <c r="W658" s="1"/>
      <c r="X658" s="1"/>
      <c r="Y658" s="1"/>
      <c r="Z658" s="1"/>
    </row>
    <row r="659" spans="1:26" ht="24" customHeight="1">
      <c r="A659" s="1"/>
      <c r="B659" s="1"/>
      <c r="C659" s="1"/>
      <c r="D659" s="1"/>
      <c r="E659" s="1"/>
      <c r="F659" s="1"/>
      <c r="G659" s="209"/>
      <c r="H659" s="209"/>
      <c r="I659" s="1"/>
      <c r="J659" s="1"/>
      <c r="K659" s="1"/>
      <c r="L659" s="1"/>
      <c r="M659" s="1"/>
      <c r="N659" s="1"/>
      <c r="O659" s="1"/>
      <c r="P659" s="1"/>
      <c r="Q659" s="1"/>
      <c r="R659" s="1"/>
      <c r="S659" s="1"/>
      <c r="T659" s="1"/>
      <c r="U659" s="1"/>
      <c r="V659" s="1"/>
      <c r="W659" s="1"/>
      <c r="X659" s="1"/>
      <c r="Y659" s="1"/>
      <c r="Z659" s="1"/>
    </row>
    <row r="660" spans="1:26" ht="24" customHeight="1">
      <c r="A660" s="1"/>
      <c r="B660" s="1"/>
      <c r="C660" s="1"/>
      <c r="D660" s="1"/>
      <c r="E660" s="1"/>
      <c r="F660" s="1"/>
      <c r="G660" s="209"/>
      <c r="H660" s="209"/>
      <c r="I660" s="1"/>
      <c r="J660" s="1"/>
      <c r="K660" s="1"/>
      <c r="L660" s="1"/>
      <c r="M660" s="1"/>
      <c r="N660" s="1"/>
      <c r="O660" s="1"/>
      <c r="P660" s="1"/>
      <c r="Q660" s="1"/>
      <c r="R660" s="1"/>
      <c r="S660" s="1"/>
      <c r="T660" s="1"/>
      <c r="U660" s="1"/>
      <c r="V660" s="1"/>
      <c r="W660" s="1"/>
      <c r="X660" s="1"/>
      <c r="Y660" s="1"/>
      <c r="Z660" s="1"/>
    </row>
    <row r="661" spans="1:26" ht="24" customHeight="1">
      <c r="A661" s="1"/>
      <c r="B661" s="1"/>
      <c r="C661" s="1"/>
      <c r="D661" s="1"/>
      <c r="E661" s="1"/>
      <c r="F661" s="1"/>
      <c r="G661" s="209"/>
      <c r="H661" s="209"/>
      <c r="I661" s="1"/>
      <c r="J661" s="1"/>
      <c r="K661" s="1"/>
      <c r="L661" s="1"/>
      <c r="M661" s="1"/>
      <c r="N661" s="1"/>
      <c r="O661" s="1"/>
      <c r="P661" s="1"/>
      <c r="Q661" s="1"/>
      <c r="R661" s="1"/>
      <c r="S661" s="1"/>
      <c r="T661" s="1"/>
      <c r="U661" s="1"/>
      <c r="V661" s="1"/>
      <c r="W661" s="1"/>
      <c r="X661" s="1"/>
      <c r="Y661" s="1"/>
      <c r="Z661" s="1"/>
    </row>
    <row r="662" spans="1:26" ht="24" customHeight="1">
      <c r="A662" s="1"/>
      <c r="B662" s="1"/>
      <c r="C662" s="1"/>
      <c r="D662" s="1"/>
      <c r="E662" s="1"/>
      <c r="F662" s="1"/>
      <c r="G662" s="209"/>
      <c r="H662" s="209"/>
      <c r="I662" s="1"/>
      <c r="J662" s="1"/>
      <c r="K662" s="1"/>
      <c r="L662" s="1"/>
      <c r="M662" s="1"/>
      <c r="N662" s="1"/>
      <c r="O662" s="1"/>
      <c r="P662" s="1"/>
      <c r="Q662" s="1"/>
      <c r="R662" s="1"/>
      <c r="S662" s="1"/>
      <c r="T662" s="1"/>
      <c r="U662" s="1"/>
      <c r="V662" s="1"/>
      <c r="W662" s="1"/>
      <c r="X662" s="1"/>
      <c r="Y662" s="1"/>
      <c r="Z662" s="1"/>
    </row>
    <row r="663" spans="1:26" ht="24" customHeight="1">
      <c r="A663" s="1"/>
      <c r="B663" s="1"/>
      <c r="C663" s="1"/>
      <c r="D663" s="1"/>
      <c r="E663" s="1"/>
      <c r="F663" s="1"/>
      <c r="G663" s="209"/>
      <c r="H663" s="209"/>
      <c r="I663" s="1"/>
      <c r="J663" s="1"/>
      <c r="K663" s="1"/>
      <c r="L663" s="1"/>
      <c r="M663" s="1"/>
      <c r="N663" s="1"/>
      <c r="O663" s="1"/>
      <c r="P663" s="1"/>
      <c r="Q663" s="1"/>
      <c r="R663" s="1"/>
      <c r="S663" s="1"/>
      <c r="T663" s="1"/>
      <c r="U663" s="1"/>
      <c r="V663" s="1"/>
      <c r="W663" s="1"/>
      <c r="X663" s="1"/>
      <c r="Y663" s="1"/>
      <c r="Z663" s="1"/>
    </row>
    <row r="664" spans="1:26" ht="24" customHeight="1">
      <c r="A664" s="1"/>
      <c r="B664" s="1"/>
      <c r="C664" s="1"/>
      <c r="D664" s="1"/>
      <c r="E664" s="1"/>
      <c r="F664" s="1"/>
      <c r="G664" s="209"/>
      <c r="H664" s="209"/>
      <c r="I664" s="1"/>
      <c r="J664" s="1"/>
      <c r="K664" s="1"/>
      <c r="L664" s="1"/>
      <c r="M664" s="1"/>
      <c r="N664" s="1"/>
      <c r="O664" s="1"/>
      <c r="P664" s="1"/>
      <c r="Q664" s="1"/>
      <c r="R664" s="1"/>
      <c r="S664" s="1"/>
      <c r="T664" s="1"/>
      <c r="U664" s="1"/>
      <c r="V664" s="1"/>
      <c r="W664" s="1"/>
      <c r="X664" s="1"/>
      <c r="Y664" s="1"/>
      <c r="Z664" s="1"/>
    </row>
    <row r="665" spans="1:26" ht="24" customHeight="1">
      <c r="A665" s="1"/>
      <c r="B665" s="1"/>
      <c r="C665" s="1"/>
      <c r="D665" s="1"/>
      <c r="E665" s="1"/>
      <c r="F665" s="1"/>
      <c r="G665" s="209"/>
      <c r="H665" s="209"/>
      <c r="I665" s="1"/>
      <c r="J665" s="1"/>
      <c r="K665" s="1"/>
      <c r="L665" s="1"/>
      <c r="M665" s="1"/>
      <c r="N665" s="1"/>
      <c r="O665" s="1"/>
      <c r="P665" s="1"/>
      <c r="Q665" s="1"/>
      <c r="R665" s="1"/>
      <c r="S665" s="1"/>
      <c r="T665" s="1"/>
      <c r="U665" s="1"/>
      <c r="V665" s="1"/>
      <c r="W665" s="1"/>
      <c r="X665" s="1"/>
      <c r="Y665" s="1"/>
      <c r="Z665" s="1"/>
    </row>
    <row r="666" spans="1:26" ht="24" customHeight="1">
      <c r="A666" s="1"/>
      <c r="B666" s="1"/>
      <c r="C666" s="1"/>
      <c r="D666" s="1"/>
      <c r="E666" s="1"/>
      <c r="F666" s="1"/>
      <c r="G666" s="209"/>
      <c r="H666" s="209"/>
      <c r="I666" s="1"/>
      <c r="J666" s="1"/>
      <c r="K666" s="1"/>
      <c r="L666" s="1"/>
      <c r="M666" s="1"/>
      <c r="N666" s="1"/>
      <c r="O666" s="1"/>
      <c r="P666" s="1"/>
      <c r="Q666" s="1"/>
      <c r="R666" s="1"/>
      <c r="S666" s="1"/>
      <c r="T666" s="1"/>
      <c r="U666" s="1"/>
      <c r="V666" s="1"/>
      <c r="W666" s="1"/>
      <c r="X666" s="1"/>
      <c r="Y666" s="1"/>
      <c r="Z666" s="1"/>
    </row>
    <row r="667" spans="1:26" ht="24" customHeight="1">
      <c r="A667" s="1"/>
      <c r="B667" s="1"/>
      <c r="C667" s="1"/>
      <c r="D667" s="1"/>
      <c r="E667" s="1"/>
      <c r="F667" s="1"/>
      <c r="G667" s="209"/>
      <c r="H667" s="209"/>
      <c r="I667" s="1"/>
      <c r="J667" s="1"/>
      <c r="K667" s="1"/>
      <c r="L667" s="1"/>
      <c r="M667" s="1"/>
      <c r="N667" s="1"/>
      <c r="O667" s="1"/>
      <c r="P667" s="1"/>
      <c r="Q667" s="1"/>
      <c r="R667" s="1"/>
      <c r="S667" s="1"/>
      <c r="T667" s="1"/>
      <c r="U667" s="1"/>
      <c r="V667" s="1"/>
      <c r="W667" s="1"/>
      <c r="X667" s="1"/>
      <c r="Y667" s="1"/>
      <c r="Z667" s="1"/>
    </row>
    <row r="668" spans="1:26" ht="24" customHeight="1">
      <c r="A668" s="1"/>
      <c r="B668" s="1"/>
      <c r="C668" s="1"/>
      <c r="D668" s="1"/>
      <c r="E668" s="1"/>
      <c r="F668" s="1"/>
      <c r="G668" s="209"/>
      <c r="H668" s="209"/>
      <c r="I668" s="1"/>
      <c r="J668" s="1"/>
      <c r="K668" s="1"/>
      <c r="L668" s="1"/>
      <c r="M668" s="1"/>
      <c r="N668" s="1"/>
      <c r="O668" s="1"/>
      <c r="P668" s="1"/>
      <c r="Q668" s="1"/>
      <c r="R668" s="1"/>
      <c r="S668" s="1"/>
      <c r="T668" s="1"/>
      <c r="U668" s="1"/>
      <c r="V668" s="1"/>
      <c r="W668" s="1"/>
      <c r="X668" s="1"/>
      <c r="Y668" s="1"/>
      <c r="Z668" s="1"/>
    </row>
    <row r="669" spans="1:26" ht="24" customHeight="1">
      <c r="A669" s="1"/>
      <c r="B669" s="1"/>
      <c r="C669" s="1"/>
      <c r="D669" s="1"/>
      <c r="E669" s="1"/>
      <c r="F669" s="1"/>
      <c r="G669" s="209"/>
      <c r="H669" s="209"/>
      <c r="I669" s="1"/>
      <c r="J669" s="1"/>
      <c r="K669" s="1"/>
      <c r="L669" s="1"/>
      <c r="M669" s="1"/>
      <c r="N669" s="1"/>
      <c r="O669" s="1"/>
      <c r="P669" s="1"/>
      <c r="Q669" s="1"/>
      <c r="R669" s="1"/>
      <c r="S669" s="1"/>
      <c r="T669" s="1"/>
      <c r="U669" s="1"/>
      <c r="V669" s="1"/>
      <c r="W669" s="1"/>
      <c r="X669" s="1"/>
      <c r="Y669" s="1"/>
      <c r="Z669" s="1"/>
    </row>
    <row r="670" spans="1:26" ht="24" customHeight="1">
      <c r="A670" s="1"/>
      <c r="B670" s="1"/>
      <c r="C670" s="1"/>
      <c r="D670" s="1"/>
      <c r="E670" s="1"/>
      <c r="F670" s="1"/>
      <c r="G670" s="209"/>
      <c r="H670" s="209"/>
      <c r="I670" s="1"/>
      <c r="J670" s="1"/>
      <c r="K670" s="1"/>
      <c r="L670" s="1"/>
      <c r="M670" s="1"/>
      <c r="N670" s="1"/>
      <c r="O670" s="1"/>
      <c r="P670" s="1"/>
      <c r="Q670" s="1"/>
      <c r="R670" s="1"/>
      <c r="S670" s="1"/>
      <c r="T670" s="1"/>
      <c r="U670" s="1"/>
      <c r="V670" s="1"/>
      <c r="W670" s="1"/>
      <c r="X670" s="1"/>
      <c r="Y670" s="1"/>
      <c r="Z670" s="1"/>
    </row>
    <row r="671" spans="1:26" ht="24" customHeight="1">
      <c r="A671" s="1"/>
      <c r="B671" s="1"/>
      <c r="C671" s="1"/>
      <c r="D671" s="1"/>
      <c r="E671" s="1"/>
      <c r="F671" s="1"/>
      <c r="G671" s="209"/>
      <c r="H671" s="209"/>
      <c r="I671" s="1"/>
      <c r="J671" s="1"/>
      <c r="K671" s="1"/>
      <c r="L671" s="1"/>
      <c r="M671" s="1"/>
      <c r="N671" s="1"/>
      <c r="O671" s="1"/>
      <c r="P671" s="1"/>
      <c r="Q671" s="1"/>
      <c r="R671" s="1"/>
      <c r="S671" s="1"/>
      <c r="T671" s="1"/>
      <c r="U671" s="1"/>
      <c r="V671" s="1"/>
      <c r="W671" s="1"/>
      <c r="X671" s="1"/>
      <c r="Y671" s="1"/>
      <c r="Z671" s="1"/>
    </row>
    <row r="672" spans="1:26" ht="24" customHeight="1">
      <c r="A672" s="1"/>
      <c r="B672" s="1"/>
      <c r="C672" s="1"/>
      <c r="D672" s="1"/>
      <c r="E672" s="1"/>
      <c r="F672" s="1"/>
      <c r="G672" s="209"/>
      <c r="H672" s="209"/>
      <c r="I672" s="1"/>
      <c r="J672" s="1"/>
      <c r="K672" s="1"/>
      <c r="L672" s="1"/>
      <c r="M672" s="1"/>
      <c r="N672" s="1"/>
      <c r="O672" s="1"/>
      <c r="P672" s="1"/>
      <c r="Q672" s="1"/>
      <c r="R672" s="1"/>
      <c r="S672" s="1"/>
      <c r="T672" s="1"/>
      <c r="U672" s="1"/>
      <c r="V672" s="1"/>
      <c r="W672" s="1"/>
      <c r="X672" s="1"/>
      <c r="Y672" s="1"/>
      <c r="Z672" s="1"/>
    </row>
    <row r="673" spans="1:26" ht="24" customHeight="1">
      <c r="A673" s="1"/>
      <c r="B673" s="1"/>
      <c r="C673" s="1"/>
      <c r="D673" s="1"/>
      <c r="E673" s="1"/>
      <c r="F673" s="1"/>
      <c r="G673" s="209"/>
      <c r="H673" s="209"/>
      <c r="I673" s="1"/>
      <c r="J673" s="1"/>
      <c r="K673" s="1"/>
      <c r="L673" s="1"/>
      <c r="M673" s="1"/>
      <c r="N673" s="1"/>
      <c r="O673" s="1"/>
      <c r="P673" s="1"/>
      <c r="Q673" s="1"/>
      <c r="R673" s="1"/>
      <c r="S673" s="1"/>
      <c r="T673" s="1"/>
      <c r="U673" s="1"/>
      <c r="V673" s="1"/>
      <c r="W673" s="1"/>
      <c r="X673" s="1"/>
      <c r="Y673" s="1"/>
      <c r="Z673" s="1"/>
    </row>
    <row r="674" spans="1:26" ht="24" customHeight="1">
      <c r="A674" s="1"/>
      <c r="B674" s="1"/>
      <c r="C674" s="1"/>
      <c r="D674" s="1"/>
      <c r="E674" s="1"/>
      <c r="F674" s="1"/>
      <c r="G674" s="209"/>
      <c r="H674" s="209"/>
      <c r="I674" s="1"/>
      <c r="J674" s="1"/>
      <c r="K674" s="1"/>
      <c r="L674" s="1"/>
      <c r="M674" s="1"/>
      <c r="N674" s="1"/>
      <c r="O674" s="1"/>
      <c r="P674" s="1"/>
      <c r="Q674" s="1"/>
      <c r="R674" s="1"/>
      <c r="S674" s="1"/>
      <c r="T674" s="1"/>
      <c r="U674" s="1"/>
      <c r="V674" s="1"/>
      <c r="W674" s="1"/>
      <c r="X674" s="1"/>
      <c r="Y674" s="1"/>
      <c r="Z674" s="1"/>
    </row>
    <row r="675" spans="1:26" ht="24" customHeight="1">
      <c r="A675" s="1"/>
      <c r="B675" s="1"/>
      <c r="C675" s="1"/>
      <c r="D675" s="1"/>
      <c r="E675" s="1"/>
      <c r="F675" s="1"/>
      <c r="G675" s="209"/>
      <c r="H675" s="209"/>
      <c r="I675" s="1"/>
      <c r="J675" s="1"/>
      <c r="K675" s="1"/>
      <c r="L675" s="1"/>
      <c r="M675" s="1"/>
      <c r="N675" s="1"/>
      <c r="O675" s="1"/>
      <c r="P675" s="1"/>
      <c r="Q675" s="1"/>
      <c r="R675" s="1"/>
      <c r="S675" s="1"/>
      <c r="T675" s="1"/>
      <c r="U675" s="1"/>
      <c r="V675" s="1"/>
      <c r="W675" s="1"/>
      <c r="X675" s="1"/>
      <c r="Y675" s="1"/>
      <c r="Z675" s="1"/>
    </row>
    <row r="676" spans="1:26" ht="24" customHeight="1">
      <c r="A676" s="1"/>
      <c r="B676" s="1"/>
      <c r="C676" s="1"/>
      <c r="D676" s="1"/>
      <c r="E676" s="1"/>
      <c r="F676" s="1"/>
      <c r="G676" s="209"/>
      <c r="H676" s="209"/>
      <c r="I676" s="1"/>
      <c r="J676" s="1"/>
      <c r="K676" s="1"/>
      <c r="L676" s="1"/>
      <c r="M676" s="1"/>
      <c r="N676" s="1"/>
      <c r="O676" s="1"/>
      <c r="P676" s="1"/>
      <c r="Q676" s="1"/>
      <c r="R676" s="1"/>
      <c r="S676" s="1"/>
      <c r="T676" s="1"/>
      <c r="U676" s="1"/>
      <c r="V676" s="1"/>
      <c r="W676" s="1"/>
      <c r="X676" s="1"/>
      <c r="Y676" s="1"/>
      <c r="Z676" s="1"/>
    </row>
    <row r="677" spans="1:26" ht="24" customHeight="1">
      <c r="A677" s="1"/>
      <c r="B677" s="1"/>
      <c r="C677" s="1"/>
      <c r="D677" s="1"/>
      <c r="E677" s="1"/>
      <c r="F677" s="1"/>
      <c r="G677" s="209"/>
      <c r="H677" s="209"/>
      <c r="I677" s="1"/>
      <c r="J677" s="1"/>
      <c r="K677" s="1"/>
      <c r="L677" s="1"/>
      <c r="M677" s="1"/>
      <c r="N677" s="1"/>
      <c r="O677" s="1"/>
      <c r="P677" s="1"/>
      <c r="Q677" s="1"/>
      <c r="R677" s="1"/>
      <c r="S677" s="1"/>
      <c r="T677" s="1"/>
      <c r="U677" s="1"/>
      <c r="V677" s="1"/>
      <c r="W677" s="1"/>
      <c r="X677" s="1"/>
      <c r="Y677" s="1"/>
      <c r="Z677" s="1"/>
    </row>
    <row r="678" spans="1:26" ht="24" customHeight="1">
      <c r="A678" s="1"/>
      <c r="B678" s="1"/>
      <c r="C678" s="1"/>
      <c r="D678" s="1"/>
      <c r="E678" s="1"/>
      <c r="F678" s="1"/>
      <c r="G678" s="209"/>
      <c r="H678" s="209"/>
      <c r="I678" s="1"/>
      <c r="J678" s="1"/>
      <c r="K678" s="1"/>
      <c r="L678" s="1"/>
      <c r="M678" s="1"/>
      <c r="N678" s="1"/>
      <c r="O678" s="1"/>
      <c r="P678" s="1"/>
      <c r="Q678" s="1"/>
      <c r="R678" s="1"/>
      <c r="S678" s="1"/>
      <c r="T678" s="1"/>
      <c r="U678" s="1"/>
      <c r="V678" s="1"/>
      <c r="W678" s="1"/>
      <c r="X678" s="1"/>
      <c r="Y678" s="1"/>
      <c r="Z678" s="1"/>
    </row>
    <row r="679" spans="1:26" ht="24" customHeight="1">
      <c r="A679" s="1"/>
      <c r="B679" s="1"/>
      <c r="C679" s="1"/>
      <c r="D679" s="1"/>
      <c r="E679" s="1"/>
      <c r="F679" s="1"/>
      <c r="G679" s="209"/>
      <c r="H679" s="209"/>
      <c r="I679" s="1"/>
      <c r="J679" s="1"/>
      <c r="K679" s="1"/>
      <c r="L679" s="1"/>
      <c r="M679" s="1"/>
      <c r="N679" s="1"/>
      <c r="O679" s="1"/>
      <c r="P679" s="1"/>
      <c r="Q679" s="1"/>
      <c r="R679" s="1"/>
      <c r="S679" s="1"/>
      <c r="T679" s="1"/>
      <c r="U679" s="1"/>
      <c r="V679" s="1"/>
      <c r="W679" s="1"/>
      <c r="X679" s="1"/>
      <c r="Y679" s="1"/>
      <c r="Z679" s="1"/>
    </row>
    <row r="680" spans="1:26" ht="24" customHeight="1">
      <c r="A680" s="1"/>
      <c r="B680" s="1"/>
      <c r="C680" s="1"/>
      <c r="D680" s="1"/>
      <c r="E680" s="1"/>
      <c r="F680" s="1"/>
      <c r="G680" s="209"/>
      <c r="H680" s="209"/>
      <c r="I680" s="1"/>
      <c r="J680" s="1"/>
      <c r="K680" s="1"/>
      <c r="L680" s="1"/>
      <c r="M680" s="1"/>
      <c r="N680" s="1"/>
      <c r="O680" s="1"/>
      <c r="P680" s="1"/>
      <c r="Q680" s="1"/>
      <c r="R680" s="1"/>
      <c r="S680" s="1"/>
      <c r="T680" s="1"/>
      <c r="U680" s="1"/>
      <c r="V680" s="1"/>
      <c r="W680" s="1"/>
      <c r="X680" s="1"/>
      <c r="Y680" s="1"/>
      <c r="Z680" s="1"/>
    </row>
    <row r="681" spans="1:26" ht="24" customHeight="1">
      <c r="A681" s="1"/>
      <c r="B681" s="1"/>
      <c r="C681" s="1"/>
      <c r="D681" s="1"/>
      <c r="E681" s="1"/>
      <c r="F681" s="1"/>
      <c r="G681" s="209"/>
      <c r="H681" s="209"/>
      <c r="I681" s="1"/>
      <c r="J681" s="1"/>
      <c r="K681" s="1"/>
      <c r="L681" s="1"/>
      <c r="M681" s="1"/>
      <c r="N681" s="1"/>
      <c r="O681" s="1"/>
      <c r="P681" s="1"/>
      <c r="Q681" s="1"/>
      <c r="R681" s="1"/>
      <c r="S681" s="1"/>
      <c r="T681" s="1"/>
      <c r="U681" s="1"/>
      <c r="V681" s="1"/>
      <c r="W681" s="1"/>
      <c r="X681" s="1"/>
      <c r="Y681" s="1"/>
      <c r="Z681" s="1"/>
    </row>
    <row r="682" spans="1:26" ht="24" customHeight="1">
      <c r="A682" s="1"/>
      <c r="B682" s="1"/>
      <c r="C682" s="1"/>
      <c r="D682" s="1"/>
      <c r="E682" s="1"/>
      <c r="F682" s="1"/>
      <c r="G682" s="209"/>
      <c r="H682" s="209"/>
      <c r="I682" s="1"/>
      <c r="J682" s="1"/>
      <c r="K682" s="1"/>
      <c r="L682" s="1"/>
      <c r="M682" s="1"/>
      <c r="N682" s="1"/>
      <c r="O682" s="1"/>
      <c r="P682" s="1"/>
      <c r="Q682" s="1"/>
      <c r="R682" s="1"/>
      <c r="S682" s="1"/>
      <c r="T682" s="1"/>
      <c r="U682" s="1"/>
      <c r="V682" s="1"/>
      <c r="W682" s="1"/>
      <c r="X682" s="1"/>
      <c r="Y682" s="1"/>
      <c r="Z682" s="1"/>
    </row>
    <row r="683" spans="1:26" ht="24" customHeight="1">
      <c r="A683" s="1"/>
      <c r="B683" s="1"/>
      <c r="C683" s="1"/>
      <c r="D683" s="1"/>
      <c r="E683" s="1"/>
      <c r="F683" s="1"/>
      <c r="G683" s="209"/>
      <c r="H683" s="209"/>
      <c r="I683" s="1"/>
      <c r="J683" s="1"/>
      <c r="K683" s="1"/>
      <c r="L683" s="1"/>
      <c r="M683" s="1"/>
      <c r="N683" s="1"/>
      <c r="O683" s="1"/>
      <c r="P683" s="1"/>
      <c r="Q683" s="1"/>
      <c r="R683" s="1"/>
      <c r="S683" s="1"/>
      <c r="T683" s="1"/>
      <c r="U683" s="1"/>
      <c r="V683" s="1"/>
      <c r="W683" s="1"/>
      <c r="X683" s="1"/>
      <c r="Y683" s="1"/>
      <c r="Z683" s="1"/>
    </row>
    <row r="684" spans="1:26" ht="24" customHeight="1">
      <c r="A684" s="1"/>
      <c r="B684" s="1"/>
      <c r="C684" s="1"/>
      <c r="D684" s="1"/>
      <c r="E684" s="1"/>
      <c r="F684" s="1"/>
      <c r="G684" s="209"/>
      <c r="H684" s="209"/>
      <c r="I684" s="1"/>
      <c r="J684" s="1"/>
      <c r="K684" s="1"/>
      <c r="L684" s="1"/>
      <c r="M684" s="1"/>
      <c r="N684" s="1"/>
      <c r="O684" s="1"/>
      <c r="P684" s="1"/>
      <c r="Q684" s="1"/>
      <c r="R684" s="1"/>
      <c r="S684" s="1"/>
      <c r="T684" s="1"/>
      <c r="U684" s="1"/>
      <c r="V684" s="1"/>
      <c r="W684" s="1"/>
      <c r="X684" s="1"/>
      <c r="Y684" s="1"/>
      <c r="Z684" s="1"/>
    </row>
    <row r="685" spans="1:26" ht="24" customHeight="1">
      <c r="A685" s="1"/>
      <c r="B685" s="1"/>
      <c r="C685" s="1"/>
      <c r="D685" s="1"/>
      <c r="E685" s="1"/>
      <c r="F685" s="1"/>
      <c r="G685" s="209"/>
      <c r="H685" s="209"/>
      <c r="I685" s="1"/>
      <c r="J685" s="1"/>
      <c r="K685" s="1"/>
      <c r="L685" s="1"/>
      <c r="M685" s="1"/>
      <c r="N685" s="1"/>
      <c r="O685" s="1"/>
      <c r="P685" s="1"/>
      <c r="Q685" s="1"/>
      <c r="R685" s="1"/>
      <c r="S685" s="1"/>
      <c r="T685" s="1"/>
      <c r="U685" s="1"/>
      <c r="V685" s="1"/>
      <c r="W685" s="1"/>
      <c r="X685" s="1"/>
      <c r="Y685" s="1"/>
      <c r="Z685" s="1"/>
    </row>
    <row r="686" spans="1:26" ht="24" customHeight="1">
      <c r="A686" s="1"/>
      <c r="B686" s="1"/>
      <c r="C686" s="1"/>
      <c r="D686" s="1"/>
      <c r="E686" s="1"/>
      <c r="F686" s="1"/>
      <c r="G686" s="209"/>
      <c r="H686" s="209"/>
      <c r="I686" s="1"/>
      <c r="J686" s="1"/>
      <c r="K686" s="1"/>
      <c r="L686" s="1"/>
      <c r="M686" s="1"/>
      <c r="N686" s="1"/>
      <c r="O686" s="1"/>
      <c r="P686" s="1"/>
      <c r="Q686" s="1"/>
      <c r="R686" s="1"/>
      <c r="S686" s="1"/>
      <c r="T686" s="1"/>
      <c r="U686" s="1"/>
      <c r="V686" s="1"/>
      <c r="W686" s="1"/>
      <c r="X686" s="1"/>
      <c r="Y686" s="1"/>
      <c r="Z686" s="1"/>
    </row>
    <row r="687" spans="1:26" ht="24" customHeight="1">
      <c r="A687" s="1"/>
      <c r="B687" s="1"/>
      <c r="C687" s="1"/>
      <c r="D687" s="1"/>
      <c r="E687" s="1"/>
      <c r="F687" s="1"/>
      <c r="G687" s="209"/>
      <c r="H687" s="209"/>
      <c r="I687" s="1"/>
      <c r="J687" s="1"/>
      <c r="K687" s="1"/>
      <c r="L687" s="1"/>
      <c r="M687" s="1"/>
      <c r="N687" s="1"/>
      <c r="O687" s="1"/>
      <c r="P687" s="1"/>
      <c r="Q687" s="1"/>
      <c r="R687" s="1"/>
      <c r="S687" s="1"/>
      <c r="T687" s="1"/>
      <c r="U687" s="1"/>
      <c r="V687" s="1"/>
      <c r="W687" s="1"/>
      <c r="X687" s="1"/>
      <c r="Y687" s="1"/>
      <c r="Z687" s="1"/>
    </row>
    <row r="688" spans="1:26" ht="24" customHeight="1">
      <c r="A688" s="1"/>
      <c r="B688" s="1"/>
      <c r="C688" s="1"/>
      <c r="D688" s="1"/>
      <c r="E688" s="1"/>
      <c r="F688" s="1"/>
      <c r="G688" s="209"/>
      <c r="H688" s="209"/>
      <c r="I688" s="1"/>
      <c r="J688" s="1"/>
      <c r="K688" s="1"/>
      <c r="L688" s="1"/>
      <c r="M688" s="1"/>
      <c r="N688" s="1"/>
      <c r="O688" s="1"/>
      <c r="P688" s="1"/>
      <c r="Q688" s="1"/>
      <c r="R688" s="1"/>
      <c r="S688" s="1"/>
      <c r="T688" s="1"/>
      <c r="U688" s="1"/>
      <c r="V688" s="1"/>
      <c r="W688" s="1"/>
      <c r="X688" s="1"/>
      <c r="Y688" s="1"/>
      <c r="Z688" s="1"/>
    </row>
    <row r="689" spans="1:26" ht="24" customHeight="1">
      <c r="A689" s="1"/>
      <c r="B689" s="1"/>
      <c r="C689" s="1"/>
      <c r="D689" s="1"/>
      <c r="E689" s="1"/>
      <c r="F689" s="1"/>
      <c r="G689" s="209"/>
      <c r="H689" s="209"/>
      <c r="I689" s="1"/>
      <c r="J689" s="1"/>
      <c r="K689" s="1"/>
      <c r="L689" s="1"/>
      <c r="M689" s="1"/>
      <c r="N689" s="1"/>
      <c r="O689" s="1"/>
      <c r="P689" s="1"/>
      <c r="Q689" s="1"/>
      <c r="R689" s="1"/>
      <c r="S689" s="1"/>
      <c r="T689" s="1"/>
      <c r="U689" s="1"/>
      <c r="V689" s="1"/>
      <c r="W689" s="1"/>
      <c r="X689" s="1"/>
      <c r="Y689" s="1"/>
      <c r="Z689" s="1"/>
    </row>
    <row r="690" spans="1:26" ht="24" customHeight="1">
      <c r="A690" s="1"/>
      <c r="B690" s="1"/>
      <c r="C690" s="1"/>
      <c r="D690" s="1"/>
      <c r="E690" s="1"/>
      <c r="F690" s="1"/>
      <c r="G690" s="209"/>
      <c r="H690" s="209"/>
      <c r="I690" s="1"/>
      <c r="J690" s="1"/>
      <c r="K690" s="1"/>
      <c r="L690" s="1"/>
      <c r="M690" s="1"/>
      <c r="N690" s="1"/>
      <c r="O690" s="1"/>
      <c r="P690" s="1"/>
      <c r="Q690" s="1"/>
      <c r="R690" s="1"/>
      <c r="S690" s="1"/>
      <c r="T690" s="1"/>
      <c r="U690" s="1"/>
      <c r="V690" s="1"/>
      <c r="W690" s="1"/>
      <c r="X690" s="1"/>
      <c r="Y690" s="1"/>
      <c r="Z690" s="1"/>
    </row>
    <row r="691" spans="1:26" ht="24" customHeight="1">
      <c r="A691" s="1"/>
      <c r="B691" s="1"/>
      <c r="C691" s="1"/>
      <c r="D691" s="1"/>
      <c r="E691" s="1"/>
      <c r="F691" s="1"/>
      <c r="G691" s="209"/>
      <c r="H691" s="209"/>
      <c r="I691" s="1"/>
      <c r="J691" s="1"/>
      <c r="K691" s="1"/>
      <c r="L691" s="1"/>
      <c r="M691" s="1"/>
      <c r="N691" s="1"/>
      <c r="O691" s="1"/>
      <c r="P691" s="1"/>
      <c r="Q691" s="1"/>
      <c r="R691" s="1"/>
      <c r="S691" s="1"/>
      <c r="T691" s="1"/>
      <c r="U691" s="1"/>
      <c r="V691" s="1"/>
      <c r="W691" s="1"/>
      <c r="X691" s="1"/>
      <c r="Y691" s="1"/>
      <c r="Z691" s="1"/>
    </row>
    <row r="692" spans="1:26" ht="24" customHeight="1">
      <c r="A692" s="1"/>
      <c r="B692" s="1"/>
      <c r="C692" s="1"/>
      <c r="D692" s="1"/>
      <c r="E692" s="1"/>
      <c r="F692" s="1"/>
      <c r="G692" s="209"/>
      <c r="H692" s="209"/>
      <c r="I692" s="1"/>
      <c r="J692" s="1"/>
      <c r="K692" s="1"/>
      <c r="L692" s="1"/>
      <c r="M692" s="1"/>
      <c r="N692" s="1"/>
      <c r="O692" s="1"/>
      <c r="P692" s="1"/>
      <c r="Q692" s="1"/>
      <c r="R692" s="1"/>
      <c r="S692" s="1"/>
      <c r="T692" s="1"/>
      <c r="U692" s="1"/>
      <c r="V692" s="1"/>
      <c r="W692" s="1"/>
      <c r="X692" s="1"/>
      <c r="Y692" s="1"/>
      <c r="Z692" s="1"/>
    </row>
    <row r="693" spans="1:26" ht="24" customHeight="1">
      <c r="A693" s="1"/>
      <c r="B693" s="1"/>
      <c r="C693" s="1"/>
      <c r="D693" s="1"/>
      <c r="E693" s="1"/>
      <c r="F693" s="1"/>
      <c r="G693" s="209"/>
      <c r="H693" s="209"/>
      <c r="I693" s="1"/>
      <c r="J693" s="1"/>
      <c r="K693" s="1"/>
      <c r="L693" s="1"/>
      <c r="M693" s="1"/>
      <c r="N693" s="1"/>
      <c r="O693" s="1"/>
      <c r="P693" s="1"/>
      <c r="Q693" s="1"/>
      <c r="R693" s="1"/>
      <c r="S693" s="1"/>
      <c r="T693" s="1"/>
      <c r="U693" s="1"/>
      <c r="V693" s="1"/>
      <c r="W693" s="1"/>
      <c r="X693" s="1"/>
      <c r="Y693" s="1"/>
      <c r="Z693" s="1"/>
    </row>
    <row r="694" spans="1:26" ht="24" customHeight="1">
      <c r="A694" s="1"/>
      <c r="B694" s="1"/>
      <c r="C694" s="1"/>
      <c r="D694" s="1"/>
      <c r="E694" s="1"/>
      <c r="F694" s="1"/>
      <c r="G694" s="209"/>
      <c r="H694" s="209"/>
      <c r="I694" s="1"/>
      <c r="J694" s="1"/>
      <c r="K694" s="1"/>
      <c r="L694" s="1"/>
      <c r="M694" s="1"/>
      <c r="N694" s="1"/>
      <c r="O694" s="1"/>
      <c r="P694" s="1"/>
      <c r="Q694" s="1"/>
      <c r="R694" s="1"/>
      <c r="S694" s="1"/>
      <c r="T694" s="1"/>
      <c r="U694" s="1"/>
      <c r="V694" s="1"/>
      <c r="W694" s="1"/>
      <c r="X694" s="1"/>
      <c r="Y694" s="1"/>
      <c r="Z694" s="1"/>
    </row>
    <row r="695" spans="1:26" ht="24" customHeight="1">
      <c r="A695" s="1"/>
      <c r="B695" s="1"/>
      <c r="C695" s="1"/>
      <c r="D695" s="1"/>
      <c r="E695" s="1"/>
      <c r="F695" s="1"/>
      <c r="G695" s="209"/>
      <c r="H695" s="209"/>
      <c r="I695" s="1"/>
      <c r="J695" s="1"/>
      <c r="K695" s="1"/>
      <c r="L695" s="1"/>
      <c r="M695" s="1"/>
      <c r="N695" s="1"/>
      <c r="O695" s="1"/>
      <c r="P695" s="1"/>
      <c r="Q695" s="1"/>
      <c r="R695" s="1"/>
      <c r="S695" s="1"/>
      <c r="T695" s="1"/>
      <c r="U695" s="1"/>
      <c r="V695" s="1"/>
      <c r="W695" s="1"/>
      <c r="X695" s="1"/>
      <c r="Y695" s="1"/>
      <c r="Z695" s="1"/>
    </row>
    <row r="696" spans="1:26" ht="24" customHeight="1">
      <c r="A696" s="1"/>
      <c r="B696" s="1"/>
      <c r="C696" s="1"/>
      <c r="D696" s="1"/>
      <c r="E696" s="1"/>
      <c r="F696" s="1"/>
      <c r="G696" s="209"/>
      <c r="H696" s="209"/>
      <c r="I696" s="1"/>
      <c r="J696" s="1"/>
      <c r="K696" s="1"/>
      <c r="L696" s="1"/>
      <c r="M696" s="1"/>
      <c r="N696" s="1"/>
      <c r="O696" s="1"/>
      <c r="P696" s="1"/>
      <c r="Q696" s="1"/>
      <c r="R696" s="1"/>
      <c r="S696" s="1"/>
      <c r="T696" s="1"/>
      <c r="U696" s="1"/>
      <c r="V696" s="1"/>
      <c r="W696" s="1"/>
      <c r="X696" s="1"/>
      <c r="Y696" s="1"/>
      <c r="Z696" s="1"/>
    </row>
    <row r="697" spans="1:26" ht="24" customHeight="1">
      <c r="A697" s="1"/>
      <c r="B697" s="1"/>
      <c r="C697" s="1"/>
      <c r="D697" s="1"/>
      <c r="E697" s="1"/>
      <c r="F697" s="1"/>
      <c r="G697" s="209"/>
      <c r="H697" s="209"/>
      <c r="I697" s="1"/>
      <c r="J697" s="1"/>
      <c r="K697" s="1"/>
      <c r="L697" s="1"/>
      <c r="M697" s="1"/>
      <c r="N697" s="1"/>
      <c r="O697" s="1"/>
      <c r="P697" s="1"/>
      <c r="Q697" s="1"/>
      <c r="R697" s="1"/>
      <c r="S697" s="1"/>
      <c r="T697" s="1"/>
      <c r="U697" s="1"/>
      <c r="V697" s="1"/>
      <c r="W697" s="1"/>
      <c r="X697" s="1"/>
      <c r="Y697" s="1"/>
      <c r="Z697" s="1"/>
    </row>
    <row r="698" spans="1:26" ht="24" customHeight="1">
      <c r="A698" s="1"/>
      <c r="B698" s="1"/>
      <c r="C698" s="1"/>
      <c r="D698" s="1"/>
      <c r="E698" s="1"/>
      <c r="F698" s="1"/>
      <c r="G698" s="209"/>
      <c r="H698" s="209"/>
      <c r="I698" s="1"/>
      <c r="J698" s="1"/>
      <c r="K698" s="1"/>
      <c r="L698" s="1"/>
      <c r="M698" s="1"/>
      <c r="N698" s="1"/>
      <c r="O698" s="1"/>
      <c r="P698" s="1"/>
      <c r="Q698" s="1"/>
      <c r="R698" s="1"/>
      <c r="S698" s="1"/>
      <c r="T698" s="1"/>
      <c r="U698" s="1"/>
      <c r="V698" s="1"/>
      <c r="W698" s="1"/>
      <c r="X698" s="1"/>
      <c r="Y698" s="1"/>
      <c r="Z698" s="1"/>
    </row>
    <row r="699" spans="1:26" ht="24" customHeight="1">
      <c r="A699" s="1"/>
      <c r="B699" s="1"/>
      <c r="C699" s="1"/>
      <c r="D699" s="1"/>
      <c r="E699" s="1"/>
      <c r="F699" s="1"/>
      <c r="G699" s="209"/>
      <c r="H699" s="209"/>
      <c r="I699" s="1"/>
      <c r="J699" s="1"/>
      <c r="K699" s="1"/>
      <c r="L699" s="1"/>
      <c r="M699" s="1"/>
      <c r="N699" s="1"/>
      <c r="O699" s="1"/>
      <c r="P699" s="1"/>
      <c r="Q699" s="1"/>
      <c r="R699" s="1"/>
      <c r="S699" s="1"/>
      <c r="T699" s="1"/>
      <c r="U699" s="1"/>
      <c r="V699" s="1"/>
      <c r="W699" s="1"/>
      <c r="X699" s="1"/>
      <c r="Y699" s="1"/>
      <c r="Z699" s="1"/>
    </row>
    <row r="700" spans="1:26" ht="24" customHeight="1">
      <c r="A700" s="1"/>
      <c r="B700" s="1"/>
      <c r="C700" s="1"/>
      <c r="D700" s="1"/>
      <c r="E700" s="1"/>
      <c r="F700" s="1"/>
      <c r="G700" s="209"/>
      <c r="H700" s="209"/>
      <c r="I700" s="1"/>
      <c r="J700" s="1"/>
      <c r="K700" s="1"/>
      <c r="L700" s="1"/>
      <c r="M700" s="1"/>
      <c r="N700" s="1"/>
      <c r="O700" s="1"/>
      <c r="P700" s="1"/>
      <c r="Q700" s="1"/>
      <c r="R700" s="1"/>
      <c r="S700" s="1"/>
      <c r="T700" s="1"/>
      <c r="U700" s="1"/>
      <c r="V700" s="1"/>
      <c r="W700" s="1"/>
      <c r="X700" s="1"/>
      <c r="Y700" s="1"/>
      <c r="Z700" s="1"/>
    </row>
    <row r="701" spans="1:26" ht="24" customHeight="1">
      <c r="A701" s="1"/>
      <c r="B701" s="1"/>
      <c r="C701" s="1"/>
      <c r="D701" s="1"/>
      <c r="E701" s="1"/>
      <c r="F701" s="1"/>
      <c r="G701" s="209"/>
      <c r="H701" s="209"/>
      <c r="I701" s="1"/>
      <c r="J701" s="1"/>
      <c r="K701" s="1"/>
      <c r="L701" s="1"/>
      <c r="M701" s="1"/>
      <c r="N701" s="1"/>
      <c r="O701" s="1"/>
      <c r="P701" s="1"/>
      <c r="Q701" s="1"/>
      <c r="R701" s="1"/>
      <c r="S701" s="1"/>
      <c r="T701" s="1"/>
      <c r="U701" s="1"/>
      <c r="V701" s="1"/>
      <c r="W701" s="1"/>
      <c r="X701" s="1"/>
      <c r="Y701" s="1"/>
      <c r="Z701" s="1"/>
    </row>
    <row r="702" spans="1:26" ht="24" customHeight="1">
      <c r="A702" s="1"/>
      <c r="B702" s="1"/>
      <c r="C702" s="1"/>
      <c r="D702" s="1"/>
      <c r="E702" s="1"/>
      <c r="F702" s="1"/>
      <c r="G702" s="209"/>
      <c r="H702" s="209"/>
      <c r="I702" s="1"/>
      <c r="J702" s="1"/>
      <c r="K702" s="1"/>
      <c r="L702" s="1"/>
      <c r="M702" s="1"/>
      <c r="N702" s="1"/>
      <c r="O702" s="1"/>
      <c r="P702" s="1"/>
      <c r="Q702" s="1"/>
      <c r="R702" s="1"/>
      <c r="S702" s="1"/>
      <c r="T702" s="1"/>
      <c r="U702" s="1"/>
      <c r="V702" s="1"/>
      <c r="W702" s="1"/>
      <c r="X702" s="1"/>
      <c r="Y702" s="1"/>
      <c r="Z702" s="1"/>
    </row>
    <row r="703" spans="1:26" ht="24" customHeight="1">
      <c r="A703" s="1"/>
      <c r="B703" s="1"/>
      <c r="C703" s="1"/>
      <c r="D703" s="1"/>
      <c r="E703" s="1"/>
      <c r="F703" s="1"/>
      <c r="G703" s="209"/>
      <c r="H703" s="209"/>
      <c r="I703" s="1"/>
      <c r="J703" s="1"/>
      <c r="K703" s="1"/>
      <c r="L703" s="1"/>
      <c r="M703" s="1"/>
      <c r="N703" s="1"/>
      <c r="O703" s="1"/>
      <c r="P703" s="1"/>
      <c r="Q703" s="1"/>
      <c r="R703" s="1"/>
      <c r="S703" s="1"/>
      <c r="T703" s="1"/>
      <c r="U703" s="1"/>
      <c r="V703" s="1"/>
      <c r="W703" s="1"/>
      <c r="X703" s="1"/>
      <c r="Y703" s="1"/>
      <c r="Z703" s="1"/>
    </row>
    <row r="704" spans="1:26" ht="24" customHeight="1">
      <c r="A704" s="1"/>
      <c r="B704" s="1"/>
      <c r="C704" s="1"/>
      <c r="D704" s="1"/>
      <c r="E704" s="1"/>
      <c r="F704" s="1"/>
      <c r="G704" s="209"/>
      <c r="H704" s="209"/>
      <c r="I704" s="1"/>
      <c r="J704" s="1"/>
      <c r="K704" s="1"/>
      <c r="L704" s="1"/>
      <c r="M704" s="1"/>
      <c r="N704" s="1"/>
      <c r="O704" s="1"/>
      <c r="P704" s="1"/>
      <c r="Q704" s="1"/>
      <c r="R704" s="1"/>
      <c r="S704" s="1"/>
      <c r="T704" s="1"/>
      <c r="U704" s="1"/>
      <c r="V704" s="1"/>
      <c r="W704" s="1"/>
      <c r="X704" s="1"/>
      <c r="Y704" s="1"/>
      <c r="Z704" s="1"/>
    </row>
    <row r="705" spans="1:26" ht="24" customHeight="1">
      <c r="A705" s="1"/>
      <c r="B705" s="1"/>
      <c r="C705" s="1"/>
      <c r="D705" s="1"/>
      <c r="E705" s="1"/>
      <c r="F705" s="1"/>
      <c r="G705" s="209"/>
      <c r="H705" s="209"/>
      <c r="I705" s="1"/>
      <c r="J705" s="1"/>
      <c r="K705" s="1"/>
      <c r="L705" s="1"/>
      <c r="M705" s="1"/>
      <c r="N705" s="1"/>
      <c r="O705" s="1"/>
      <c r="P705" s="1"/>
      <c r="Q705" s="1"/>
      <c r="R705" s="1"/>
      <c r="S705" s="1"/>
      <c r="T705" s="1"/>
      <c r="U705" s="1"/>
      <c r="V705" s="1"/>
      <c r="W705" s="1"/>
      <c r="X705" s="1"/>
      <c r="Y705" s="1"/>
      <c r="Z705" s="1"/>
    </row>
    <row r="706" spans="1:26" ht="24" customHeight="1">
      <c r="A706" s="1"/>
      <c r="B706" s="1"/>
      <c r="C706" s="1"/>
      <c r="D706" s="1"/>
      <c r="E706" s="1"/>
      <c r="F706" s="1"/>
      <c r="G706" s="209"/>
      <c r="H706" s="209"/>
      <c r="I706" s="1"/>
      <c r="J706" s="1"/>
      <c r="K706" s="1"/>
      <c r="L706" s="1"/>
      <c r="M706" s="1"/>
      <c r="N706" s="1"/>
      <c r="O706" s="1"/>
      <c r="P706" s="1"/>
      <c r="Q706" s="1"/>
      <c r="R706" s="1"/>
      <c r="S706" s="1"/>
      <c r="T706" s="1"/>
      <c r="U706" s="1"/>
      <c r="V706" s="1"/>
      <c r="W706" s="1"/>
      <c r="X706" s="1"/>
      <c r="Y706" s="1"/>
      <c r="Z706" s="1"/>
    </row>
    <row r="707" spans="1:26" ht="24" customHeight="1">
      <c r="A707" s="1"/>
      <c r="B707" s="1"/>
      <c r="C707" s="1"/>
      <c r="D707" s="1"/>
      <c r="E707" s="1"/>
      <c r="F707" s="1"/>
      <c r="G707" s="209"/>
      <c r="H707" s="209"/>
      <c r="I707" s="1"/>
      <c r="J707" s="1"/>
      <c r="K707" s="1"/>
      <c r="L707" s="1"/>
      <c r="M707" s="1"/>
      <c r="N707" s="1"/>
      <c r="O707" s="1"/>
      <c r="P707" s="1"/>
      <c r="Q707" s="1"/>
      <c r="R707" s="1"/>
      <c r="S707" s="1"/>
      <c r="T707" s="1"/>
      <c r="U707" s="1"/>
      <c r="V707" s="1"/>
      <c r="W707" s="1"/>
      <c r="X707" s="1"/>
      <c r="Y707" s="1"/>
      <c r="Z707" s="1"/>
    </row>
    <row r="708" spans="1:26" ht="24" customHeight="1">
      <c r="A708" s="1"/>
      <c r="B708" s="1"/>
      <c r="C708" s="1"/>
      <c r="D708" s="1"/>
      <c r="E708" s="1"/>
      <c r="F708" s="1"/>
      <c r="G708" s="209"/>
      <c r="H708" s="209"/>
      <c r="I708" s="1"/>
      <c r="J708" s="1"/>
      <c r="K708" s="1"/>
      <c r="L708" s="1"/>
      <c r="M708" s="1"/>
      <c r="N708" s="1"/>
      <c r="O708" s="1"/>
      <c r="P708" s="1"/>
      <c r="Q708" s="1"/>
      <c r="R708" s="1"/>
      <c r="S708" s="1"/>
      <c r="T708" s="1"/>
      <c r="U708" s="1"/>
      <c r="V708" s="1"/>
      <c r="W708" s="1"/>
      <c r="X708" s="1"/>
      <c r="Y708" s="1"/>
      <c r="Z708" s="1"/>
    </row>
    <row r="709" spans="1:26" ht="24" customHeight="1">
      <c r="A709" s="1"/>
      <c r="B709" s="1"/>
      <c r="C709" s="1"/>
      <c r="D709" s="1"/>
      <c r="E709" s="1"/>
      <c r="F709" s="1"/>
      <c r="G709" s="209"/>
      <c r="H709" s="209"/>
      <c r="I709" s="1"/>
      <c r="J709" s="1"/>
      <c r="K709" s="1"/>
      <c r="L709" s="1"/>
      <c r="M709" s="1"/>
      <c r="N709" s="1"/>
      <c r="O709" s="1"/>
      <c r="P709" s="1"/>
      <c r="Q709" s="1"/>
      <c r="R709" s="1"/>
      <c r="S709" s="1"/>
      <c r="T709" s="1"/>
      <c r="U709" s="1"/>
      <c r="V709" s="1"/>
      <c r="W709" s="1"/>
      <c r="X709" s="1"/>
      <c r="Y709" s="1"/>
      <c r="Z709" s="1"/>
    </row>
    <row r="710" spans="1:26" ht="24" customHeight="1">
      <c r="A710" s="1"/>
      <c r="B710" s="1"/>
      <c r="C710" s="1"/>
      <c r="D710" s="1"/>
      <c r="E710" s="1"/>
      <c r="F710" s="1"/>
      <c r="G710" s="209"/>
      <c r="H710" s="209"/>
      <c r="I710" s="1"/>
      <c r="J710" s="1"/>
      <c r="K710" s="1"/>
      <c r="L710" s="1"/>
      <c r="M710" s="1"/>
      <c r="N710" s="1"/>
      <c r="O710" s="1"/>
      <c r="P710" s="1"/>
      <c r="Q710" s="1"/>
      <c r="R710" s="1"/>
      <c r="S710" s="1"/>
      <c r="T710" s="1"/>
      <c r="U710" s="1"/>
      <c r="V710" s="1"/>
      <c r="W710" s="1"/>
      <c r="X710" s="1"/>
      <c r="Y710" s="1"/>
      <c r="Z710" s="1"/>
    </row>
    <row r="711" spans="1:26" ht="24" customHeight="1">
      <c r="A711" s="1"/>
      <c r="B711" s="1"/>
      <c r="C711" s="1"/>
      <c r="D711" s="1"/>
      <c r="E711" s="1"/>
      <c r="F711" s="1"/>
      <c r="G711" s="209"/>
      <c r="H711" s="209"/>
      <c r="I711" s="1"/>
      <c r="J711" s="1"/>
      <c r="K711" s="1"/>
      <c r="L711" s="1"/>
      <c r="M711" s="1"/>
      <c r="N711" s="1"/>
      <c r="O711" s="1"/>
      <c r="P711" s="1"/>
      <c r="Q711" s="1"/>
      <c r="R711" s="1"/>
      <c r="S711" s="1"/>
      <c r="T711" s="1"/>
      <c r="U711" s="1"/>
      <c r="V711" s="1"/>
      <c r="W711" s="1"/>
      <c r="X711" s="1"/>
      <c r="Y711" s="1"/>
      <c r="Z711" s="1"/>
    </row>
    <row r="712" spans="1:26" ht="24" customHeight="1">
      <c r="A712" s="1"/>
      <c r="B712" s="1"/>
      <c r="C712" s="1"/>
      <c r="D712" s="1"/>
      <c r="E712" s="1"/>
      <c r="F712" s="1"/>
      <c r="G712" s="209"/>
      <c r="H712" s="209"/>
      <c r="I712" s="1"/>
      <c r="J712" s="1"/>
      <c r="K712" s="1"/>
      <c r="L712" s="1"/>
      <c r="M712" s="1"/>
      <c r="N712" s="1"/>
      <c r="O712" s="1"/>
      <c r="P712" s="1"/>
      <c r="Q712" s="1"/>
      <c r="R712" s="1"/>
      <c r="S712" s="1"/>
      <c r="T712" s="1"/>
      <c r="U712" s="1"/>
      <c r="V712" s="1"/>
      <c r="W712" s="1"/>
      <c r="X712" s="1"/>
      <c r="Y712" s="1"/>
      <c r="Z712" s="1"/>
    </row>
    <row r="713" spans="1:26" ht="24" customHeight="1">
      <c r="A713" s="1"/>
      <c r="B713" s="1"/>
      <c r="C713" s="1"/>
      <c r="D713" s="1"/>
      <c r="E713" s="1"/>
      <c r="F713" s="1"/>
      <c r="G713" s="209"/>
      <c r="H713" s="209"/>
      <c r="I713" s="1"/>
      <c r="J713" s="1"/>
      <c r="K713" s="1"/>
      <c r="L713" s="1"/>
      <c r="M713" s="1"/>
      <c r="N713" s="1"/>
      <c r="O713" s="1"/>
      <c r="P713" s="1"/>
      <c r="Q713" s="1"/>
      <c r="R713" s="1"/>
      <c r="S713" s="1"/>
      <c r="T713" s="1"/>
      <c r="U713" s="1"/>
      <c r="V713" s="1"/>
      <c r="W713" s="1"/>
      <c r="X713" s="1"/>
      <c r="Y713" s="1"/>
      <c r="Z713" s="1"/>
    </row>
    <row r="714" spans="1:26" ht="24" customHeight="1">
      <c r="A714" s="1"/>
      <c r="B714" s="1"/>
      <c r="C714" s="1"/>
      <c r="D714" s="1"/>
      <c r="E714" s="1"/>
      <c r="F714" s="1"/>
      <c r="G714" s="209"/>
      <c r="H714" s="209"/>
      <c r="I714" s="1"/>
      <c r="J714" s="1"/>
      <c r="K714" s="1"/>
      <c r="L714" s="1"/>
      <c r="M714" s="1"/>
      <c r="N714" s="1"/>
      <c r="O714" s="1"/>
      <c r="P714" s="1"/>
      <c r="Q714" s="1"/>
      <c r="R714" s="1"/>
      <c r="S714" s="1"/>
      <c r="T714" s="1"/>
      <c r="U714" s="1"/>
      <c r="V714" s="1"/>
      <c r="W714" s="1"/>
      <c r="X714" s="1"/>
      <c r="Y714" s="1"/>
      <c r="Z714" s="1"/>
    </row>
    <row r="715" spans="1:26" ht="24" customHeight="1">
      <c r="A715" s="1"/>
      <c r="B715" s="1"/>
      <c r="C715" s="1"/>
      <c r="D715" s="1"/>
      <c r="E715" s="1"/>
      <c r="F715" s="1"/>
      <c r="G715" s="209"/>
      <c r="H715" s="209"/>
      <c r="I715" s="1"/>
      <c r="J715" s="1"/>
      <c r="K715" s="1"/>
      <c r="L715" s="1"/>
      <c r="M715" s="1"/>
      <c r="N715" s="1"/>
      <c r="O715" s="1"/>
      <c r="P715" s="1"/>
      <c r="Q715" s="1"/>
      <c r="R715" s="1"/>
      <c r="S715" s="1"/>
      <c r="T715" s="1"/>
      <c r="U715" s="1"/>
      <c r="V715" s="1"/>
      <c r="W715" s="1"/>
      <c r="X715" s="1"/>
      <c r="Y715" s="1"/>
      <c r="Z715" s="1"/>
    </row>
    <row r="716" spans="1:26" ht="24" customHeight="1">
      <c r="A716" s="1"/>
      <c r="B716" s="1"/>
      <c r="C716" s="1"/>
      <c r="D716" s="1"/>
      <c r="E716" s="1"/>
      <c r="F716" s="1"/>
      <c r="G716" s="209"/>
      <c r="H716" s="209"/>
      <c r="I716" s="1"/>
      <c r="J716" s="1"/>
      <c r="K716" s="1"/>
      <c r="L716" s="1"/>
      <c r="M716" s="1"/>
      <c r="N716" s="1"/>
      <c r="O716" s="1"/>
      <c r="P716" s="1"/>
      <c r="Q716" s="1"/>
      <c r="R716" s="1"/>
      <c r="S716" s="1"/>
      <c r="T716" s="1"/>
      <c r="U716" s="1"/>
      <c r="V716" s="1"/>
      <c r="W716" s="1"/>
      <c r="X716" s="1"/>
      <c r="Y716" s="1"/>
      <c r="Z716" s="1"/>
    </row>
    <row r="717" spans="1:26" ht="24" customHeight="1">
      <c r="A717" s="1"/>
      <c r="B717" s="1"/>
      <c r="C717" s="1"/>
      <c r="D717" s="1"/>
      <c r="E717" s="1"/>
      <c r="F717" s="1"/>
      <c r="G717" s="209"/>
      <c r="H717" s="209"/>
      <c r="I717" s="1"/>
      <c r="J717" s="1"/>
      <c r="K717" s="1"/>
      <c r="L717" s="1"/>
      <c r="M717" s="1"/>
      <c r="N717" s="1"/>
      <c r="O717" s="1"/>
      <c r="P717" s="1"/>
      <c r="Q717" s="1"/>
      <c r="R717" s="1"/>
      <c r="S717" s="1"/>
      <c r="T717" s="1"/>
      <c r="U717" s="1"/>
      <c r="V717" s="1"/>
      <c r="W717" s="1"/>
      <c r="X717" s="1"/>
      <c r="Y717" s="1"/>
      <c r="Z717" s="1"/>
    </row>
    <row r="718" spans="1:26" ht="24" customHeight="1">
      <c r="A718" s="1"/>
      <c r="B718" s="1"/>
      <c r="C718" s="1"/>
      <c r="D718" s="1"/>
      <c r="E718" s="1"/>
      <c r="F718" s="1"/>
      <c r="G718" s="209"/>
      <c r="H718" s="209"/>
      <c r="I718" s="1"/>
      <c r="J718" s="1"/>
      <c r="K718" s="1"/>
      <c r="L718" s="1"/>
      <c r="M718" s="1"/>
      <c r="N718" s="1"/>
      <c r="O718" s="1"/>
      <c r="P718" s="1"/>
      <c r="Q718" s="1"/>
      <c r="R718" s="1"/>
      <c r="S718" s="1"/>
      <c r="T718" s="1"/>
      <c r="U718" s="1"/>
      <c r="V718" s="1"/>
      <c r="W718" s="1"/>
      <c r="X718" s="1"/>
      <c r="Y718" s="1"/>
      <c r="Z718" s="1"/>
    </row>
    <row r="719" spans="1:26" ht="24" customHeight="1">
      <c r="A719" s="1"/>
      <c r="B719" s="1"/>
      <c r="C719" s="1"/>
      <c r="D719" s="1"/>
      <c r="E719" s="1"/>
      <c r="F719" s="1"/>
      <c r="G719" s="209"/>
      <c r="H719" s="209"/>
      <c r="I719" s="1"/>
      <c r="J719" s="1"/>
      <c r="K719" s="1"/>
      <c r="L719" s="1"/>
      <c r="M719" s="1"/>
      <c r="N719" s="1"/>
      <c r="O719" s="1"/>
      <c r="P719" s="1"/>
      <c r="Q719" s="1"/>
      <c r="R719" s="1"/>
      <c r="S719" s="1"/>
      <c r="T719" s="1"/>
      <c r="U719" s="1"/>
      <c r="V719" s="1"/>
      <c r="W719" s="1"/>
      <c r="X719" s="1"/>
      <c r="Y719" s="1"/>
      <c r="Z719" s="1"/>
    </row>
    <row r="720" spans="1:26" ht="24" customHeight="1">
      <c r="A720" s="1"/>
      <c r="B720" s="1"/>
      <c r="C720" s="1"/>
      <c r="D720" s="1"/>
      <c r="E720" s="1"/>
      <c r="F720" s="1"/>
      <c r="G720" s="209"/>
      <c r="H720" s="209"/>
      <c r="I720" s="1"/>
      <c r="J720" s="1"/>
      <c r="K720" s="1"/>
      <c r="L720" s="1"/>
      <c r="M720" s="1"/>
      <c r="N720" s="1"/>
      <c r="O720" s="1"/>
      <c r="P720" s="1"/>
      <c r="Q720" s="1"/>
      <c r="R720" s="1"/>
      <c r="S720" s="1"/>
      <c r="T720" s="1"/>
      <c r="U720" s="1"/>
      <c r="V720" s="1"/>
      <c r="W720" s="1"/>
      <c r="X720" s="1"/>
      <c r="Y720" s="1"/>
      <c r="Z720" s="1"/>
    </row>
    <row r="721" spans="1:26" ht="24" customHeight="1">
      <c r="A721" s="1"/>
      <c r="B721" s="1"/>
      <c r="C721" s="1"/>
      <c r="D721" s="1"/>
      <c r="E721" s="1"/>
      <c r="F721" s="1"/>
      <c r="G721" s="209"/>
      <c r="H721" s="209"/>
      <c r="I721" s="1"/>
      <c r="J721" s="1"/>
      <c r="K721" s="1"/>
      <c r="L721" s="1"/>
      <c r="M721" s="1"/>
      <c r="N721" s="1"/>
      <c r="O721" s="1"/>
      <c r="P721" s="1"/>
      <c r="Q721" s="1"/>
      <c r="R721" s="1"/>
      <c r="S721" s="1"/>
      <c r="T721" s="1"/>
      <c r="U721" s="1"/>
      <c r="V721" s="1"/>
      <c r="W721" s="1"/>
      <c r="X721" s="1"/>
      <c r="Y721" s="1"/>
      <c r="Z721" s="1"/>
    </row>
    <row r="722" spans="1:26" ht="24" customHeight="1">
      <c r="A722" s="1"/>
      <c r="B722" s="1"/>
      <c r="C722" s="1"/>
      <c r="D722" s="1"/>
      <c r="E722" s="1"/>
      <c r="F722" s="1"/>
      <c r="G722" s="209"/>
      <c r="H722" s="209"/>
      <c r="I722" s="1"/>
      <c r="J722" s="1"/>
      <c r="K722" s="1"/>
      <c r="L722" s="1"/>
      <c r="M722" s="1"/>
      <c r="N722" s="1"/>
      <c r="O722" s="1"/>
      <c r="P722" s="1"/>
      <c r="Q722" s="1"/>
      <c r="R722" s="1"/>
      <c r="S722" s="1"/>
      <c r="T722" s="1"/>
      <c r="U722" s="1"/>
      <c r="V722" s="1"/>
      <c r="W722" s="1"/>
      <c r="X722" s="1"/>
      <c r="Y722" s="1"/>
      <c r="Z722" s="1"/>
    </row>
    <row r="723" spans="1:26" ht="24" customHeight="1">
      <c r="A723" s="1"/>
      <c r="B723" s="1"/>
      <c r="C723" s="1"/>
      <c r="D723" s="1"/>
      <c r="E723" s="1"/>
      <c r="F723" s="1"/>
      <c r="G723" s="209"/>
      <c r="H723" s="209"/>
      <c r="I723" s="1"/>
      <c r="J723" s="1"/>
      <c r="K723" s="1"/>
      <c r="L723" s="1"/>
      <c r="M723" s="1"/>
      <c r="N723" s="1"/>
      <c r="O723" s="1"/>
      <c r="P723" s="1"/>
      <c r="Q723" s="1"/>
      <c r="R723" s="1"/>
      <c r="S723" s="1"/>
      <c r="T723" s="1"/>
      <c r="U723" s="1"/>
      <c r="V723" s="1"/>
      <c r="W723" s="1"/>
      <c r="X723" s="1"/>
      <c r="Y723" s="1"/>
      <c r="Z723" s="1"/>
    </row>
    <row r="724" spans="1:26" ht="24" customHeight="1">
      <c r="A724" s="1"/>
      <c r="B724" s="1"/>
      <c r="C724" s="1"/>
      <c r="D724" s="1"/>
      <c r="E724" s="1"/>
      <c r="F724" s="1"/>
      <c r="G724" s="209"/>
      <c r="H724" s="209"/>
      <c r="I724" s="1"/>
      <c r="J724" s="1"/>
      <c r="K724" s="1"/>
      <c r="L724" s="1"/>
      <c r="M724" s="1"/>
      <c r="N724" s="1"/>
      <c r="O724" s="1"/>
      <c r="P724" s="1"/>
      <c r="Q724" s="1"/>
      <c r="R724" s="1"/>
      <c r="S724" s="1"/>
      <c r="T724" s="1"/>
      <c r="U724" s="1"/>
      <c r="V724" s="1"/>
      <c r="W724" s="1"/>
      <c r="X724" s="1"/>
      <c r="Y724" s="1"/>
      <c r="Z724" s="1"/>
    </row>
    <row r="725" spans="1:26" ht="24" customHeight="1">
      <c r="A725" s="1"/>
      <c r="B725" s="1"/>
      <c r="C725" s="1"/>
      <c r="D725" s="1"/>
      <c r="E725" s="1"/>
      <c r="F725" s="1"/>
      <c r="G725" s="209"/>
      <c r="H725" s="209"/>
      <c r="I725" s="1"/>
      <c r="J725" s="1"/>
      <c r="K725" s="1"/>
      <c r="L725" s="1"/>
      <c r="M725" s="1"/>
      <c r="N725" s="1"/>
      <c r="O725" s="1"/>
      <c r="P725" s="1"/>
      <c r="Q725" s="1"/>
      <c r="R725" s="1"/>
      <c r="S725" s="1"/>
      <c r="T725" s="1"/>
      <c r="U725" s="1"/>
      <c r="V725" s="1"/>
      <c r="W725" s="1"/>
      <c r="X725" s="1"/>
      <c r="Y725" s="1"/>
      <c r="Z725" s="1"/>
    </row>
    <row r="726" spans="1:26" ht="24" customHeight="1">
      <c r="A726" s="1"/>
      <c r="B726" s="1"/>
      <c r="C726" s="1"/>
      <c r="D726" s="1"/>
      <c r="E726" s="1"/>
      <c r="F726" s="1"/>
      <c r="G726" s="209"/>
      <c r="H726" s="209"/>
      <c r="I726" s="1"/>
      <c r="J726" s="1"/>
      <c r="K726" s="1"/>
      <c r="L726" s="1"/>
      <c r="M726" s="1"/>
      <c r="N726" s="1"/>
      <c r="O726" s="1"/>
      <c r="P726" s="1"/>
      <c r="Q726" s="1"/>
      <c r="R726" s="1"/>
      <c r="S726" s="1"/>
      <c r="T726" s="1"/>
      <c r="U726" s="1"/>
      <c r="V726" s="1"/>
      <c r="W726" s="1"/>
      <c r="X726" s="1"/>
      <c r="Y726" s="1"/>
      <c r="Z726" s="1"/>
    </row>
    <row r="727" spans="1:26" ht="24" customHeight="1">
      <c r="A727" s="1"/>
      <c r="B727" s="1"/>
      <c r="C727" s="1"/>
      <c r="D727" s="1"/>
      <c r="E727" s="1"/>
      <c r="F727" s="1"/>
      <c r="G727" s="209"/>
      <c r="H727" s="209"/>
      <c r="I727" s="1"/>
      <c r="J727" s="1"/>
      <c r="K727" s="1"/>
      <c r="L727" s="1"/>
      <c r="M727" s="1"/>
      <c r="N727" s="1"/>
      <c r="O727" s="1"/>
      <c r="P727" s="1"/>
      <c r="Q727" s="1"/>
      <c r="R727" s="1"/>
      <c r="S727" s="1"/>
      <c r="T727" s="1"/>
      <c r="U727" s="1"/>
      <c r="V727" s="1"/>
      <c r="W727" s="1"/>
      <c r="X727" s="1"/>
      <c r="Y727" s="1"/>
      <c r="Z727" s="1"/>
    </row>
    <row r="728" spans="1:26" ht="24" customHeight="1">
      <c r="A728" s="1"/>
      <c r="B728" s="1"/>
      <c r="C728" s="1"/>
      <c r="D728" s="1"/>
      <c r="E728" s="1"/>
      <c r="F728" s="1"/>
      <c r="G728" s="209"/>
      <c r="H728" s="209"/>
      <c r="I728" s="1"/>
      <c r="J728" s="1"/>
      <c r="K728" s="1"/>
      <c r="L728" s="1"/>
      <c r="M728" s="1"/>
      <c r="N728" s="1"/>
      <c r="O728" s="1"/>
      <c r="P728" s="1"/>
      <c r="Q728" s="1"/>
      <c r="R728" s="1"/>
      <c r="S728" s="1"/>
      <c r="T728" s="1"/>
      <c r="U728" s="1"/>
      <c r="V728" s="1"/>
      <c r="W728" s="1"/>
      <c r="X728" s="1"/>
      <c r="Y728" s="1"/>
      <c r="Z728" s="1"/>
    </row>
    <row r="729" spans="1:26" ht="24" customHeight="1">
      <c r="A729" s="1"/>
      <c r="B729" s="1"/>
      <c r="C729" s="1"/>
      <c r="D729" s="1"/>
      <c r="E729" s="1"/>
      <c r="F729" s="1"/>
      <c r="G729" s="209"/>
      <c r="H729" s="209"/>
      <c r="I729" s="1"/>
      <c r="J729" s="1"/>
      <c r="K729" s="1"/>
      <c r="L729" s="1"/>
      <c r="M729" s="1"/>
      <c r="N729" s="1"/>
      <c r="O729" s="1"/>
      <c r="P729" s="1"/>
      <c r="Q729" s="1"/>
      <c r="R729" s="1"/>
      <c r="S729" s="1"/>
      <c r="T729" s="1"/>
      <c r="U729" s="1"/>
      <c r="V729" s="1"/>
      <c r="W729" s="1"/>
      <c r="X729" s="1"/>
      <c r="Y729" s="1"/>
      <c r="Z729" s="1"/>
    </row>
    <row r="730" spans="1:26" ht="24" customHeight="1">
      <c r="A730" s="1"/>
      <c r="B730" s="1"/>
      <c r="C730" s="1"/>
      <c r="D730" s="1"/>
      <c r="E730" s="1"/>
      <c r="F730" s="1"/>
      <c r="G730" s="209"/>
      <c r="H730" s="209"/>
      <c r="I730" s="1"/>
      <c r="J730" s="1"/>
      <c r="K730" s="1"/>
      <c r="L730" s="1"/>
      <c r="M730" s="1"/>
      <c r="N730" s="1"/>
      <c r="O730" s="1"/>
      <c r="P730" s="1"/>
      <c r="Q730" s="1"/>
      <c r="R730" s="1"/>
      <c r="S730" s="1"/>
      <c r="T730" s="1"/>
      <c r="U730" s="1"/>
      <c r="V730" s="1"/>
      <c r="W730" s="1"/>
      <c r="X730" s="1"/>
      <c r="Y730" s="1"/>
      <c r="Z730" s="1"/>
    </row>
    <row r="731" spans="1:26" ht="24" customHeight="1">
      <c r="A731" s="1"/>
      <c r="B731" s="1"/>
      <c r="C731" s="1"/>
      <c r="D731" s="1"/>
      <c r="E731" s="1"/>
      <c r="F731" s="1"/>
      <c r="G731" s="209"/>
      <c r="H731" s="209"/>
      <c r="I731" s="1"/>
      <c r="J731" s="1"/>
      <c r="K731" s="1"/>
      <c r="L731" s="1"/>
      <c r="M731" s="1"/>
      <c r="N731" s="1"/>
      <c r="O731" s="1"/>
      <c r="P731" s="1"/>
      <c r="Q731" s="1"/>
      <c r="R731" s="1"/>
      <c r="S731" s="1"/>
      <c r="T731" s="1"/>
      <c r="U731" s="1"/>
      <c r="V731" s="1"/>
      <c r="W731" s="1"/>
      <c r="X731" s="1"/>
      <c r="Y731" s="1"/>
      <c r="Z731" s="1"/>
    </row>
    <row r="732" spans="1:26" ht="24" customHeight="1">
      <c r="A732" s="1"/>
      <c r="B732" s="1"/>
      <c r="C732" s="1"/>
      <c r="D732" s="1"/>
      <c r="E732" s="1"/>
      <c r="F732" s="1"/>
      <c r="G732" s="209"/>
      <c r="H732" s="209"/>
      <c r="I732" s="1"/>
      <c r="J732" s="1"/>
      <c r="K732" s="1"/>
      <c r="L732" s="1"/>
      <c r="M732" s="1"/>
      <c r="N732" s="1"/>
      <c r="O732" s="1"/>
      <c r="P732" s="1"/>
      <c r="Q732" s="1"/>
      <c r="R732" s="1"/>
      <c r="S732" s="1"/>
      <c r="T732" s="1"/>
      <c r="U732" s="1"/>
      <c r="V732" s="1"/>
      <c r="W732" s="1"/>
      <c r="X732" s="1"/>
      <c r="Y732" s="1"/>
      <c r="Z732" s="1"/>
    </row>
    <row r="733" spans="1:26" ht="24" customHeight="1">
      <c r="A733" s="1"/>
      <c r="B733" s="1"/>
      <c r="C733" s="1"/>
      <c r="D733" s="1"/>
      <c r="E733" s="1"/>
      <c r="F733" s="1"/>
      <c r="G733" s="209"/>
      <c r="H733" s="209"/>
      <c r="I733" s="1"/>
      <c r="J733" s="1"/>
      <c r="K733" s="1"/>
      <c r="L733" s="1"/>
      <c r="M733" s="1"/>
      <c r="N733" s="1"/>
      <c r="O733" s="1"/>
      <c r="P733" s="1"/>
      <c r="Q733" s="1"/>
      <c r="R733" s="1"/>
      <c r="S733" s="1"/>
      <c r="T733" s="1"/>
      <c r="U733" s="1"/>
      <c r="V733" s="1"/>
      <c r="W733" s="1"/>
      <c r="X733" s="1"/>
      <c r="Y733" s="1"/>
      <c r="Z733" s="1"/>
    </row>
    <row r="734" spans="1:26" ht="24" customHeight="1">
      <c r="A734" s="1"/>
      <c r="B734" s="1"/>
      <c r="C734" s="1"/>
      <c r="D734" s="1"/>
      <c r="E734" s="1"/>
      <c r="F734" s="1"/>
      <c r="G734" s="209"/>
      <c r="H734" s="209"/>
      <c r="I734" s="1"/>
      <c r="J734" s="1"/>
      <c r="K734" s="1"/>
      <c r="L734" s="1"/>
      <c r="M734" s="1"/>
      <c r="N734" s="1"/>
      <c r="O734" s="1"/>
      <c r="P734" s="1"/>
      <c r="Q734" s="1"/>
      <c r="R734" s="1"/>
      <c r="S734" s="1"/>
      <c r="T734" s="1"/>
      <c r="U734" s="1"/>
      <c r="V734" s="1"/>
      <c r="W734" s="1"/>
      <c r="X734" s="1"/>
      <c r="Y734" s="1"/>
      <c r="Z734" s="1"/>
    </row>
    <row r="735" spans="1:26" ht="24" customHeight="1">
      <c r="A735" s="1"/>
      <c r="B735" s="1"/>
      <c r="C735" s="1"/>
      <c r="D735" s="1"/>
      <c r="E735" s="1"/>
      <c r="F735" s="1"/>
      <c r="G735" s="209"/>
      <c r="H735" s="209"/>
      <c r="I735" s="1"/>
      <c r="J735" s="1"/>
      <c r="K735" s="1"/>
      <c r="L735" s="1"/>
      <c r="M735" s="1"/>
      <c r="N735" s="1"/>
      <c r="O735" s="1"/>
      <c r="P735" s="1"/>
      <c r="Q735" s="1"/>
      <c r="R735" s="1"/>
      <c r="S735" s="1"/>
      <c r="T735" s="1"/>
      <c r="U735" s="1"/>
      <c r="V735" s="1"/>
      <c r="W735" s="1"/>
      <c r="X735" s="1"/>
      <c r="Y735" s="1"/>
      <c r="Z735" s="1"/>
    </row>
    <row r="736" spans="1:26" ht="24" customHeight="1">
      <c r="A736" s="1"/>
      <c r="B736" s="1"/>
      <c r="C736" s="1"/>
      <c r="D736" s="1"/>
      <c r="E736" s="1"/>
      <c r="F736" s="1"/>
      <c r="G736" s="209"/>
      <c r="H736" s="209"/>
      <c r="I736" s="1"/>
      <c r="J736" s="1"/>
      <c r="K736" s="1"/>
      <c r="L736" s="1"/>
      <c r="M736" s="1"/>
      <c r="N736" s="1"/>
      <c r="O736" s="1"/>
      <c r="P736" s="1"/>
      <c r="Q736" s="1"/>
      <c r="R736" s="1"/>
      <c r="S736" s="1"/>
      <c r="T736" s="1"/>
      <c r="U736" s="1"/>
      <c r="V736" s="1"/>
      <c r="W736" s="1"/>
      <c r="X736" s="1"/>
      <c r="Y736" s="1"/>
      <c r="Z736" s="1"/>
    </row>
    <row r="737" spans="1:26" ht="24" customHeight="1">
      <c r="A737" s="1"/>
      <c r="B737" s="1"/>
      <c r="C737" s="1"/>
      <c r="D737" s="1"/>
      <c r="E737" s="1"/>
      <c r="F737" s="1"/>
      <c r="G737" s="209"/>
      <c r="H737" s="209"/>
      <c r="I737" s="1"/>
      <c r="J737" s="1"/>
      <c r="K737" s="1"/>
      <c r="L737" s="1"/>
      <c r="M737" s="1"/>
      <c r="N737" s="1"/>
      <c r="O737" s="1"/>
      <c r="P737" s="1"/>
      <c r="Q737" s="1"/>
      <c r="R737" s="1"/>
      <c r="S737" s="1"/>
      <c r="T737" s="1"/>
      <c r="U737" s="1"/>
      <c r="V737" s="1"/>
      <c r="W737" s="1"/>
      <c r="X737" s="1"/>
      <c r="Y737" s="1"/>
      <c r="Z737" s="1"/>
    </row>
    <row r="738" spans="1:26" ht="24" customHeight="1">
      <c r="A738" s="1"/>
      <c r="B738" s="1"/>
      <c r="C738" s="1"/>
      <c r="D738" s="1"/>
      <c r="E738" s="1"/>
      <c r="F738" s="1"/>
      <c r="G738" s="209"/>
      <c r="H738" s="209"/>
      <c r="I738" s="1"/>
      <c r="J738" s="1"/>
      <c r="K738" s="1"/>
      <c r="L738" s="1"/>
      <c r="M738" s="1"/>
      <c r="N738" s="1"/>
      <c r="O738" s="1"/>
      <c r="P738" s="1"/>
      <c r="Q738" s="1"/>
      <c r="R738" s="1"/>
      <c r="S738" s="1"/>
      <c r="T738" s="1"/>
      <c r="U738" s="1"/>
      <c r="V738" s="1"/>
      <c r="W738" s="1"/>
      <c r="X738" s="1"/>
      <c r="Y738" s="1"/>
      <c r="Z738" s="1"/>
    </row>
    <row r="739" spans="1:26" ht="24" customHeight="1">
      <c r="A739" s="1"/>
      <c r="B739" s="1"/>
      <c r="C739" s="1"/>
      <c r="D739" s="1"/>
      <c r="E739" s="1"/>
      <c r="F739" s="1"/>
      <c r="G739" s="209"/>
      <c r="H739" s="209"/>
      <c r="I739" s="1"/>
      <c r="J739" s="1"/>
      <c r="K739" s="1"/>
      <c r="L739" s="1"/>
      <c r="M739" s="1"/>
      <c r="N739" s="1"/>
      <c r="O739" s="1"/>
      <c r="P739" s="1"/>
      <c r="Q739" s="1"/>
      <c r="R739" s="1"/>
      <c r="S739" s="1"/>
      <c r="T739" s="1"/>
      <c r="U739" s="1"/>
      <c r="V739" s="1"/>
      <c r="W739" s="1"/>
      <c r="X739" s="1"/>
      <c r="Y739" s="1"/>
      <c r="Z739" s="1"/>
    </row>
    <row r="740" spans="1:26" ht="24" customHeight="1">
      <c r="A740" s="1"/>
      <c r="B740" s="1"/>
      <c r="C740" s="1"/>
      <c r="D740" s="1"/>
      <c r="E740" s="1"/>
      <c r="F740" s="1"/>
      <c r="G740" s="209"/>
      <c r="H740" s="209"/>
      <c r="I740" s="1"/>
      <c r="J740" s="1"/>
      <c r="K740" s="1"/>
      <c r="L740" s="1"/>
      <c r="M740" s="1"/>
      <c r="N740" s="1"/>
      <c r="O740" s="1"/>
      <c r="P740" s="1"/>
      <c r="Q740" s="1"/>
      <c r="R740" s="1"/>
      <c r="S740" s="1"/>
      <c r="T740" s="1"/>
      <c r="U740" s="1"/>
      <c r="V740" s="1"/>
      <c r="W740" s="1"/>
      <c r="X740" s="1"/>
      <c r="Y740" s="1"/>
      <c r="Z740" s="1"/>
    </row>
    <row r="741" spans="1:26" ht="24" customHeight="1">
      <c r="A741" s="1"/>
      <c r="B741" s="1"/>
      <c r="C741" s="1"/>
      <c r="D741" s="1"/>
      <c r="E741" s="1"/>
      <c r="F741" s="1"/>
      <c r="G741" s="209"/>
      <c r="H741" s="209"/>
      <c r="I741" s="1"/>
      <c r="J741" s="1"/>
      <c r="K741" s="1"/>
      <c r="L741" s="1"/>
      <c r="M741" s="1"/>
      <c r="N741" s="1"/>
      <c r="O741" s="1"/>
      <c r="P741" s="1"/>
      <c r="Q741" s="1"/>
      <c r="R741" s="1"/>
      <c r="S741" s="1"/>
      <c r="T741" s="1"/>
      <c r="U741" s="1"/>
      <c r="V741" s="1"/>
      <c r="W741" s="1"/>
      <c r="X741" s="1"/>
      <c r="Y741" s="1"/>
      <c r="Z741" s="1"/>
    </row>
    <row r="742" spans="1:26" ht="24" customHeight="1">
      <c r="A742" s="1"/>
      <c r="B742" s="1"/>
      <c r="C742" s="1"/>
      <c r="D742" s="1"/>
      <c r="E742" s="1"/>
      <c r="F742" s="1"/>
      <c r="G742" s="209"/>
      <c r="H742" s="209"/>
      <c r="I742" s="1"/>
      <c r="J742" s="1"/>
      <c r="K742" s="1"/>
      <c r="L742" s="1"/>
      <c r="M742" s="1"/>
      <c r="N742" s="1"/>
      <c r="O742" s="1"/>
      <c r="P742" s="1"/>
      <c r="Q742" s="1"/>
      <c r="R742" s="1"/>
      <c r="S742" s="1"/>
      <c r="T742" s="1"/>
      <c r="U742" s="1"/>
      <c r="V742" s="1"/>
      <c r="W742" s="1"/>
      <c r="X742" s="1"/>
      <c r="Y742" s="1"/>
      <c r="Z742" s="1"/>
    </row>
    <row r="743" spans="1:26" ht="24" customHeight="1">
      <c r="A743" s="1"/>
      <c r="B743" s="1"/>
      <c r="C743" s="1"/>
      <c r="D743" s="1"/>
      <c r="E743" s="1"/>
      <c r="F743" s="1"/>
      <c r="G743" s="209"/>
      <c r="H743" s="209"/>
      <c r="I743" s="1"/>
      <c r="J743" s="1"/>
      <c r="K743" s="1"/>
      <c r="L743" s="1"/>
      <c r="M743" s="1"/>
      <c r="N743" s="1"/>
      <c r="O743" s="1"/>
      <c r="P743" s="1"/>
      <c r="Q743" s="1"/>
      <c r="R743" s="1"/>
      <c r="S743" s="1"/>
      <c r="T743" s="1"/>
      <c r="U743" s="1"/>
      <c r="V743" s="1"/>
      <c r="W743" s="1"/>
      <c r="X743" s="1"/>
      <c r="Y743" s="1"/>
      <c r="Z743" s="1"/>
    </row>
    <row r="744" spans="1:26" ht="24" customHeight="1">
      <c r="A744" s="1"/>
      <c r="B744" s="1"/>
      <c r="C744" s="1"/>
      <c r="D744" s="1"/>
      <c r="E744" s="1"/>
      <c r="F744" s="1"/>
      <c r="G744" s="209"/>
      <c r="H744" s="209"/>
      <c r="I744" s="1"/>
      <c r="J744" s="1"/>
      <c r="K744" s="1"/>
      <c r="L744" s="1"/>
      <c r="M744" s="1"/>
      <c r="N744" s="1"/>
      <c r="O744" s="1"/>
      <c r="P744" s="1"/>
      <c r="Q744" s="1"/>
      <c r="R744" s="1"/>
      <c r="S744" s="1"/>
      <c r="T744" s="1"/>
      <c r="U744" s="1"/>
      <c r="V744" s="1"/>
      <c r="W744" s="1"/>
      <c r="X744" s="1"/>
      <c r="Y744" s="1"/>
      <c r="Z744" s="1"/>
    </row>
    <row r="745" spans="1:26" ht="24" customHeight="1">
      <c r="A745" s="1"/>
      <c r="B745" s="1"/>
      <c r="C745" s="1"/>
      <c r="D745" s="1"/>
      <c r="E745" s="1"/>
      <c r="F745" s="1"/>
      <c r="G745" s="209"/>
      <c r="H745" s="209"/>
      <c r="I745" s="1"/>
      <c r="J745" s="1"/>
      <c r="K745" s="1"/>
      <c r="L745" s="1"/>
      <c r="M745" s="1"/>
      <c r="N745" s="1"/>
      <c r="O745" s="1"/>
      <c r="P745" s="1"/>
      <c r="Q745" s="1"/>
      <c r="R745" s="1"/>
      <c r="S745" s="1"/>
      <c r="T745" s="1"/>
      <c r="U745" s="1"/>
      <c r="V745" s="1"/>
      <c r="W745" s="1"/>
      <c r="X745" s="1"/>
      <c r="Y745" s="1"/>
      <c r="Z745" s="1"/>
    </row>
    <row r="746" spans="1:26" ht="24" customHeight="1">
      <c r="A746" s="1"/>
      <c r="B746" s="1"/>
      <c r="C746" s="1"/>
      <c r="D746" s="1"/>
      <c r="E746" s="1"/>
      <c r="F746" s="1"/>
      <c r="G746" s="209"/>
      <c r="H746" s="209"/>
      <c r="I746" s="1"/>
      <c r="J746" s="1"/>
      <c r="K746" s="1"/>
      <c r="L746" s="1"/>
      <c r="M746" s="1"/>
      <c r="N746" s="1"/>
      <c r="O746" s="1"/>
      <c r="P746" s="1"/>
      <c r="Q746" s="1"/>
      <c r="R746" s="1"/>
      <c r="S746" s="1"/>
      <c r="T746" s="1"/>
      <c r="U746" s="1"/>
      <c r="V746" s="1"/>
      <c r="W746" s="1"/>
      <c r="X746" s="1"/>
      <c r="Y746" s="1"/>
      <c r="Z746" s="1"/>
    </row>
    <row r="747" spans="1:26" ht="24" customHeight="1">
      <c r="A747" s="1"/>
      <c r="B747" s="1"/>
      <c r="C747" s="1"/>
      <c r="D747" s="1"/>
      <c r="E747" s="1"/>
      <c r="F747" s="1"/>
      <c r="G747" s="209"/>
      <c r="H747" s="209"/>
      <c r="I747" s="1"/>
      <c r="J747" s="1"/>
      <c r="K747" s="1"/>
      <c r="L747" s="1"/>
      <c r="M747" s="1"/>
      <c r="N747" s="1"/>
      <c r="O747" s="1"/>
      <c r="P747" s="1"/>
      <c r="Q747" s="1"/>
      <c r="R747" s="1"/>
      <c r="S747" s="1"/>
      <c r="T747" s="1"/>
      <c r="U747" s="1"/>
      <c r="V747" s="1"/>
      <c r="W747" s="1"/>
      <c r="X747" s="1"/>
      <c r="Y747" s="1"/>
      <c r="Z747" s="1"/>
    </row>
    <row r="748" spans="1:26" ht="24" customHeight="1">
      <c r="A748" s="1"/>
      <c r="B748" s="1"/>
      <c r="C748" s="1"/>
      <c r="D748" s="1"/>
      <c r="E748" s="1"/>
      <c r="F748" s="1"/>
      <c r="G748" s="209"/>
      <c r="H748" s="209"/>
      <c r="I748" s="1"/>
      <c r="J748" s="1"/>
      <c r="K748" s="1"/>
      <c r="L748" s="1"/>
      <c r="M748" s="1"/>
      <c r="N748" s="1"/>
      <c r="O748" s="1"/>
      <c r="P748" s="1"/>
      <c r="Q748" s="1"/>
      <c r="R748" s="1"/>
      <c r="S748" s="1"/>
      <c r="T748" s="1"/>
      <c r="U748" s="1"/>
      <c r="V748" s="1"/>
      <c r="W748" s="1"/>
      <c r="X748" s="1"/>
      <c r="Y748" s="1"/>
      <c r="Z748" s="1"/>
    </row>
    <row r="749" spans="1:26" ht="24" customHeight="1">
      <c r="A749" s="1"/>
      <c r="B749" s="1"/>
      <c r="C749" s="1"/>
      <c r="D749" s="1"/>
      <c r="E749" s="1"/>
      <c r="F749" s="1"/>
      <c r="G749" s="209"/>
      <c r="H749" s="209"/>
      <c r="I749" s="1"/>
      <c r="J749" s="1"/>
      <c r="K749" s="1"/>
      <c r="L749" s="1"/>
      <c r="M749" s="1"/>
      <c r="N749" s="1"/>
      <c r="O749" s="1"/>
      <c r="P749" s="1"/>
      <c r="Q749" s="1"/>
      <c r="R749" s="1"/>
      <c r="S749" s="1"/>
      <c r="T749" s="1"/>
      <c r="U749" s="1"/>
      <c r="V749" s="1"/>
      <c r="W749" s="1"/>
      <c r="X749" s="1"/>
      <c r="Y749" s="1"/>
      <c r="Z749" s="1"/>
    </row>
    <row r="750" spans="1:26" ht="24" customHeight="1">
      <c r="A750" s="1"/>
      <c r="B750" s="1"/>
      <c r="C750" s="1"/>
      <c r="D750" s="1"/>
      <c r="E750" s="1"/>
      <c r="F750" s="1"/>
      <c r="G750" s="209"/>
      <c r="H750" s="209"/>
      <c r="I750" s="1"/>
      <c r="J750" s="1"/>
      <c r="K750" s="1"/>
      <c r="L750" s="1"/>
      <c r="M750" s="1"/>
      <c r="N750" s="1"/>
      <c r="O750" s="1"/>
      <c r="P750" s="1"/>
      <c r="Q750" s="1"/>
      <c r="R750" s="1"/>
      <c r="S750" s="1"/>
      <c r="T750" s="1"/>
      <c r="U750" s="1"/>
      <c r="V750" s="1"/>
      <c r="W750" s="1"/>
      <c r="X750" s="1"/>
      <c r="Y750" s="1"/>
      <c r="Z750" s="1"/>
    </row>
    <row r="751" spans="1:26" ht="24" customHeight="1">
      <c r="A751" s="1"/>
      <c r="B751" s="1"/>
      <c r="C751" s="1"/>
      <c r="D751" s="1"/>
      <c r="E751" s="1"/>
      <c r="F751" s="1"/>
      <c r="G751" s="209"/>
      <c r="H751" s="209"/>
      <c r="I751" s="1"/>
      <c r="J751" s="1"/>
      <c r="K751" s="1"/>
      <c r="L751" s="1"/>
      <c r="M751" s="1"/>
      <c r="N751" s="1"/>
      <c r="O751" s="1"/>
      <c r="P751" s="1"/>
      <c r="Q751" s="1"/>
      <c r="R751" s="1"/>
      <c r="S751" s="1"/>
      <c r="T751" s="1"/>
      <c r="U751" s="1"/>
      <c r="V751" s="1"/>
      <c r="W751" s="1"/>
      <c r="X751" s="1"/>
      <c r="Y751" s="1"/>
      <c r="Z751" s="1"/>
    </row>
    <row r="752" spans="1:26" ht="24" customHeight="1">
      <c r="A752" s="1"/>
      <c r="B752" s="1"/>
      <c r="C752" s="1"/>
      <c r="D752" s="1"/>
      <c r="E752" s="1"/>
      <c r="F752" s="1"/>
      <c r="G752" s="209"/>
      <c r="H752" s="209"/>
      <c r="I752" s="1"/>
      <c r="J752" s="1"/>
      <c r="K752" s="1"/>
      <c r="L752" s="1"/>
      <c r="M752" s="1"/>
      <c r="N752" s="1"/>
      <c r="O752" s="1"/>
      <c r="P752" s="1"/>
      <c r="Q752" s="1"/>
      <c r="R752" s="1"/>
      <c r="S752" s="1"/>
      <c r="T752" s="1"/>
      <c r="U752" s="1"/>
      <c r="V752" s="1"/>
      <c r="W752" s="1"/>
      <c r="X752" s="1"/>
      <c r="Y752" s="1"/>
      <c r="Z752" s="1"/>
    </row>
    <row r="753" spans="1:26" ht="24" customHeight="1">
      <c r="A753" s="1"/>
      <c r="B753" s="1"/>
      <c r="C753" s="1"/>
      <c r="D753" s="1"/>
      <c r="E753" s="1"/>
      <c r="F753" s="1"/>
      <c r="G753" s="209"/>
      <c r="H753" s="209"/>
      <c r="I753" s="1"/>
      <c r="J753" s="1"/>
      <c r="K753" s="1"/>
      <c r="L753" s="1"/>
      <c r="M753" s="1"/>
      <c r="N753" s="1"/>
      <c r="O753" s="1"/>
      <c r="P753" s="1"/>
      <c r="Q753" s="1"/>
      <c r="R753" s="1"/>
      <c r="S753" s="1"/>
      <c r="T753" s="1"/>
      <c r="U753" s="1"/>
      <c r="V753" s="1"/>
      <c r="W753" s="1"/>
      <c r="X753" s="1"/>
      <c r="Y753" s="1"/>
      <c r="Z753" s="1"/>
    </row>
    <row r="754" spans="1:26" ht="24" customHeight="1">
      <c r="A754" s="1"/>
      <c r="B754" s="1"/>
      <c r="C754" s="1"/>
      <c r="D754" s="1"/>
      <c r="E754" s="1"/>
      <c r="F754" s="1"/>
      <c r="G754" s="209"/>
      <c r="H754" s="209"/>
      <c r="I754" s="1"/>
      <c r="J754" s="1"/>
      <c r="K754" s="1"/>
      <c r="L754" s="1"/>
      <c r="M754" s="1"/>
      <c r="N754" s="1"/>
      <c r="O754" s="1"/>
      <c r="P754" s="1"/>
      <c r="Q754" s="1"/>
      <c r="R754" s="1"/>
      <c r="S754" s="1"/>
      <c r="T754" s="1"/>
      <c r="U754" s="1"/>
      <c r="V754" s="1"/>
      <c r="W754" s="1"/>
      <c r="X754" s="1"/>
      <c r="Y754" s="1"/>
      <c r="Z754" s="1"/>
    </row>
    <row r="755" spans="1:26" ht="24" customHeight="1">
      <c r="A755" s="1"/>
      <c r="B755" s="1"/>
      <c r="C755" s="1"/>
      <c r="D755" s="1"/>
      <c r="E755" s="1"/>
      <c r="F755" s="1"/>
      <c r="G755" s="209"/>
      <c r="H755" s="209"/>
      <c r="I755" s="1"/>
      <c r="J755" s="1"/>
      <c r="K755" s="1"/>
      <c r="L755" s="1"/>
      <c r="M755" s="1"/>
      <c r="N755" s="1"/>
      <c r="O755" s="1"/>
      <c r="P755" s="1"/>
      <c r="Q755" s="1"/>
      <c r="R755" s="1"/>
      <c r="S755" s="1"/>
      <c r="T755" s="1"/>
      <c r="U755" s="1"/>
      <c r="V755" s="1"/>
      <c r="W755" s="1"/>
      <c r="X755" s="1"/>
      <c r="Y755" s="1"/>
      <c r="Z755" s="1"/>
    </row>
    <row r="756" spans="1:26" ht="24" customHeight="1">
      <c r="A756" s="1"/>
      <c r="B756" s="1"/>
      <c r="C756" s="1"/>
      <c r="D756" s="1"/>
      <c r="E756" s="1"/>
      <c r="F756" s="1"/>
      <c r="G756" s="209"/>
      <c r="H756" s="209"/>
      <c r="I756" s="1"/>
      <c r="J756" s="1"/>
      <c r="K756" s="1"/>
      <c r="L756" s="1"/>
      <c r="M756" s="1"/>
      <c r="N756" s="1"/>
      <c r="O756" s="1"/>
      <c r="P756" s="1"/>
      <c r="Q756" s="1"/>
      <c r="R756" s="1"/>
      <c r="S756" s="1"/>
      <c r="T756" s="1"/>
      <c r="U756" s="1"/>
      <c r="V756" s="1"/>
      <c r="W756" s="1"/>
      <c r="X756" s="1"/>
      <c r="Y756" s="1"/>
      <c r="Z756" s="1"/>
    </row>
    <row r="757" spans="1:26" ht="24" customHeight="1">
      <c r="A757" s="1"/>
      <c r="B757" s="1"/>
      <c r="C757" s="1"/>
      <c r="D757" s="1"/>
      <c r="E757" s="1"/>
      <c r="F757" s="1"/>
      <c r="G757" s="209"/>
      <c r="H757" s="209"/>
      <c r="I757" s="1"/>
      <c r="J757" s="1"/>
      <c r="K757" s="1"/>
      <c r="L757" s="1"/>
      <c r="M757" s="1"/>
      <c r="N757" s="1"/>
      <c r="O757" s="1"/>
      <c r="P757" s="1"/>
      <c r="Q757" s="1"/>
      <c r="R757" s="1"/>
      <c r="S757" s="1"/>
      <c r="T757" s="1"/>
      <c r="U757" s="1"/>
      <c r="V757" s="1"/>
      <c r="W757" s="1"/>
      <c r="X757" s="1"/>
      <c r="Y757" s="1"/>
      <c r="Z757" s="1"/>
    </row>
    <row r="758" spans="1:26" ht="24" customHeight="1">
      <c r="A758" s="1"/>
      <c r="B758" s="1"/>
      <c r="C758" s="1"/>
      <c r="D758" s="1"/>
      <c r="E758" s="1"/>
      <c r="F758" s="1"/>
      <c r="G758" s="209"/>
      <c r="H758" s="209"/>
      <c r="I758" s="1"/>
      <c r="J758" s="1"/>
      <c r="K758" s="1"/>
      <c r="L758" s="1"/>
      <c r="M758" s="1"/>
      <c r="N758" s="1"/>
      <c r="O758" s="1"/>
      <c r="P758" s="1"/>
      <c r="Q758" s="1"/>
      <c r="R758" s="1"/>
      <c r="S758" s="1"/>
      <c r="T758" s="1"/>
      <c r="U758" s="1"/>
      <c r="V758" s="1"/>
      <c r="W758" s="1"/>
      <c r="X758" s="1"/>
      <c r="Y758" s="1"/>
      <c r="Z758" s="1"/>
    </row>
    <row r="759" spans="1:26" ht="24" customHeight="1">
      <c r="A759" s="1"/>
      <c r="B759" s="1"/>
      <c r="C759" s="1"/>
      <c r="D759" s="1"/>
      <c r="E759" s="1"/>
      <c r="F759" s="1"/>
      <c r="G759" s="209"/>
      <c r="H759" s="209"/>
      <c r="I759" s="1"/>
      <c r="J759" s="1"/>
      <c r="K759" s="1"/>
      <c r="L759" s="1"/>
      <c r="M759" s="1"/>
      <c r="N759" s="1"/>
      <c r="O759" s="1"/>
      <c r="P759" s="1"/>
      <c r="Q759" s="1"/>
      <c r="R759" s="1"/>
      <c r="S759" s="1"/>
      <c r="T759" s="1"/>
      <c r="U759" s="1"/>
      <c r="V759" s="1"/>
      <c r="W759" s="1"/>
      <c r="X759" s="1"/>
      <c r="Y759" s="1"/>
      <c r="Z759" s="1"/>
    </row>
    <row r="760" spans="1:26" ht="24" customHeight="1">
      <c r="A760" s="1"/>
      <c r="B760" s="1"/>
      <c r="C760" s="1"/>
      <c r="D760" s="1"/>
      <c r="E760" s="1"/>
      <c r="F760" s="1"/>
      <c r="G760" s="209"/>
      <c r="H760" s="209"/>
      <c r="I760" s="1"/>
      <c r="J760" s="1"/>
      <c r="K760" s="1"/>
      <c r="L760" s="1"/>
      <c r="M760" s="1"/>
      <c r="N760" s="1"/>
      <c r="O760" s="1"/>
      <c r="P760" s="1"/>
      <c r="Q760" s="1"/>
      <c r="R760" s="1"/>
      <c r="S760" s="1"/>
      <c r="T760" s="1"/>
      <c r="U760" s="1"/>
      <c r="V760" s="1"/>
      <c r="W760" s="1"/>
      <c r="X760" s="1"/>
      <c r="Y760" s="1"/>
      <c r="Z760" s="1"/>
    </row>
    <row r="761" spans="1:26" ht="24" customHeight="1">
      <c r="A761" s="1"/>
      <c r="B761" s="1"/>
      <c r="C761" s="1"/>
      <c r="D761" s="1"/>
      <c r="E761" s="1"/>
      <c r="F761" s="1"/>
      <c r="G761" s="209"/>
      <c r="H761" s="209"/>
      <c r="I761" s="1"/>
      <c r="J761" s="1"/>
      <c r="K761" s="1"/>
      <c r="L761" s="1"/>
      <c r="M761" s="1"/>
      <c r="N761" s="1"/>
      <c r="O761" s="1"/>
      <c r="P761" s="1"/>
      <c r="Q761" s="1"/>
      <c r="R761" s="1"/>
      <c r="S761" s="1"/>
      <c r="T761" s="1"/>
      <c r="U761" s="1"/>
      <c r="V761" s="1"/>
      <c r="W761" s="1"/>
      <c r="X761" s="1"/>
      <c r="Y761" s="1"/>
      <c r="Z761" s="1"/>
    </row>
    <row r="762" spans="1:26" ht="24" customHeight="1">
      <c r="A762" s="1"/>
      <c r="B762" s="1"/>
      <c r="C762" s="1"/>
      <c r="D762" s="1"/>
      <c r="E762" s="1"/>
      <c r="F762" s="1"/>
      <c r="G762" s="209"/>
      <c r="H762" s="209"/>
      <c r="I762" s="1"/>
      <c r="J762" s="1"/>
      <c r="K762" s="1"/>
      <c r="L762" s="1"/>
      <c r="M762" s="1"/>
      <c r="N762" s="1"/>
      <c r="O762" s="1"/>
      <c r="P762" s="1"/>
      <c r="Q762" s="1"/>
      <c r="R762" s="1"/>
      <c r="S762" s="1"/>
      <c r="T762" s="1"/>
      <c r="U762" s="1"/>
      <c r="V762" s="1"/>
      <c r="W762" s="1"/>
      <c r="X762" s="1"/>
      <c r="Y762" s="1"/>
      <c r="Z762" s="1"/>
    </row>
    <row r="763" spans="1:26" ht="24" customHeight="1">
      <c r="A763" s="1"/>
      <c r="B763" s="1"/>
      <c r="C763" s="1"/>
      <c r="D763" s="1"/>
      <c r="E763" s="1"/>
      <c r="F763" s="1"/>
      <c r="G763" s="209"/>
      <c r="H763" s="209"/>
      <c r="I763" s="1"/>
      <c r="J763" s="1"/>
      <c r="K763" s="1"/>
      <c r="L763" s="1"/>
      <c r="M763" s="1"/>
      <c r="N763" s="1"/>
      <c r="O763" s="1"/>
      <c r="P763" s="1"/>
      <c r="Q763" s="1"/>
      <c r="R763" s="1"/>
      <c r="S763" s="1"/>
      <c r="T763" s="1"/>
      <c r="U763" s="1"/>
      <c r="V763" s="1"/>
      <c r="W763" s="1"/>
      <c r="X763" s="1"/>
      <c r="Y763" s="1"/>
      <c r="Z763" s="1"/>
    </row>
    <row r="764" spans="1:26" ht="24" customHeight="1">
      <c r="A764" s="1"/>
      <c r="B764" s="1"/>
      <c r="C764" s="1"/>
      <c r="D764" s="1"/>
      <c r="E764" s="1"/>
      <c r="F764" s="1"/>
      <c r="G764" s="209"/>
      <c r="H764" s="209"/>
      <c r="I764" s="1"/>
      <c r="J764" s="1"/>
      <c r="K764" s="1"/>
      <c r="L764" s="1"/>
      <c r="M764" s="1"/>
      <c r="N764" s="1"/>
      <c r="O764" s="1"/>
      <c r="P764" s="1"/>
      <c r="Q764" s="1"/>
      <c r="R764" s="1"/>
      <c r="S764" s="1"/>
      <c r="T764" s="1"/>
      <c r="U764" s="1"/>
      <c r="V764" s="1"/>
      <c r="W764" s="1"/>
      <c r="X764" s="1"/>
      <c r="Y764" s="1"/>
      <c r="Z764" s="1"/>
    </row>
    <row r="765" spans="1:26" ht="24" customHeight="1">
      <c r="A765" s="1"/>
      <c r="B765" s="1"/>
      <c r="C765" s="1"/>
      <c r="D765" s="1"/>
      <c r="E765" s="1"/>
      <c r="F765" s="1"/>
      <c r="G765" s="209"/>
      <c r="H765" s="209"/>
      <c r="I765" s="1"/>
      <c r="J765" s="1"/>
      <c r="K765" s="1"/>
      <c r="L765" s="1"/>
      <c r="M765" s="1"/>
      <c r="N765" s="1"/>
      <c r="O765" s="1"/>
      <c r="P765" s="1"/>
      <c r="Q765" s="1"/>
      <c r="R765" s="1"/>
      <c r="S765" s="1"/>
      <c r="T765" s="1"/>
      <c r="U765" s="1"/>
      <c r="V765" s="1"/>
      <c r="W765" s="1"/>
      <c r="X765" s="1"/>
      <c r="Y765" s="1"/>
      <c r="Z765" s="1"/>
    </row>
    <row r="766" spans="1:26" ht="24" customHeight="1">
      <c r="A766" s="1"/>
      <c r="B766" s="1"/>
      <c r="C766" s="1"/>
      <c r="D766" s="1"/>
      <c r="E766" s="1"/>
      <c r="F766" s="1"/>
      <c r="G766" s="209"/>
      <c r="H766" s="209"/>
      <c r="I766" s="1"/>
      <c r="J766" s="1"/>
      <c r="K766" s="1"/>
      <c r="L766" s="1"/>
      <c r="M766" s="1"/>
      <c r="N766" s="1"/>
      <c r="O766" s="1"/>
      <c r="P766" s="1"/>
      <c r="Q766" s="1"/>
      <c r="R766" s="1"/>
      <c r="S766" s="1"/>
      <c r="T766" s="1"/>
      <c r="U766" s="1"/>
      <c r="V766" s="1"/>
      <c r="W766" s="1"/>
      <c r="X766" s="1"/>
      <c r="Y766" s="1"/>
      <c r="Z766" s="1"/>
    </row>
    <row r="767" spans="1:26" ht="24" customHeight="1">
      <c r="A767" s="1"/>
      <c r="B767" s="1"/>
      <c r="C767" s="1"/>
      <c r="D767" s="1"/>
      <c r="E767" s="1"/>
      <c r="F767" s="1"/>
      <c r="G767" s="209"/>
      <c r="H767" s="209"/>
      <c r="I767" s="1"/>
      <c r="J767" s="1"/>
      <c r="K767" s="1"/>
      <c r="L767" s="1"/>
      <c r="M767" s="1"/>
      <c r="N767" s="1"/>
      <c r="O767" s="1"/>
      <c r="P767" s="1"/>
      <c r="Q767" s="1"/>
      <c r="R767" s="1"/>
      <c r="S767" s="1"/>
      <c r="T767" s="1"/>
      <c r="U767" s="1"/>
      <c r="V767" s="1"/>
      <c r="W767" s="1"/>
      <c r="X767" s="1"/>
      <c r="Y767" s="1"/>
      <c r="Z767" s="1"/>
    </row>
    <row r="768" spans="1:26" ht="24" customHeight="1">
      <c r="A768" s="1"/>
      <c r="B768" s="1"/>
      <c r="C768" s="1"/>
      <c r="D768" s="1"/>
      <c r="E768" s="1"/>
      <c r="F768" s="1"/>
      <c r="G768" s="209"/>
      <c r="H768" s="209"/>
      <c r="I768" s="1"/>
      <c r="J768" s="1"/>
      <c r="K768" s="1"/>
      <c r="L768" s="1"/>
      <c r="M768" s="1"/>
      <c r="N768" s="1"/>
      <c r="O768" s="1"/>
      <c r="P768" s="1"/>
      <c r="Q768" s="1"/>
      <c r="R768" s="1"/>
      <c r="S768" s="1"/>
      <c r="T768" s="1"/>
      <c r="U768" s="1"/>
      <c r="V768" s="1"/>
      <c r="W768" s="1"/>
      <c r="X768" s="1"/>
      <c r="Y768" s="1"/>
      <c r="Z768" s="1"/>
    </row>
    <row r="769" spans="1:26" ht="24" customHeight="1">
      <c r="A769" s="1"/>
      <c r="B769" s="1"/>
      <c r="C769" s="1"/>
      <c r="D769" s="1"/>
      <c r="E769" s="1"/>
      <c r="F769" s="1"/>
      <c r="G769" s="209"/>
      <c r="H769" s="209"/>
      <c r="I769" s="1"/>
      <c r="J769" s="1"/>
      <c r="K769" s="1"/>
      <c r="L769" s="1"/>
      <c r="M769" s="1"/>
      <c r="N769" s="1"/>
      <c r="O769" s="1"/>
      <c r="P769" s="1"/>
      <c r="Q769" s="1"/>
      <c r="R769" s="1"/>
      <c r="S769" s="1"/>
      <c r="T769" s="1"/>
      <c r="U769" s="1"/>
      <c r="V769" s="1"/>
      <c r="W769" s="1"/>
      <c r="X769" s="1"/>
      <c r="Y769" s="1"/>
      <c r="Z769" s="1"/>
    </row>
    <row r="770" spans="1:26" ht="24" customHeight="1">
      <c r="A770" s="1"/>
      <c r="B770" s="1"/>
      <c r="C770" s="1"/>
      <c r="D770" s="1"/>
      <c r="E770" s="1"/>
      <c r="F770" s="1"/>
      <c r="G770" s="209"/>
      <c r="H770" s="209"/>
      <c r="I770" s="1"/>
      <c r="J770" s="1"/>
      <c r="K770" s="1"/>
      <c r="L770" s="1"/>
      <c r="M770" s="1"/>
      <c r="N770" s="1"/>
      <c r="O770" s="1"/>
      <c r="P770" s="1"/>
      <c r="Q770" s="1"/>
      <c r="R770" s="1"/>
      <c r="S770" s="1"/>
      <c r="T770" s="1"/>
      <c r="U770" s="1"/>
      <c r="V770" s="1"/>
      <c r="W770" s="1"/>
      <c r="X770" s="1"/>
      <c r="Y770" s="1"/>
      <c r="Z770" s="1"/>
    </row>
    <row r="771" spans="1:26" ht="24" customHeight="1">
      <c r="A771" s="1"/>
      <c r="B771" s="1"/>
      <c r="C771" s="1"/>
      <c r="D771" s="1"/>
      <c r="E771" s="1"/>
      <c r="F771" s="1"/>
      <c r="G771" s="209"/>
      <c r="H771" s="209"/>
      <c r="I771" s="1"/>
      <c r="J771" s="1"/>
      <c r="K771" s="1"/>
      <c r="L771" s="1"/>
      <c r="M771" s="1"/>
      <c r="N771" s="1"/>
      <c r="O771" s="1"/>
      <c r="P771" s="1"/>
      <c r="Q771" s="1"/>
      <c r="R771" s="1"/>
      <c r="S771" s="1"/>
      <c r="T771" s="1"/>
      <c r="U771" s="1"/>
      <c r="V771" s="1"/>
      <c r="W771" s="1"/>
      <c r="X771" s="1"/>
      <c r="Y771" s="1"/>
      <c r="Z771" s="1"/>
    </row>
    <row r="772" spans="1:26" ht="24" customHeight="1">
      <c r="A772" s="1"/>
      <c r="B772" s="1"/>
      <c r="C772" s="1"/>
      <c r="D772" s="1"/>
      <c r="E772" s="1"/>
      <c r="F772" s="1"/>
      <c r="G772" s="209"/>
      <c r="H772" s="209"/>
      <c r="I772" s="1"/>
      <c r="J772" s="1"/>
      <c r="K772" s="1"/>
      <c r="L772" s="1"/>
      <c r="M772" s="1"/>
      <c r="N772" s="1"/>
      <c r="O772" s="1"/>
      <c r="P772" s="1"/>
      <c r="Q772" s="1"/>
      <c r="R772" s="1"/>
      <c r="S772" s="1"/>
      <c r="T772" s="1"/>
      <c r="U772" s="1"/>
      <c r="V772" s="1"/>
      <c r="W772" s="1"/>
      <c r="X772" s="1"/>
      <c r="Y772" s="1"/>
      <c r="Z772" s="1"/>
    </row>
    <row r="773" spans="1:26" ht="24" customHeight="1">
      <c r="A773" s="1"/>
      <c r="B773" s="1"/>
      <c r="C773" s="1"/>
      <c r="D773" s="1"/>
      <c r="E773" s="1"/>
      <c r="F773" s="1"/>
      <c r="G773" s="209"/>
      <c r="H773" s="209"/>
      <c r="I773" s="1"/>
      <c r="J773" s="1"/>
      <c r="K773" s="1"/>
      <c r="L773" s="1"/>
      <c r="M773" s="1"/>
      <c r="N773" s="1"/>
      <c r="O773" s="1"/>
      <c r="P773" s="1"/>
      <c r="Q773" s="1"/>
      <c r="R773" s="1"/>
      <c r="S773" s="1"/>
      <c r="T773" s="1"/>
      <c r="U773" s="1"/>
      <c r="V773" s="1"/>
      <c r="W773" s="1"/>
      <c r="X773" s="1"/>
      <c r="Y773" s="1"/>
      <c r="Z773" s="1"/>
    </row>
    <row r="774" spans="1:26" ht="24" customHeight="1">
      <c r="A774" s="1"/>
      <c r="B774" s="1"/>
      <c r="C774" s="1"/>
      <c r="D774" s="1"/>
      <c r="E774" s="1"/>
      <c r="F774" s="1"/>
      <c r="G774" s="209"/>
      <c r="H774" s="209"/>
      <c r="I774" s="1"/>
      <c r="J774" s="1"/>
      <c r="K774" s="1"/>
      <c r="L774" s="1"/>
      <c r="M774" s="1"/>
      <c r="N774" s="1"/>
      <c r="O774" s="1"/>
      <c r="P774" s="1"/>
      <c r="Q774" s="1"/>
      <c r="R774" s="1"/>
      <c r="S774" s="1"/>
      <c r="T774" s="1"/>
      <c r="U774" s="1"/>
      <c r="V774" s="1"/>
      <c r="W774" s="1"/>
      <c r="X774" s="1"/>
      <c r="Y774" s="1"/>
      <c r="Z774" s="1"/>
    </row>
    <row r="775" spans="1:26" ht="24" customHeight="1">
      <c r="A775" s="1"/>
      <c r="B775" s="1"/>
      <c r="C775" s="1"/>
      <c r="D775" s="1"/>
      <c r="E775" s="1"/>
      <c r="F775" s="1"/>
      <c r="G775" s="209"/>
      <c r="H775" s="209"/>
      <c r="I775" s="1"/>
      <c r="J775" s="1"/>
      <c r="K775" s="1"/>
      <c r="L775" s="1"/>
      <c r="M775" s="1"/>
      <c r="N775" s="1"/>
      <c r="O775" s="1"/>
      <c r="P775" s="1"/>
      <c r="Q775" s="1"/>
      <c r="R775" s="1"/>
      <c r="S775" s="1"/>
      <c r="T775" s="1"/>
      <c r="U775" s="1"/>
      <c r="V775" s="1"/>
      <c r="W775" s="1"/>
      <c r="X775" s="1"/>
      <c r="Y775" s="1"/>
      <c r="Z775" s="1"/>
    </row>
    <row r="776" spans="1:26" ht="24" customHeight="1">
      <c r="A776" s="1"/>
      <c r="B776" s="1"/>
      <c r="C776" s="1"/>
      <c r="D776" s="1"/>
      <c r="E776" s="1"/>
      <c r="F776" s="1"/>
      <c r="G776" s="209"/>
      <c r="H776" s="209"/>
      <c r="I776" s="1"/>
      <c r="J776" s="1"/>
      <c r="K776" s="1"/>
      <c r="L776" s="1"/>
      <c r="M776" s="1"/>
      <c r="N776" s="1"/>
      <c r="O776" s="1"/>
      <c r="P776" s="1"/>
      <c r="Q776" s="1"/>
      <c r="R776" s="1"/>
      <c r="S776" s="1"/>
      <c r="T776" s="1"/>
      <c r="U776" s="1"/>
      <c r="V776" s="1"/>
      <c r="W776" s="1"/>
      <c r="X776" s="1"/>
      <c r="Y776" s="1"/>
      <c r="Z776" s="1"/>
    </row>
    <row r="777" spans="1:26" ht="24" customHeight="1">
      <c r="A777" s="1"/>
      <c r="B777" s="1"/>
      <c r="C777" s="1"/>
      <c r="D777" s="1"/>
      <c r="E777" s="1"/>
      <c r="F777" s="1"/>
      <c r="G777" s="209"/>
      <c r="H777" s="209"/>
      <c r="I777" s="1"/>
      <c r="J777" s="1"/>
      <c r="K777" s="1"/>
      <c r="L777" s="1"/>
      <c r="M777" s="1"/>
      <c r="N777" s="1"/>
      <c r="O777" s="1"/>
      <c r="P777" s="1"/>
      <c r="Q777" s="1"/>
      <c r="R777" s="1"/>
      <c r="S777" s="1"/>
      <c r="T777" s="1"/>
      <c r="U777" s="1"/>
      <c r="V777" s="1"/>
      <c r="W777" s="1"/>
      <c r="X777" s="1"/>
      <c r="Y777" s="1"/>
      <c r="Z777" s="1"/>
    </row>
    <row r="778" spans="1:26" ht="24" customHeight="1">
      <c r="A778" s="1"/>
      <c r="B778" s="1"/>
      <c r="C778" s="1"/>
      <c r="D778" s="1"/>
      <c r="E778" s="1"/>
      <c r="F778" s="1"/>
      <c r="G778" s="209"/>
      <c r="H778" s="209"/>
      <c r="I778" s="1"/>
      <c r="J778" s="1"/>
      <c r="K778" s="1"/>
      <c r="L778" s="1"/>
      <c r="M778" s="1"/>
      <c r="N778" s="1"/>
      <c r="O778" s="1"/>
      <c r="P778" s="1"/>
      <c r="Q778" s="1"/>
      <c r="R778" s="1"/>
      <c r="S778" s="1"/>
      <c r="T778" s="1"/>
      <c r="U778" s="1"/>
      <c r="V778" s="1"/>
      <c r="W778" s="1"/>
      <c r="X778" s="1"/>
      <c r="Y778" s="1"/>
      <c r="Z778" s="1"/>
    </row>
    <row r="779" spans="1:26" ht="24" customHeight="1">
      <c r="A779" s="1"/>
      <c r="B779" s="1"/>
      <c r="C779" s="1"/>
      <c r="D779" s="1"/>
      <c r="E779" s="1"/>
      <c r="F779" s="1"/>
      <c r="G779" s="209"/>
      <c r="H779" s="209"/>
      <c r="I779" s="1"/>
      <c r="J779" s="1"/>
      <c r="K779" s="1"/>
      <c r="L779" s="1"/>
      <c r="M779" s="1"/>
      <c r="N779" s="1"/>
      <c r="O779" s="1"/>
      <c r="P779" s="1"/>
      <c r="Q779" s="1"/>
      <c r="R779" s="1"/>
      <c r="S779" s="1"/>
      <c r="T779" s="1"/>
      <c r="U779" s="1"/>
      <c r="V779" s="1"/>
      <c r="W779" s="1"/>
      <c r="X779" s="1"/>
      <c r="Y779" s="1"/>
      <c r="Z779" s="1"/>
    </row>
    <row r="780" spans="1:26" ht="24" customHeight="1">
      <c r="A780" s="1"/>
      <c r="B780" s="1"/>
      <c r="C780" s="1"/>
      <c r="D780" s="1"/>
      <c r="E780" s="1"/>
      <c r="F780" s="1"/>
      <c r="G780" s="209"/>
      <c r="H780" s="209"/>
      <c r="I780" s="1"/>
      <c r="J780" s="1"/>
      <c r="K780" s="1"/>
      <c r="L780" s="1"/>
      <c r="M780" s="1"/>
      <c r="N780" s="1"/>
      <c r="O780" s="1"/>
      <c r="P780" s="1"/>
      <c r="Q780" s="1"/>
      <c r="R780" s="1"/>
      <c r="S780" s="1"/>
      <c r="T780" s="1"/>
      <c r="U780" s="1"/>
      <c r="V780" s="1"/>
      <c r="W780" s="1"/>
      <c r="X780" s="1"/>
      <c r="Y780" s="1"/>
      <c r="Z780" s="1"/>
    </row>
    <row r="781" spans="1:26" ht="24" customHeight="1">
      <c r="A781" s="1"/>
      <c r="B781" s="1"/>
      <c r="C781" s="1"/>
      <c r="D781" s="1"/>
      <c r="E781" s="1"/>
      <c r="F781" s="1"/>
      <c r="G781" s="209"/>
      <c r="H781" s="209"/>
      <c r="I781" s="1"/>
      <c r="J781" s="1"/>
      <c r="K781" s="1"/>
      <c r="L781" s="1"/>
      <c r="M781" s="1"/>
      <c r="N781" s="1"/>
      <c r="O781" s="1"/>
      <c r="P781" s="1"/>
      <c r="Q781" s="1"/>
      <c r="R781" s="1"/>
      <c r="S781" s="1"/>
      <c r="T781" s="1"/>
      <c r="U781" s="1"/>
      <c r="V781" s="1"/>
      <c r="W781" s="1"/>
      <c r="X781" s="1"/>
      <c r="Y781" s="1"/>
      <c r="Z781" s="1"/>
    </row>
    <row r="782" spans="1:26" ht="24" customHeight="1">
      <c r="A782" s="1"/>
      <c r="B782" s="1"/>
      <c r="C782" s="1"/>
      <c r="D782" s="1"/>
      <c r="E782" s="1"/>
      <c r="F782" s="1"/>
      <c r="G782" s="209"/>
      <c r="H782" s="209"/>
      <c r="I782" s="1"/>
      <c r="J782" s="1"/>
      <c r="K782" s="1"/>
      <c r="L782" s="1"/>
      <c r="M782" s="1"/>
      <c r="N782" s="1"/>
      <c r="O782" s="1"/>
      <c r="P782" s="1"/>
      <c r="Q782" s="1"/>
      <c r="R782" s="1"/>
      <c r="S782" s="1"/>
      <c r="T782" s="1"/>
      <c r="U782" s="1"/>
      <c r="V782" s="1"/>
      <c r="W782" s="1"/>
      <c r="X782" s="1"/>
      <c r="Y782" s="1"/>
      <c r="Z782" s="1"/>
    </row>
    <row r="783" spans="1:26" ht="24" customHeight="1">
      <c r="A783" s="1"/>
      <c r="B783" s="1"/>
      <c r="C783" s="1"/>
      <c r="D783" s="1"/>
      <c r="E783" s="1"/>
      <c r="F783" s="1"/>
      <c r="G783" s="209"/>
      <c r="H783" s="209"/>
      <c r="I783" s="1"/>
      <c r="J783" s="1"/>
      <c r="K783" s="1"/>
      <c r="L783" s="1"/>
      <c r="M783" s="1"/>
      <c r="N783" s="1"/>
      <c r="O783" s="1"/>
      <c r="P783" s="1"/>
      <c r="Q783" s="1"/>
      <c r="R783" s="1"/>
      <c r="S783" s="1"/>
      <c r="T783" s="1"/>
      <c r="U783" s="1"/>
      <c r="V783" s="1"/>
      <c r="W783" s="1"/>
      <c r="X783" s="1"/>
      <c r="Y783" s="1"/>
      <c r="Z783" s="1"/>
    </row>
    <row r="784" spans="1:26" ht="24" customHeight="1">
      <c r="A784" s="1"/>
      <c r="B784" s="1"/>
      <c r="C784" s="1"/>
      <c r="D784" s="1"/>
      <c r="E784" s="1"/>
      <c r="F784" s="1"/>
      <c r="G784" s="209"/>
      <c r="H784" s="209"/>
      <c r="I784" s="1"/>
      <c r="J784" s="1"/>
      <c r="K784" s="1"/>
      <c r="L784" s="1"/>
      <c r="M784" s="1"/>
      <c r="N784" s="1"/>
      <c r="O784" s="1"/>
      <c r="P784" s="1"/>
      <c r="Q784" s="1"/>
      <c r="R784" s="1"/>
      <c r="S784" s="1"/>
      <c r="T784" s="1"/>
      <c r="U784" s="1"/>
      <c r="V784" s="1"/>
      <c r="W784" s="1"/>
      <c r="X784" s="1"/>
      <c r="Y784" s="1"/>
      <c r="Z784" s="1"/>
    </row>
    <row r="785" spans="1:26" ht="24" customHeight="1">
      <c r="A785" s="1"/>
      <c r="B785" s="1"/>
      <c r="C785" s="1"/>
      <c r="D785" s="1"/>
      <c r="E785" s="1"/>
      <c r="F785" s="1"/>
      <c r="G785" s="209"/>
      <c r="H785" s="209"/>
      <c r="I785" s="1"/>
      <c r="J785" s="1"/>
      <c r="K785" s="1"/>
      <c r="L785" s="1"/>
      <c r="M785" s="1"/>
      <c r="N785" s="1"/>
      <c r="O785" s="1"/>
      <c r="P785" s="1"/>
      <c r="Q785" s="1"/>
      <c r="R785" s="1"/>
      <c r="S785" s="1"/>
      <c r="T785" s="1"/>
      <c r="U785" s="1"/>
      <c r="V785" s="1"/>
      <c r="W785" s="1"/>
      <c r="X785" s="1"/>
      <c r="Y785" s="1"/>
      <c r="Z785" s="1"/>
    </row>
    <row r="786" spans="1:26" ht="24" customHeight="1">
      <c r="A786" s="1"/>
      <c r="B786" s="1"/>
      <c r="C786" s="1"/>
      <c r="D786" s="1"/>
      <c r="E786" s="1"/>
      <c r="F786" s="1"/>
      <c r="G786" s="209"/>
      <c r="H786" s="209"/>
      <c r="I786" s="1"/>
      <c r="J786" s="1"/>
      <c r="K786" s="1"/>
      <c r="L786" s="1"/>
      <c r="M786" s="1"/>
      <c r="N786" s="1"/>
      <c r="O786" s="1"/>
      <c r="P786" s="1"/>
      <c r="Q786" s="1"/>
      <c r="R786" s="1"/>
      <c r="S786" s="1"/>
      <c r="T786" s="1"/>
      <c r="U786" s="1"/>
      <c r="V786" s="1"/>
      <c r="W786" s="1"/>
      <c r="X786" s="1"/>
      <c r="Y786" s="1"/>
      <c r="Z786" s="1"/>
    </row>
    <row r="787" spans="1:26" ht="24" customHeight="1">
      <c r="A787" s="1"/>
      <c r="B787" s="1"/>
      <c r="C787" s="1"/>
      <c r="D787" s="1"/>
      <c r="E787" s="1"/>
      <c r="F787" s="1"/>
      <c r="G787" s="209"/>
      <c r="H787" s="209"/>
      <c r="I787" s="1"/>
      <c r="J787" s="1"/>
      <c r="K787" s="1"/>
      <c r="L787" s="1"/>
      <c r="M787" s="1"/>
      <c r="N787" s="1"/>
      <c r="O787" s="1"/>
      <c r="P787" s="1"/>
      <c r="Q787" s="1"/>
      <c r="R787" s="1"/>
      <c r="S787" s="1"/>
      <c r="T787" s="1"/>
      <c r="U787" s="1"/>
      <c r="V787" s="1"/>
      <c r="W787" s="1"/>
      <c r="X787" s="1"/>
      <c r="Y787" s="1"/>
      <c r="Z787" s="1"/>
    </row>
    <row r="788" spans="1:26" ht="24" customHeight="1">
      <c r="A788" s="1"/>
      <c r="B788" s="1"/>
      <c r="C788" s="1"/>
      <c r="D788" s="1"/>
      <c r="E788" s="1"/>
      <c r="F788" s="1"/>
      <c r="G788" s="209"/>
      <c r="H788" s="209"/>
      <c r="I788" s="1"/>
      <c r="J788" s="1"/>
      <c r="K788" s="1"/>
      <c r="L788" s="1"/>
      <c r="M788" s="1"/>
      <c r="N788" s="1"/>
      <c r="O788" s="1"/>
      <c r="P788" s="1"/>
      <c r="Q788" s="1"/>
      <c r="R788" s="1"/>
      <c r="S788" s="1"/>
      <c r="T788" s="1"/>
      <c r="U788" s="1"/>
      <c r="V788" s="1"/>
      <c r="W788" s="1"/>
      <c r="X788" s="1"/>
      <c r="Y788" s="1"/>
      <c r="Z788" s="1"/>
    </row>
    <row r="789" spans="1:26" ht="24" customHeight="1">
      <c r="A789" s="1"/>
      <c r="B789" s="1"/>
      <c r="C789" s="1"/>
      <c r="D789" s="1"/>
      <c r="E789" s="1"/>
      <c r="F789" s="1"/>
      <c r="G789" s="209"/>
      <c r="H789" s="209"/>
      <c r="I789" s="1"/>
      <c r="J789" s="1"/>
      <c r="K789" s="1"/>
      <c r="L789" s="1"/>
      <c r="M789" s="1"/>
      <c r="N789" s="1"/>
      <c r="O789" s="1"/>
      <c r="P789" s="1"/>
      <c r="Q789" s="1"/>
      <c r="R789" s="1"/>
      <c r="S789" s="1"/>
      <c r="T789" s="1"/>
      <c r="U789" s="1"/>
      <c r="V789" s="1"/>
      <c r="W789" s="1"/>
      <c r="X789" s="1"/>
      <c r="Y789" s="1"/>
      <c r="Z789" s="1"/>
    </row>
    <row r="790" spans="1:26" ht="24" customHeight="1">
      <c r="A790" s="1"/>
      <c r="B790" s="1"/>
      <c r="C790" s="1"/>
      <c r="D790" s="1"/>
      <c r="E790" s="1"/>
      <c r="F790" s="1"/>
      <c r="G790" s="209"/>
      <c r="H790" s="209"/>
      <c r="I790" s="1"/>
      <c r="J790" s="1"/>
      <c r="K790" s="1"/>
      <c r="L790" s="1"/>
      <c r="M790" s="1"/>
      <c r="N790" s="1"/>
      <c r="O790" s="1"/>
      <c r="P790" s="1"/>
      <c r="Q790" s="1"/>
      <c r="R790" s="1"/>
      <c r="S790" s="1"/>
      <c r="T790" s="1"/>
      <c r="U790" s="1"/>
      <c r="V790" s="1"/>
      <c r="W790" s="1"/>
      <c r="X790" s="1"/>
      <c r="Y790" s="1"/>
      <c r="Z790" s="1"/>
    </row>
    <row r="791" spans="1:26" ht="24" customHeight="1">
      <c r="A791" s="1"/>
      <c r="B791" s="1"/>
      <c r="C791" s="1"/>
      <c r="D791" s="1"/>
      <c r="E791" s="1"/>
      <c r="F791" s="1"/>
      <c r="G791" s="209"/>
      <c r="H791" s="209"/>
      <c r="I791" s="1"/>
      <c r="J791" s="1"/>
      <c r="K791" s="1"/>
      <c r="L791" s="1"/>
      <c r="M791" s="1"/>
      <c r="N791" s="1"/>
      <c r="O791" s="1"/>
      <c r="P791" s="1"/>
      <c r="Q791" s="1"/>
      <c r="R791" s="1"/>
      <c r="S791" s="1"/>
      <c r="T791" s="1"/>
      <c r="U791" s="1"/>
      <c r="V791" s="1"/>
      <c r="W791" s="1"/>
      <c r="X791" s="1"/>
      <c r="Y791" s="1"/>
      <c r="Z791" s="1"/>
    </row>
    <row r="792" spans="1:26" ht="24" customHeight="1">
      <c r="A792" s="1"/>
      <c r="B792" s="1"/>
      <c r="C792" s="1"/>
      <c r="D792" s="1"/>
      <c r="E792" s="1"/>
      <c r="F792" s="1"/>
      <c r="G792" s="209"/>
      <c r="H792" s="209"/>
      <c r="I792" s="1"/>
      <c r="J792" s="1"/>
      <c r="K792" s="1"/>
      <c r="L792" s="1"/>
      <c r="M792" s="1"/>
      <c r="N792" s="1"/>
      <c r="O792" s="1"/>
      <c r="P792" s="1"/>
      <c r="Q792" s="1"/>
      <c r="R792" s="1"/>
      <c r="S792" s="1"/>
      <c r="T792" s="1"/>
      <c r="U792" s="1"/>
      <c r="V792" s="1"/>
      <c r="W792" s="1"/>
      <c r="X792" s="1"/>
      <c r="Y792" s="1"/>
      <c r="Z792" s="1"/>
    </row>
    <row r="793" spans="1:26" ht="24" customHeight="1">
      <c r="A793" s="1"/>
      <c r="B793" s="1"/>
      <c r="C793" s="1"/>
      <c r="D793" s="1"/>
      <c r="E793" s="1"/>
      <c r="F793" s="1"/>
      <c r="G793" s="209"/>
      <c r="H793" s="209"/>
      <c r="I793" s="1"/>
      <c r="J793" s="1"/>
      <c r="K793" s="1"/>
      <c r="L793" s="1"/>
      <c r="M793" s="1"/>
      <c r="N793" s="1"/>
      <c r="O793" s="1"/>
      <c r="P793" s="1"/>
      <c r="Q793" s="1"/>
      <c r="R793" s="1"/>
      <c r="S793" s="1"/>
      <c r="T793" s="1"/>
      <c r="U793" s="1"/>
      <c r="V793" s="1"/>
      <c r="W793" s="1"/>
      <c r="X793" s="1"/>
      <c r="Y793" s="1"/>
      <c r="Z793" s="1"/>
    </row>
    <row r="794" spans="1:26" ht="24" customHeight="1">
      <c r="A794" s="1"/>
      <c r="B794" s="1"/>
      <c r="C794" s="1"/>
      <c r="D794" s="1"/>
      <c r="E794" s="1"/>
      <c r="F794" s="1"/>
      <c r="G794" s="209"/>
      <c r="H794" s="209"/>
      <c r="I794" s="1"/>
      <c r="J794" s="1"/>
      <c r="K794" s="1"/>
      <c r="L794" s="1"/>
      <c r="M794" s="1"/>
      <c r="N794" s="1"/>
      <c r="O794" s="1"/>
      <c r="P794" s="1"/>
      <c r="Q794" s="1"/>
      <c r="R794" s="1"/>
      <c r="S794" s="1"/>
      <c r="T794" s="1"/>
      <c r="U794" s="1"/>
      <c r="V794" s="1"/>
      <c r="W794" s="1"/>
      <c r="X794" s="1"/>
      <c r="Y794" s="1"/>
      <c r="Z794" s="1"/>
    </row>
    <row r="795" spans="1:26" ht="24" customHeight="1">
      <c r="A795" s="1"/>
      <c r="B795" s="1"/>
      <c r="C795" s="1"/>
      <c r="D795" s="1"/>
      <c r="E795" s="1"/>
      <c r="F795" s="1"/>
      <c r="G795" s="209"/>
      <c r="H795" s="209"/>
      <c r="I795" s="1"/>
      <c r="J795" s="1"/>
      <c r="K795" s="1"/>
      <c r="L795" s="1"/>
      <c r="M795" s="1"/>
      <c r="N795" s="1"/>
      <c r="O795" s="1"/>
      <c r="P795" s="1"/>
      <c r="Q795" s="1"/>
      <c r="R795" s="1"/>
      <c r="S795" s="1"/>
      <c r="T795" s="1"/>
      <c r="U795" s="1"/>
      <c r="V795" s="1"/>
      <c r="W795" s="1"/>
      <c r="X795" s="1"/>
      <c r="Y795" s="1"/>
      <c r="Z795" s="1"/>
    </row>
    <row r="796" spans="1:26" ht="24" customHeight="1">
      <c r="A796" s="1"/>
      <c r="B796" s="1"/>
      <c r="C796" s="1"/>
      <c r="D796" s="1"/>
      <c r="E796" s="1"/>
      <c r="F796" s="1"/>
      <c r="G796" s="209"/>
      <c r="H796" s="209"/>
      <c r="I796" s="1"/>
      <c r="J796" s="1"/>
      <c r="K796" s="1"/>
      <c r="L796" s="1"/>
      <c r="M796" s="1"/>
      <c r="N796" s="1"/>
      <c r="O796" s="1"/>
      <c r="P796" s="1"/>
      <c r="Q796" s="1"/>
      <c r="R796" s="1"/>
      <c r="S796" s="1"/>
      <c r="T796" s="1"/>
      <c r="U796" s="1"/>
      <c r="V796" s="1"/>
      <c r="W796" s="1"/>
      <c r="X796" s="1"/>
      <c r="Y796" s="1"/>
      <c r="Z796" s="1"/>
    </row>
    <row r="797" spans="1:26" ht="24" customHeight="1">
      <c r="A797" s="1"/>
      <c r="B797" s="1"/>
      <c r="C797" s="1"/>
      <c r="D797" s="1"/>
      <c r="E797" s="1"/>
      <c r="F797" s="1"/>
      <c r="G797" s="209"/>
      <c r="H797" s="209"/>
      <c r="I797" s="1"/>
      <c r="J797" s="1"/>
      <c r="K797" s="1"/>
      <c r="L797" s="1"/>
      <c r="M797" s="1"/>
      <c r="N797" s="1"/>
      <c r="O797" s="1"/>
      <c r="P797" s="1"/>
      <c r="Q797" s="1"/>
      <c r="R797" s="1"/>
      <c r="S797" s="1"/>
      <c r="T797" s="1"/>
      <c r="U797" s="1"/>
      <c r="V797" s="1"/>
      <c r="W797" s="1"/>
      <c r="X797" s="1"/>
      <c r="Y797" s="1"/>
      <c r="Z797" s="1"/>
    </row>
    <row r="798" spans="1:26" ht="24" customHeight="1">
      <c r="A798" s="1"/>
      <c r="B798" s="1"/>
      <c r="C798" s="1"/>
      <c r="D798" s="1"/>
      <c r="E798" s="1"/>
      <c r="F798" s="1"/>
      <c r="G798" s="209"/>
      <c r="H798" s="209"/>
      <c r="I798" s="1"/>
      <c r="J798" s="1"/>
      <c r="K798" s="1"/>
      <c r="L798" s="1"/>
      <c r="M798" s="1"/>
      <c r="N798" s="1"/>
      <c r="O798" s="1"/>
      <c r="P798" s="1"/>
      <c r="Q798" s="1"/>
      <c r="R798" s="1"/>
      <c r="S798" s="1"/>
      <c r="T798" s="1"/>
      <c r="U798" s="1"/>
      <c r="V798" s="1"/>
      <c r="W798" s="1"/>
      <c r="X798" s="1"/>
      <c r="Y798" s="1"/>
      <c r="Z798" s="1"/>
    </row>
    <row r="799" spans="1:26" ht="24" customHeight="1">
      <c r="A799" s="1"/>
      <c r="B799" s="1"/>
      <c r="C799" s="1"/>
      <c r="D799" s="1"/>
      <c r="E799" s="1"/>
      <c r="F799" s="1"/>
      <c r="G799" s="209"/>
      <c r="H799" s="209"/>
      <c r="I799" s="1"/>
      <c r="J799" s="1"/>
      <c r="K799" s="1"/>
      <c r="L799" s="1"/>
      <c r="M799" s="1"/>
      <c r="N799" s="1"/>
      <c r="O799" s="1"/>
      <c r="P799" s="1"/>
      <c r="Q799" s="1"/>
      <c r="R799" s="1"/>
      <c r="S799" s="1"/>
      <c r="T799" s="1"/>
      <c r="U799" s="1"/>
      <c r="V799" s="1"/>
      <c r="W799" s="1"/>
      <c r="X799" s="1"/>
      <c r="Y799" s="1"/>
      <c r="Z799" s="1"/>
    </row>
    <row r="800" spans="1:26" ht="24" customHeight="1">
      <c r="A800" s="1"/>
      <c r="B800" s="1"/>
      <c r="C800" s="1"/>
      <c r="D800" s="1"/>
      <c r="E800" s="1"/>
      <c r="F800" s="1"/>
      <c r="G800" s="209"/>
      <c r="H800" s="209"/>
      <c r="I800" s="1"/>
      <c r="J800" s="1"/>
      <c r="K800" s="1"/>
      <c r="L800" s="1"/>
      <c r="M800" s="1"/>
      <c r="N800" s="1"/>
      <c r="O800" s="1"/>
      <c r="P800" s="1"/>
      <c r="Q800" s="1"/>
      <c r="R800" s="1"/>
      <c r="S800" s="1"/>
      <c r="T800" s="1"/>
      <c r="U800" s="1"/>
      <c r="V800" s="1"/>
      <c r="W800" s="1"/>
      <c r="X800" s="1"/>
      <c r="Y800" s="1"/>
      <c r="Z800" s="1"/>
    </row>
    <row r="801" spans="1:26" ht="24" customHeight="1">
      <c r="A801" s="1"/>
      <c r="B801" s="1"/>
      <c r="C801" s="1"/>
      <c r="D801" s="1"/>
      <c r="E801" s="1"/>
      <c r="F801" s="1"/>
      <c r="G801" s="209"/>
      <c r="H801" s="209"/>
      <c r="I801" s="1"/>
      <c r="J801" s="1"/>
      <c r="K801" s="1"/>
      <c r="L801" s="1"/>
      <c r="M801" s="1"/>
      <c r="N801" s="1"/>
      <c r="O801" s="1"/>
      <c r="P801" s="1"/>
      <c r="Q801" s="1"/>
      <c r="R801" s="1"/>
      <c r="S801" s="1"/>
      <c r="T801" s="1"/>
      <c r="U801" s="1"/>
      <c r="V801" s="1"/>
      <c r="W801" s="1"/>
      <c r="X801" s="1"/>
      <c r="Y801" s="1"/>
      <c r="Z801" s="1"/>
    </row>
    <row r="802" spans="1:26" ht="24" customHeight="1">
      <c r="A802" s="1"/>
      <c r="B802" s="1"/>
      <c r="C802" s="1"/>
      <c r="D802" s="1"/>
      <c r="E802" s="1"/>
      <c r="F802" s="1"/>
      <c r="G802" s="209"/>
      <c r="H802" s="209"/>
      <c r="I802" s="1"/>
      <c r="J802" s="1"/>
      <c r="K802" s="1"/>
      <c r="L802" s="1"/>
      <c r="M802" s="1"/>
      <c r="N802" s="1"/>
      <c r="O802" s="1"/>
      <c r="P802" s="1"/>
      <c r="Q802" s="1"/>
      <c r="R802" s="1"/>
      <c r="S802" s="1"/>
      <c r="T802" s="1"/>
      <c r="U802" s="1"/>
      <c r="V802" s="1"/>
      <c r="W802" s="1"/>
      <c r="X802" s="1"/>
      <c r="Y802" s="1"/>
      <c r="Z802" s="1"/>
    </row>
    <row r="803" spans="1:26" ht="24" customHeight="1">
      <c r="A803" s="1"/>
      <c r="B803" s="1"/>
      <c r="C803" s="1"/>
      <c r="D803" s="1"/>
      <c r="E803" s="1"/>
      <c r="F803" s="1"/>
      <c r="G803" s="209"/>
      <c r="H803" s="209"/>
      <c r="I803" s="1"/>
      <c r="J803" s="1"/>
      <c r="K803" s="1"/>
      <c r="L803" s="1"/>
      <c r="M803" s="1"/>
      <c r="N803" s="1"/>
      <c r="O803" s="1"/>
      <c r="P803" s="1"/>
      <c r="Q803" s="1"/>
      <c r="R803" s="1"/>
      <c r="S803" s="1"/>
      <c r="T803" s="1"/>
      <c r="U803" s="1"/>
      <c r="V803" s="1"/>
      <c r="W803" s="1"/>
      <c r="X803" s="1"/>
      <c r="Y803" s="1"/>
      <c r="Z803" s="1"/>
    </row>
    <row r="804" spans="1:26" ht="24" customHeight="1">
      <c r="A804" s="1"/>
      <c r="B804" s="1"/>
      <c r="C804" s="1"/>
      <c r="D804" s="1"/>
      <c r="E804" s="1"/>
      <c r="F804" s="1"/>
      <c r="G804" s="209"/>
      <c r="H804" s="209"/>
      <c r="I804" s="1"/>
      <c r="J804" s="1"/>
      <c r="K804" s="1"/>
      <c r="L804" s="1"/>
      <c r="M804" s="1"/>
      <c r="N804" s="1"/>
      <c r="O804" s="1"/>
      <c r="P804" s="1"/>
      <c r="Q804" s="1"/>
      <c r="R804" s="1"/>
      <c r="S804" s="1"/>
      <c r="T804" s="1"/>
      <c r="U804" s="1"/>
      <c r="V804" s="1"/>
      <c r="W804" s="1"/>
      <c r="X804" s="1"/>
      <c r="Y804" s="1"/>
      <c r="Z804" s="1"/>
    </row>
    <row r="805" spans="1:26" ht="24" customHeight="1">
      <c r="A805" s="1"/>
      <c r="B805" s="1"/>
      <c r="C805" s="1"/>
      <c r="D805" s="1"/>
      <c r="E805" s="1"/>
      <c r="F805" s="1"/>
      <c r="G805" s="209"/>
      <c r="H805" s="209"/>
      <c r="I805" s="1"/>
      <c r="J805" s="1"/>
      <c r="K805" s="1"/>
      <c r="L805" s="1"/>
      <c r="M805" s="1"/>
      <c r="N805" s="1"/>
      <c r="O805" s="1"/>
      <c r="P805" s="1"/>
      <c r="Q805" s="1"/>
      <c r="R805" s="1"/>
      <c r="S805" s="1"/>
      <c r="T805" s="1"/>
      <c r="U805" s="1"/>
      <c r="V805" s="1"/>
      <c r="W805" s="1"/>
      <c r="X805" s="1"/>
      <c r="Y805" s="1"/>
      <c r="Z805" s="1"/>
    </row>
    <row r="806" spans="1:26" ht="24" customHeight="1">
      <c r="A806" s="1"/>
      <c r="B806" s="1"/>
      <c r="C806" s="1"/>
      <c r="D806" s="1"/>
      <c r="E806" s="1"/>
      <c r="F806" s="1"/>
      <c r="G806" s="209"/>
      <c r="H806" s="209"/>
      <c r="I806" s="1"/>
      <c r="J806" s="1"/>
      <c r="K806" s="1"/>
      <c r="L806" s="1"/>
      <c r="M806" s="1"/>
      <c r="N806" s="1"/>
      <c r="O806" s="1"/>
      <c r="P806" s="1"/>
      <c r="Q806" s="1"/>
      <c r="R806" s="1"/>
      <c r="S806" s="1"/>
      <c r="T806" s="1"/>
      <c r="U806" s="1"/>
      <c r="V806" s="1"/>
      <c r="W806" s="1"/>
      <c r="X806" s="1"/>
      <c r="Y806" s="1"/>
      <c r="Z806" s="1"/>
    </row>
    <row r="807" spans="1:26" ht="24" customHeight="1">
      <c r="A807" s="1"/>
      <c r="B807" s="1"/>
      <c r="C807" s="1"/>
      <c r="D807" s="1"/>
      <c r="E807" s="1"/>
      <c r="F807" s="1"/>
      <c r="G807" s="209"/>
      <c r="H807" s="209"/>
      <c r="I807" s="1"/>
      <c r="J807" s="1"/>
      <c r="K807" s="1"/>
      <c r="L807" s="1"/>
      <c r="M807" s="1"/>
      <c r="N807" s="1"/>
      <c r="O807" s="1"/>
      <c r="P807" s="1"/>
      <c r="Q807" s="1"/>
      <c r="R807" s="1"/>
      <c r="S807" s="1"/>
      <c r="T807" s="1"/>
      <c r="U807" s="1"/>
      <c r="V807" s="1"/>
      <c r="W807" s="1"/>
      <c r="X807" s="1"/>
      <c r="Y807" s="1"/>
      <c r="Z807" s="1"/>
    </row>
    <row r="808" spans="1:26" ht="24" customHeight="1">
      <c r="A808" s="1"/>
      <c r="B808" s="1"/>
      <c r="C808" s="1"/>
      <c r="D808" s="1"/>
      <c r="E808" s="1"/>
      <c r="F808" s="1"/>
      <c r="G808" s="209"/>
      <c r="H808" s="209"/>
      <c r="I808" s="1"/>
      <c r="J808" s="1"/>
      <c r="K808" s="1"/>
      <c r="L808" s="1"/>
      <c r="M808" s="1"/>
      <c r="N808" s="1"/>
      <c r="O808" s="1"/>
      <c r="P808" s="1"/>
      <c r="Q808" s="1"/>
      <c r="R808" s="1"/>
      <c r="S808" s="1"/>
      <c r="T808" s="1"/>
      <c r="U808" s="1"/>
      <c r="V808" s="1"/>
      <c r="W808" s="1"/>
      <c r="X808" s="1"/>
      <c r="Y808" s="1"/>
      <c r="Z808" s="1"/>
    </row>
    <row r="809" spans="1:26" ht="24" customHeight="1">
      <c r="A809" s="1"/>
      <c r="B809" s="1"/>
      <c r="C809" s="1"/>
      <c r="D809" s="1"/>
      <c r="E809" s="1"/>
      <c r="F809" s="1"/>
      <c r="G809" s="209"/>
      <c r="H809" s="209"/>
      <c r="I809" s="1"/>
      <c r="J809" s="1"/>
      <c r="K809" s="1"/>
      <c r="L809" s="1"/>
      <c r="M809" s="1"/>
      <c r="N809" s="1"/>
      <c r="O809" s="1"/>
      <c r="P809" s="1"/>
      <c r="Q809" s="1"/>
      <c r="R809" s="1"/>
      <c r="S809" s="1"/>
      <c r="T809" s="1"/>
      <c r="U809" s="1"/>
      <c r="V809" s="1"/>
      <c r="W809" s="1"/>
      <c r="X809" s="1"/>
      <c r="Y809" s="1"/>
      <c r="Z809" s="1"/>
    </row>
    <row r="810" spans="1:26" ht="24" customHeight="1">
      <c r="A810" s="1"/>
      <c r="B810" s="1"/>
      <c r="C810" s="1"/>
      <c r="D810" s="1"/>
      <c r="E810" s="1"/>
      <c r="F810" s="1"/>
      <c r="G810" s="209"/>
      <c r="H810" s="209"/>
      <c r="I810" s="1"/>
      <c r="J810" s="1"/>
      <c r="K810" s="1"/>
      <c r="L810" s="1"/>
      <c r="M810" s="1"/>
      <c r="N810" s="1"/>
      <c r="O810" s="1"/>
      <c r="P810" s="1"/>
      <c r="Q810" s="1"/>
      <c r="R810" s="1"/>
      <c r="S810" s="1"/>
      <c r="T810" s="1"/>
      <c r="U810" s="1"/>
      <c r="V810" s="1"/>
      <c r="W810" s="1"/>
      <c r="X810" s="1"/>
      <c r="Y810" s="1"/>
      <c r="Z810" s="1"/>
    </row>
    <row r="811" spans="1:26" ht="24" customHeight="1">
      <c r="A811" s="1"/>
      <c r="B811" s="1"/>
      <c r="C811" s="1"/>
      <c r="D811" s="1"/>
      <c r="E811" s="1"/>
      <c r="F811" s="1"/>
      <c r="G811" s="209"/>
      <c r="H811" s="209"/>
      <c r="I811" s="1"/>
      <c r="J811" s="1"/>
      <c r="K811" s="1"/>
      <c r="L811" s="1"/>
      <c r="M811" s="1"/>
      <c r="N811" s="1"/>
      <c r="O811" s="1"/>
      <c r="P811" s="1"/>
      <c r="Q811" s="1"/>
      <c r="R811" s="1"/>
      <c r="S811" s="1"/>
      <c r="T811" s="1"/>
      <c r="U811" s="1"/>
      <c r="V811" s="1"/>
      <c r="W811" s="1"/>
      <c r="X811" s="1"/>
      <c r="Y811" s="1"/>
      <c r="Z811" s="1"/>
    </row>
    <row r="812" spans="1:26" ht="24" customHeight="1">
      <c r="A812" s="1"/>
      <c r="B812" s="1"/>
      <c r="C812" s="1"/>
      <c r="D812" s="1"/>
      <c r="E812" s="1"/>
      <c r="F812" s="1"/>
      <c r="G812" s="209"/>
      <c r="H812" s="209"/>
      <c r="I812" s="1"/>
      <c r="J812" s="1"/>
      <c r="K812" s="1"/>
      <c r="L812" s="1"/>
      <c r="M812" s="1"/>
      <c r="N812" s="1"/>
      <c r="O812" s="1"/>
      <c r="P812" s="1"/>
      <c r="Q812" s="1"/>
      <c r="R812" s="1"/>
      <c r="S812" s="1"/>
      <c r="T812" s="1"/>
      <c r="U812" s="1"/>
      <c r="V812" s="1"/>
      <c r="W812" s="1"/>
      <c r="X812" s="1"/>
      <c r="Y812" s="1"/>
      <c r="Z812" s="1"/>
    </row>
    <row r="813" spans="1:26" ht="24" customHeight="1">
      <c r="A813" s="1"/>
      <c r="B813" s="1"/>
      <c r="C813" s="1"/>
      <c r="D813" s="1"/>
      <c r="E813" s="1"/>
      <c r="F813" s="1"/>
      <c r="G813" s="209"/>
      <c r="H813" s="209"/>
      <c r="I813" s="1"/>
      <c r="J813" s="1"/>
      <c r="K813" s="1"/>
      <c r="L813" s="1"/>
      <c r="M813" s="1"/>
      <c r="N813" s="1"/>
      <c r="O813" s="1"/>
      <c r="P813" s="1"/>
      <c r="Q813" s="1"/>
      <c r="R813" s="1"/>
      <c r="S813" s="1"/>
      <c r="T813" s="1"/>
      <c r="U813" s="1"/>
      <c r="V813" s="1"/>
      <c r="W813" s="1"/>
      <c r="X813" s="1"/>
      <c r="Y813" s="1"/>
      <c r="Z813" s="1"/>
    </row>
    <row r="814" spans="1:26" ht="24" customHeight="1">
      <c r="A814" s="1"/>
      <c r="B814" s="1"/>
      <c r="C814" s="1"/>
      <c r="D814" s="1"/>
      <c r="E814" s="1"/>
      <c r="F814" s="1"/>
      <c r="G814" s="209"/>
      <c r="H814" s="209"/>
      <c r="I814" s="1"/>
      <c r="J814" s="1"/>
      <c r="K814" s="1"/>
      <c r="L814" s="1"/>
      <c r="M814" s="1"/>
      <c r="N814" s="1"/>
      <c r="O814" s="1"/>
      <c r="P814" s="1"/>
      <c r="Q814" s="1"/>
      <c r="R814" s="1"/>
      <c r="S814" s="1"/>
      <c r="T814" s="1"/>
      <c r="U814" s="1"/>
      <c r="V814" s="1"/>
      <c r="W814" s="1"/>
      <c r="X814" s="1"/>
      <c r="Y814" s="1"/>
      <c r="Z814" s="1"/>
    </row>
    <row r="815" spans="1:26" ht="24" customHeight="1">
      <c r="A815" s="1"/>
      <c r="B815" s="1"/>
      <c r="C815" s="1"/>
      <c r="D815" s="1"/>
      <c r="E815" s="1"/>
      <c r="F815" s="1"/>
      <c r="G815" s="209"/>
      <c r="H815" s="209"/>
      <c r="I815" s="1"/>
      <c r="J815" s="1"/>
      <c r="K815" s="1"/>
      <c r="L815" s="1"/>
      <c r="M815" s="1"/>
      <c r="N815" s="1"/>
      <c r="O815" s="1"/>
      <c r="P815" s="1"/>
      <c r="Q815" s="1"/>
      <c r="R815" s="1"/>
      <c r="S815" s="1"/>
      <c r="T815" s="1"/>
      <c r="U815" s="1"/>
      <c r="V815" s="1"/>
      <c r="W815" s="1"/>
      <c r="X815" s="1"/>
      <c r="Y815" s="1"/>
      <c r="Z815" s="1"/>
    </row>
    <row r="816" spans="1:26" ht="24" customHeight="1">
      <c r="A816" s="1"/>
      <c r="B816" s="1"/>
      <c r="C816" s="1"/>
      <c r="D816" s="1"/>
      <c r="E816" s="1"/>
      <c r="F816" s="1"/>
      <c r="G816" s="209"/>
      <c r="H816" s="209"/>
      <c r="I816" s="1"/>
      <c r="J816" s="1"/>
      <c r="K816" s="1"/>
      <c r="L816" s="1"/>
      <c r="M816" s="1"/>
      <c r="N816" s="1"/>
      <c r="O816" s="1"/>
      <c r="P816" s="1"/>
      <c r="Q816" s="1"/>
      <c r="R816" s="1"/>
      <c r="S816" s="1"/>
      <c r="T816" s="1"/>
      <c r="U816" s="1"/>
      <c r="V816" s="1"/>
      <c r="W816" s="1"/>
      <c r="X816" s="1"/>
      <c r="Y816" s="1"/>
      <c r="Z816" s="1"/>
    </row>
    <row r="817" spans="1:26" ht="24" customHeight="1">
      <c r="A817" s="1"/>
      <c r="B817" s="1"/>
      <c r="C817" s="1"/>
      <c r="D817" s="1"/>
      <c r="E817" s="1"/>
      <c r="F817" s="1"/>
      <c r="G817" s="209"/>
      <c r="H817" s="209"/>
      <c r="I817" s="1"/>
      <c r="J817" s="1"/>
      <c r="K817" s="1"/>
      <c r="L817" s="1"/>
      <c r="M817" s="1"/>
      <c r="N817" s="1"/>
      <c r="O817" s="1"/>
      <c r="P817" s="1"/>
      <c r="Q817" s="1"/>
      <c r="R817" s="1"/>
      <c r="S817" s="1"/>
      <c r="T817" s="1"/>
      <c r="U817" s="1"/>
      <c r="V817" s="1"/>
      <c r="W817" s="1"/>
      <c r="X817" s="1"/>
      <c r="Y817" s="1"/>
      <c r="Z817" s="1"/>
    </row>
    <row r="818" spans="1:26" ht="24" customHeight="1">
      <c r="A818" s="1"/>
      <c r="B818" s="1"/>
      <c r="C818" s="1"/>
      <c r="D818" s="1"/>
      <c r="E818" s="1"/>
      <c r="F818" s="1"/>
      <c r="G818" s="209"/>
      <c r="H818" s="209"/>
      <c r="I818" s="1"/>
      <c r="J818" s="1"/>
      <c r="K818" s="1"/>
      <c r="L818" s="1"/>
      <c r="M818" s="1"/>
      <c r="N818" s="1"/>
      <c r="O818" s="1"/>
      <c r="P818" s="1"/>
      <c r="Q818" s="1"/>
      <c r="R818" s="1"/>
      <c r="S818" s="1"/>
      <c r="T818" s="1"/>
      <c r="U818" s="1"/>
      <c r="V818" s="1"/>
      <c r="W818" s="1"/>
      <c r="X818" s="1"/>
      <c r="Y818" s="1"/>
      <c r="Z818" s="1"/>
    </row>
    <row r="819" spans="1:26" ht="24" customHeight="1">
      <c r="A819" s="1"/>
      <c r="B819" s="1"/>
      <c r="C819" s="1"/>
      <c r="D819" s="1"/>
      <c r="E819" s="1"/>
      <c r="F819" s="1"/>
      <c r="G819" s="209"/>
      <c r="H819" s="209"/>
      <c r="I819" s="1"/>
      <c r="J819" s="1"/>
      <c r="K819" s="1"/>
      <c r="L819" s="1"/>
      <c r="M819" s="1"/>
      <c r="N819" s="1"/>
      <c r="O819" s="1"/>
      <c r="P819" s="1"/>
      <c r="Q819" s="1"/>
      <c r="R819" s="1"/>
      <c r="S819" s="1"/>
      <c r="T819" s="1"/>
      <c r="U819" s="1"/>
      <c r="V819" s="1"/>
      <c r="W819" s="1"/>
      <c r="X819" s="1"/>
      <c r="Y819" s="1"/>
      <c r="Z819" s="1"/>
    </row>
    <row r="820" spans="1:26" ht="24" customHeight="1">
      <c r="A820" s="1"/>
      <c r="B820" s="1"/>
      <c r="C820" s="1"/>
      <c r="D820" s="1"/>
      <c r="E820" s="1"/>
      <c r="F820" s="1"/>
      <c r="G820" s="209"/>
      <c r="H820" s="209"/>
      <c r="I820" s="1"/>
      <c r="J820" s="1"/>
      <c r="K820" s="1"/>
      <c r="L820" s="1"/>
      <c r="M820" s="1"/>
      <c r="N820" s="1"/>
      <c r="O820" s="1"/>
      <c r="P820" s="1"/>
      <c r="Q820" s="1"/>
      <c r="R820" s="1"/>
      <c r="S820" s="1"/>
      <c r="T820" s="1"/>
      <c r="U820" s="1"/>
      <c r="V820" s="1"/>
      <c r="W820" s="1"/>
      <c r="X820" s="1"/>
      <c r="Y820" s="1"/>
      <c r="Z820" s="1"/>
    </row>
    <row r="821" spans="1:26" ht="24" customHeight="1">
      <c r="A821" s="1"/>
      <c r="B821" s="1"/>
      <c r="C821" s="1"/>
      <c r="D821" s="1"/>
      <c r="E821" s="1"/>
      <c r="F821" s="1"/>
      <c r="G821" s="209"/>
      <c r="H821" s="209"/>
      <c r="I821" s="1"/>
      <c r="J821" s="1"/>
      <c r="K821" s="1"/>
      <c r="L821" s="1"/>
      <c r="M821" s="1"/>
      <c r="N821" s="1"/>
      <c r="O821" s="1"/>
      <c r="P821" s="1"/>
      <c r="Q821" s="1"/>
      <c r="R821" s="1"/>
      <c r="S821" s="1"/>
      <c r="T821" s="1"/>
      <c r="U821" s="1"/>
      <c r="V821" s="1"/>
      <c r="W821" s="1"/>
      <c r="X821" s="1"/>
      <c r="Y821" s="1"/>
      <c r="Z821" s="1"/>
    </row>
    <row r="822" spans="1:26" ht="24" customHeight="1">
      <c r="A822" s="1"/>
      <c r="B822" s="1"/>
      <c r="C822" s="1"/>
      <c r="D822" s="1"/>
      <c r="E822" s="1"/>
      <c r="F822" s="1"/>
      <c r="G822" s="209"/>
      <c r="H822" s="209"/>
      <c r="I822" s="1"/>
      <c r="J822" s="1"/>
      <c r="K822" s="1"/>
      <c r="L822" s="1"/>
      <c r="M822" s="1"/>
      <c r="N822" s="1"/>
      <c r="O822" s="1"/>
      <c r="P822" s="1"/>
      <c r="Q822" s="1"/>
      <c r="R822" s="1"/>
      <c r="S822" s="1"/>
      <c r="T822" s="1"/>
      <c r="U822" s="1"/>
      <c r="V822" s="1"/>
      <c r="W822" s="1"/>
      <c r="X822" s="1"/>
      <c r="Y822" s="1"/>
      <c r="Z822" s="1"/>
    </row>
    <row r="823" spans="1:26" ht="24" customHeight="1">
      <c r="A823" s="1"/>
      <c r="B823" s="1"/>
      <c r="C823" s="1"/>
      <c r="D823" s="1"/>
      <c r="E823" s="1"/>
      <c r="F823" s="1"/>
      <c r="G823" s="209"/>
      <c r="H823" s="209"/>
      <c r="I823" s="1"/>
      <c r="J823" s="1"/>
      <c r="K823" s="1"/>
      <c r="L823" s="1"/>
      <c r="M823" s="1"/>
      <c r="N823" s="1"/>
      <c r="O823" s="1"/>
      <c r="P823" s="1"/>
      <c r="Q823" s="1"/>
      <c r="R823" s="1"/>
      <c r="S823" s="1"/>
      <c r="T823" s="1"/>
      <c r="U823" s="1"/>
      <c r="V823" s="1"/>
      <c r="W823" s="1"/>
      <c r="X823" s="1"/>
      <c r="Y823" s="1"/>
      <c r="Z823" s="1"/>
    </row>
    <row r="824" spans="1:26" ht="24" customHeight="1">
      <c r="A824" s="1"/>
      <c r="B824" s="1"/>
      <c r="C824" s="1"/>
      <c r="D824" s="1"/>
      <c r="E824" s="1"/>
      <c r="F824" s="1"/>
      <c r="G824" s="209"/>
      <c r="H824" s="209"/>
      <c r="I824" s="1"/>
      <c r="J824" s="1"/>
      <c r="K824" s="1"/>
      <c r="L824" s="1"/>
      <c r="M824" s="1"/>
      <c r="N824" s="1"/>
      <c r="O824" s="1"/>
      <c r="P824" s="1"/>
      <c r="Q824" s="1"/>
      <c r="R824" s="1"/>
      <c r="S824" s="1"/>
      <c r="T824" s="1"/>
      <c r="U824" s="1"/>
      <c r="V824" s="1"/>
      <c r="W824" s="1"/>
      <c r="X824" s="1"/>
      <c r="Y824" s="1"/>
      <c r="Z824" s="1"/>
    </row>
    <row r="825" spans="1:26" ht="24" customHeight="1">
      <c r="A825" s="1"/>
      <c r="B825" s="1"/>
      <c r="C825" s="1"/>
      <c r="D825" s="1"/>
      <c r="E825" s="1"/>
      <c r="F825" s="1"/>
      <c r="G825" s="209"/>
      <c r="H825" s="209"/>
      <c r="I825" s="1"/>
      <c r="J825" s="1"/>
      <c r="K825" s="1"/>
      <c r="L825" s="1"/>
      <c r="M825" s="1"/>
      <c r="N825" s="1"/>
      <c r="O825" s="1"/>
      <c r="P825" s="1"/>
      <c r="Q825" s="1"/>
      <c r="R825" s="1"/>
      <c r="S825" s="1"/>
      <c r="T825" s="1"/>
      <c r="U825" s="1"/>
      <c r="V825" s="1"/>
      <c r="W825" s="1"/>
      <c r="X825" s="1"/>
      <c r="Y825" s="1"/>
      <c r="Z825" s="1"/>
    </row>
    <row r="826" spans="1:26" ht="24" customHeight="1">
      <c r="A826" s="1"/>
      <c r="B826" s="1"/>
      <c r="C826" s="1"/>
      <c r="D826" s="1"/>
      <c r="E826" s="1"/>
      <c r="F826" s="1"/>
      <c r="G826" s="209"/>
      <c r="H826" s="209"/>
      <c r="I826" s="1"/>
      <c r="J826" s="1"/>
      <c r="K826" s="1"/>
      <c r="L826" s="1"/>
      <c r="M826" s="1"/>
      <c r="N826" s="1"/>
      <c r="O826" s="1"/>
      <c r="P826" s="1"/>
      <c r="Q826" s="1"/>
      <c r="R826" s="1"/>
      <c r="S826" s="1"/>
      <c r="T826" s="1"/>
      <c r="U826" s="1"/>
      <c r="V826" s="1"/>
      <c r="W826" s="1"/>
      <c r="X826" s="1"/>
      <c r="Y826" s="1"/>
      <c r="Z826" s="1"/>
    </row>
    <row r="827" spans="1:26" ht="24" customHeight="1">
      <c r="A827" s="1"/>
      <c r="B827" s="1"/>
      <c r="C827" s="1"/>
      <c r="D827" s="1"/>
      <c r="E827" s="1"/>
      <c r="F827" s="1"/>
      <c r="G827" s="209"/>
      <c r="H827" s="209"/>
      <c r="I827" s="1"/>
      <c r="J827" s="1"/>
      <c r="K827" s="1"/>
      <c r="L827" s="1"/>
      <c r="M827" s="1"/>
      <c r="N827" s="1"/>
      <c r="O827" s="1"/>
      <c r="P827" s="1"/>
      <c r="Q827" s="1"/>
      <c r="R827" s="1"/>
      <c r="S827" s="1"/>
      <c r="T827" s="1"/>
      <c r="U827" s="1"/>
      <c r="V827" s="1"/>
      <c r="W827" s="1"/>
      <c r="X827" s="1"/>
      <c r="Y827" s="1"/>
      <c r="Z827" s="1"/>
    </row>
    <row r="828" spans="1:26" ht="24" customHeight="1">
      <c r="A828" s="1"/>
      <c r="B828" s="1"/>
      <c r="C828" s="1"/>
      <c r="D828" s="1"/>
      <c r="E828" s="1"/>
      <c r="F828" s="1"/>
      <c r="G828" s="209"/>
      <c r="H828" s="209"/>
      <c r="I828" s="1"/>
      <c r="J828" s="1"/>
      <c r="K828" s="1"/>
      <c r="L828" s="1"/>
      <c r="M828" s="1"/>
      <c r="N828" s="1"/>
      <c r="O828" s="1"/>
      <c r="P828" s="1"/>
      <c r="Q828" s="1"/>
      <c r="R828" s="1"/>
      <c r="S828" s="1"/>
      <c r="T828" s="1"/>
      <c r="U828" s="1"/>
      <c r="V828" s="1"/>
      <c r="W828" s="1"/>
      <c r="X828" s="1"/>
      <c r="Y828" s="1"/>
      <c r="Z828" s="1"/>
    </row>
    <row r="829" spans="1:26" ht="24" customHeight="1">
      <c r="A829" s="1"/>
      <c r="B829" s="1"/>
      <c r="C829" s="1"/>
      <c r="D829" s="1"/>
      <c r="E829" s="1"/>
      <c r="F829" s="1"/>
      <c r="G829" s="209"/>
      <c r="H829" s="209"/>
      <c r="I829" s="1"/>
      <c r="J829" s="1"/>
      <c r="K829" s="1"/>
      <c r="L829" s="1"/>
      <c r="M829" s="1"/>
      <c r="N829" s="1"/>
      <c r="O829" s="1"/>
      <c r="P829" s="1"/>
      <c r="Q829" s="1"/>
      <c r="R829" s="1"/>
      <c r="S829" s="1"/>
      <c r="T829" s="1"/>
      <c r="U829" s="1"/>
      <c r="V829" s="1"/>
      <c r="W829" s="1"/>
      <c r="X829" s="1"/>
      <c r="Y829" s="1"/>
      <c r="Z829" s="1"/>
    </row>
    <row r="830" spans="1:26" ht="24" customHeight="1">
      <c r="A830" s="1"/>
      <c r="B830" s="1"/>
      <c r="C830" s="1"/>
      <c r="D830" s="1"/>
      <c r="E830" s="1"/>
      <c r="F830" s="1"/>
      <c r="G830" s="209"/>
      <c r="H830" s="209"/>
      <c r="I830" s="1"/>
      <c r="J830" s="1"/>
      <c r="K830" s="1"/>
      <c r="L830" s="1"/>
      <c r="M830" s="1"/>
      <c r="N830" s="1"/>
      <c r="O830" s="1"/>
      <c r="P830" s="1"/>
      <c r="Q830" s="1"/>
      <c r="R830" s="1"/>
      <c r="S830" s="1"/>
      <c r="T830" s="1"/>
      <c r="U830" s="1"/>
      <c r="V830" s="1"/>
      <c r="W830" s="1"/>
      <c r="X830" s="1"/>
      <c r="Y830" s="1"/>
      <c r="Z830" s="1"/>
    </row>
    <row r="831" spans="1:26" ht="24" customHeight="1">
      <c r="A831" s="1"/>
      <c r="B831" s="1"/>
      <c r="C831" s="1"/>
      <c r="D831" s="1"/>
      <c r="E831" s="1"/>
      <c r="F831" s="1"/>
      <c r="G831" s="209"/>
      <c r="H831" s="209"/>
      <c r="I831" s="1"/>
      <c r="J831" s="1"/>
      <c r="K831" s="1"/>
      <c r="L831" s="1"/>
      <c r="M831" s="1"/>
      <c r="N831" s="1"/>
      <c r="O831" s="1"/>
      <c r="P831" s="1"/>
      <c r="Q831" s="1"/>
      <c r="R831" s="1"/>
      <c r="S831" s="1"/>
      <c r="T831" s="1"/>
      <c r="U831" s="1"/>
      <c r="V831" s="1"/>
      <c r="W831" s="1"/>
      <c r="X831" s="1"/>
      <c r="Y831" s="1"/>
      <c r="Z831" s="1"/>
    </row>
    <row r="832" spans="1:26" ht="24" customHeight="1">
      <c r="A832" s="1"/>
      <c r="B832" s="1"/>
      <c r="C832" s="1"/>
      <c r="D832" s="1"/>
      <c r="E832" s="1"/>
      <c r="F832" s="1"/>
      <c r="G832" s="209"/>
      <c r="H832" s="209"/>
      <c r="I832" s="1"/>
      <c r="J832" s="1"/>
      <c r="K832" s="1"/>
      <c r="L832" s="1"/>
      <c r="M832" s="1"/>
      <c r="N832" s="1"/>
      <c r="O832" s="1"/>
      <c r="P832" s="1"/>
      <c r="Q832" s="1"/>
      <c r="R832" s="1"/>
      <c r="S832" s="1"/>
      <c r="T832" s="1"/>
      <c r="U832" s="1"/>
      <c r="V832" s="1"/>
      <c r="W832" s="1"/>
      <c r="X832" s="1"/>
      <c r="Y832" s="1"/>
      <c r="Z832" s="1"/>
    </row>
    <row r="833" spans="1:26" ht="24" customHeight="1">
      <c r="A833" s="1"/>
      <c r="B833" s="1"/>
      <c r="C833" s="1"/>
      <c r="D833" s="1"/>
      <c r="E833" s="1"/>
      <c r="F833" s="1"/>
      <c r="G833" s="209"/>
      <c r="H833" s="209"/>
      <c r="I833" s="1"/>
      <c r="J833" s="1"/>
      <c r="K833" s="1"/>
      <c r="L833" s="1"/>
      <c r="M833" s="1"/>
      <c r="N833" s="1"/>
      <c r="O833" s="1"/>
      <c r="P833" s="1"/>
      <c r="Q833" s="1"/>
      <c r="R833" s="1"/>
      <c r="S833" s="1"/>
      <c r="T833" s="1"/>
      <c r="U833" s="1"/>
      <c r="V833" s="1"/>
      <c r="W833" s="1"/>
      <c r="X833" s="1"/>
      <c r="Y833" s="1"/>
      <c r="Z833" s="1"/>
    </row>
    <row r="834" spans="1:26" ht="24" customHeight="1">
      <c r="A834" s="1"/>
      <c r="B834" s="1"/>
      <c r="C834" s="1"/>
      <c r="D834" s="1"/>
      <c r="E834" s="1"/>
      <c r="F834" s="1"/>
      <c r="G834" s="209"/>
      <c r="H834" s="209"/>
      <c r="I834" s="1"/>
      <c r="J834" s="1"/>
      <c r="K834" s="1"/>
      <c r="L834" s="1"/>
      <c r="M834" s="1"/>
      <c r="N834" s="1"/>
      <c r="O834" s="1"/>
      <c r="P834" s="1"/>
      <c r="Q834" s="1"/>
      <c r="R834" s="1"/>
      <c r="S834" s="1"/>
      <c r="T834" s="1"/>
      <c r="U834" s="1"/>
      <c r="V834" s="1"/>
      <c r="W834" s="1"/>
      <c r="X834" s="1"/>
      <c r="Y834" s="1"/>
      <c r="Z834" s="1"/>
    </row>
    <row r="835" spans="1:26" ht="24" customHeight="1">
      <c r="A835" s="1"/>
      <c r="B835" s="1"/>
      <c r="C835" s="1"/>
      <c r="D835" s="1"/>
      <c r="E835" s="1"/>
      <c r="F835" s="1"/>
      <c r="G835" s="209"/>
      <c r="H835" s="209"/>
      <c r="I835" s="1"/>
      <c r="J835" s="1"/>
      <c r="K835" s="1"/>
      <c r="L835" s="1"/>
      <c r="M835" s="1"/>
      <c r="N835" s="1"/>
      <c r="O835" s="1"/>
      <c r="P835" s="1"/>
      <c r="Q835" s="1"/>
      <c r="R835" s="1"/>
      <c r="S835" s="1"/>
      <c r="T835" s="1"/>
      <c r="U835" s="1"/>
      <c r="V835" s="1"/>
      <c r="W835" s="1"/>
      <c r="X835" s="1"/>
      <c r="Y835" s="1"/>
      <c r="Z835" s="1"/>
    </row>
    <row r="836" spans="1:26" ht="24" customHeight="1">
      <c r="A836" s="1"/>
      <c r="B836" s="1"/>
      <c r="C836" s="1"/>
      <c r="D836" s="1"/>
      <c r="E836" s="1"/>
      <c r="F836" s="1"/>
      <c r="G836" s="209"/>
      <c r="H836" s="209"/>
      <c r="I836" s="1"/>
      <c r="J836" s="1"/>
      <c r="K836" s="1"/>
      <c r="L836" s="1"/>
      <c r="M836" s="1"/>
      <c r="N836" s="1"/>
      <c r="O836" s="1"/>
      <c r="P836" s="1"/>
      <c r="Q836" s="1"/>
      <c r="R836" s="1"/>
      <c r="S836" s="1"/>
      <c r="T836" s="1"/>
      <c r="U836" s="1"/>
      <c r="V836" s="1"/>
      <c r="W836" s="1"/>
      <c r="X836" s="1"/>
      <c r="Y836" s="1"/>
      <c r="Z836" s="1"/>
    </row>
    <row r="837" spans="1:26" ht="24" customHeight="1">
      <c r="A837" s="1"/>
      <c r="B837" s="1"/>
      <c r="C837" s="1"/>
      <c r="D837" s="1"/>
      <c r="E837" s="1"/>
      <c r="F837" s="1"/>
      <c r="G837" s="209"/>
      <c r="H837" s="209"/>
      <c r="I837" s="1"/>
      <c r="J837" s="1"/>
      <c r="K837" s="1"/>
      <c r="L837" s="1"/>
      <c r="M837" s="1"/>
      <c r="N837" s="1"/>
      <c r="O837" s="1"/>
      <c r="P837" s="1"/>
      <c r="Q837" s="1"/>
      <c r="R837" s="1"/>
      <c r="S837" s="1"/>
      <c r="T837" s="1"/>
      <c r="U837" s="1"/>
      <c r="V837" s="1"/>
      <c r="W837" s="1"/>
      <c r="X837" s="1"/>
      <c r="Y837" s="1"/>
      <c r="Z837" s="1"/>
    </row>
    <row r="838" spans="1:26" ht="24" customHeight="1">
      <c r="A838" s="1"/>
      <c r="B838" s="1"/>
      <c r="C838" s="1"/>
      <c r="D838" s="1"/>
      <c r="E838" s="1"/>
      <c r="F838" s="1"/>
      <c r="G838" s="209"/>
      <c r="H838" s="209"/>
      <c r="I838" s="1"/>
      <c r="J838" s="1"/>
      <c r="K838" s="1"/>
      <c r="L838" s="1"/>
      <c r="M838" s="1"/>
      <c r="N838" s="1"/>
      <c r="O838" s="1"/>
      <c r="P838" s="1"/>
      <c r="Q838" s="1"/>
      <c r="R838" s="1"/>
      <c r="S838" s="1"/>
      <c r="T838" s="1"/>
      <c r="U838" s="1"/>
      <c r="V838" s="1"/>
      <c r="W838" s="1"/>
      <c r="X838" s="1"/>
      <c r="Y838" s="1"/>
      <c r="Z838" s="1"/>
    </row>
    <row r="839" spans="1:26" ht="24" customHeight="1">
      <c r="A839" s="1"/>
      <c r="B839" s="1"/>
      <c r="C839" s="1"/>
      <c r="D839" s="1"/>
      <c r="E839" s="1"/>
      <c r="F839" s="1"/>
      <c r="G839" s="209"/>
      <c r="H839" s="209"/>
      <c r="I839" s="1"/>
      <c r="J839" s="1"/>
      <c r="K839" s="1"/>
      <c r="L839" s="1"/>
      <c r="M839" s="1"/>
      <c r="N839" s="1"/>
      <c r="O839" s="1"/>
      <c r="P839" s="1"/>
      <c r="Q839" s="1"/>
      <c r="R839" s="1"/>
      <c r="S839" s="1"/>
      <c r="T839" s="1"/>
      <c r="U839" s="1"/>
      <c r="V839" s="1"/>
      <c r="W839" s="1"/>
      <c r="X839" s="1"/>
      <c r="Y839" s="1"/>
      <c r="Z839" s="1"/>
    </row>
    <row r="840" spans="1:26" ht="24" customHeight="1">
      <c r="A840" s="1"/>
      <c r="B840" s="1"/>
      <c r="C840" s="1"/>
      <c r="D840" s="1"/>
      <c r="E840" s="1"/>
      <c r="F840" s="1"/>
      <c r="G840" s="209"/>
      <c r="H840" s="209"/>
      <c r="I840" s="1"/>
      <c r="J840" s="1"/>
      <c r="K840" s="1"/>
      <c r="L840" s="1"/>
      <c r="M840" s="1"/>
      <c r="N840" s="1"/>
      <c r="O840" s="1"/>
      <c r="P840" s="1"/>
      <c r="Q840" s="1"/>
      <c r="R840" s="1"/>
      <c r="S840" s="1"/>
      <c r="T840" s="1"/>
      <c r="U840" s="1"/>
      <c r="V840" s="1"/>
      <c r="W840" s="1"/>
      <c r="X840" s="1"/>
      <c r="Y840" s="1"/>
      <c r="Z840" s="1"/>
    </row>
    <row r="841" spans="1:26" ht="24" customHeight="1">
      <c r="A841" s="1"/>
      <c r="B841" s="1"/>
      <c r="C841" s="1"/>
      <c r="D841" s="1"/>
      <c r="E841" s="1"/>
      <c r="F841" s="1"/>
      <c r="G841" s="209"/>
      <c r="H841" s="209"/>
      <c r="I841" s="1"/>
      <c r="J841" s="1"/>
      <c r="K841" s="1"/>
      <c r="L841" s="1"/>
      <c r="M841" s="1"/>
      <c r="N841" s="1"/>
      <c r="O841" s="1"/>
      <c r="P841" s="1"/>
      <c r="Q841" s="1"/>
      <c r="R841" s="1"/>
      <c r="S841" s="1"/>
      <c r="T841" s="1"/>
      <c r="U841" s="1"/>
      <c r="V841" s="1"/>
      <c r="W841" s="1"/>
      <c r="X841" s="1"/>
      <c r="Y841" s="1"/>
      <c r="Z841" s="1"/>
    </row>
    <row r="842" spans="1:26" ht="24" customHeight="1">
      <c r="A842" s="1"/>
      <c r="B842" s="1"/>
      <c r="C842" s="1"/>
      <c r="D842" s="1"/>
      <c r="E842" s="1"/>
      <c r="F842" s="1"/>
      <c r="G842" s="209"/>
      <c r="H842" s="209"/>
      <c r="I842" s="1"/>
      <c r="J842" s="1"/>
      <c r="K842" s="1"/>
      <c r="L842" s="1"/>
      <c r="M842" s="1"/>
      <c r="N842" s="1"/>
      <c r="O842" s="1"/>
      <c r="P842" s="1"/>
      <c r="Q842" s="1"/>
      <c r="R842" s="1"/>
      <c r="S842" s="1"/>
      <c r="T842" s="1"/>
      <c r="U842" s="1"/>
      <c r="V842" s="1"/>
      <c r="W842" s="1"/>
      <c r="X842" s="1"/>
      <c r="Y842" s="1"/>
      <c r="Z842" s="1"/>
    </row>
    <row r="843" spans="1:26" ht="24" customHeight="1">
      <c r="A843" s="1"/>
      <c r="B843" s="1"/>
      <c r="C843" s="1"/>
      <c r="D843" s="1"/>
      <c r="E843" s="1"/>
      <c r="F843" s="1"/>
      <c r="G843" s="209"/>
      <c r="H843" s="209"/>
      <c r="I843" s="1"/>
      <c r="J843" s="1"/>
      <c r="K843" s="1"/>
      <c r="L843" s="1"/>
      <c r="M843" s="1"/>
      <c r="N843" s="1"/>
      <c r="O843" s="1"/>
      <c r="P843" s="1"/>
      <c r="Q843" s="1"/>
      <c r="R843" s="1"/>
      <c r="S843" s="1"/>
      <c r="T843" s="1"/>
      <c r="U843" s="1"/>
      <c r="V843" s="1"/>
      <c r="W843" s="1"/>
      <c r="X843" s="1"/>
      <c r="Y843" s="1"/>
      <c r="Z843" s="1"/>
    </row>
    <row r="844" spans="1:26" ht="24" customHeight="1">
      <c r="A844" s="1"/>
      <c r="B844" s="1"/>
      <c r="C844" s="1"/>
      <c r="D844" s="1"/>
      <c r="E844" s="1"/>
      <c r="F844" s="1"/>
      <c r="G844" s="209"/>
      <c r="H844" s="209"/>
      <c r="I844" s="1"/>
      <c r="J844" s="1"/>
      <c r="K844" s="1"/>
      <c r="L844" s="1"/>
      <c r="M844" s="1"/>
      <c r="N844" s="1"/>
      <c r="O844" s="1"/>
      <c r="P844" s="1"/>
      <c r="Q844" s="1"/>
      <c r="R844" s="1"/>
      <c r="S844" s="1"/>
      <c r="T844" s="1"/>
      <c r="U844" s="1"/>
      <c r="V844" s="1"/>
      <c r="W844" s="1"/>
      <c r="X844" s="1"/>
      <c r="Y844" s="1"/>
      <c r="Z844" s="1"/>
    </row>
    <row r="845" spans="1:26" ht="24" customHeight="1">
      <c r="A845" s="1"/>
      <c r="B845" s="1"/>
      <c r="C845" s="1"/>
      <c r="D845" s="1"/>
      <c r="E845" s="1"/>
      <c r="F845" s="1"/>
      <c r="G845" s="209"/>
      <c r="H845" s="209"/>
      <c r="I845" s="1"/>
      <c r="J845" s="1"/>
      <c r="K845" s="1"/>
      <c r="L845" s="1"/>
      <c r="M845" s="1"/>
      <c r="N845" s="1"/>
      <c r="O845" s="1"/>
      <c r="P845" s="1"/>
      <c r="Q845" s="1"/>
      <c r="R845" s="1"/>
      <c r="S845" s="1"/>
      <c r="T845" s="1"/>
      <c r="U845" s="1"/>
      <c r="V845" s="1"/>
      <c r="W845" s="1"/>
      <c r="X845" s="1"/>
      <c r="Y845" s="1"/>
      <c r="Z845" s="1"/>
    </row>
    <row r="846" spans="1:26" ht="24" customHeight="1">
      <c r="A846" s="1"/>
      <c r="B846" s="1"/>
      <c r="C846" s="1"/>
      <c r="D846" s="1"/>
      <c r="E846" s="1"/>
      <c r="F846" s="1"/>
      <c r="G846" s="209"/>
      <c r="H846" s="209"/>
      <c r="I846" s="1"/>
      <c r="J846" s="1"/>
      <c r="K846" s="1"/>
      <c r="L846" s="1"/>
      <c r="M846" s="1"/>
      <c r="N846" s="1"/>
      <c r="O846" s="1"/>
      <c r="P846" s="1"/>
      <c r="Q846" s="1"/>
      <c r="R846" s="1"/>
      <c r="S846" s="1"/>
      <c r="T846" s="1"/>
      <c r="U846" s="1"/>
      <c r="V846" s="1"/>
      <c r="W846" s="1"/>
      <c r="X846" s="1"/>
      <c r="Y846" s="1"/>
      <c r="Z846" s="1"/>
    </row>
    <row r="847" spans="1:26" ht="24" customHeight="1">
      <c r="A847" s="1"/>
      <c r="B847" s="1"/>
      <c r="C847" s="1"/>
      <c r="D847" s="1"/>
      <c r="E847" s="1"/>
      <c r="F847" s="1"/>
      <c r="G847" s="209"/>
      <c r="H847" s="209"/>
      <c r="I847" s="1"/>
      <c r="J847" s="1"/>
      <c r="K847" s="1"/>
      <c r="L847" s="1"/>
      <c r="M847" s="1"/>
      <c r="N847" s="1"/>
      <c r="O847" s="1"/>
      <c r="P847" s="1"/>
      <c r="Q847" s="1"/>
      <c r="R847" s="1"/>
      <c r="S847" s="1"/>
      <c r="T847" s="1"/>
      <c r="U847" s="1"/>
      <c r="V847" s="1"/>
      <c r="W847" s="1"/>
      <c r="X847" s="1"/>
      <c r="Y847" s="1"/>
      <c r="Z847" s="1"/>
    </row>
    <row r="848" spans="1:26" ht="24" customHeight="1">
      <c r="A848" s="1"/>
      <c r="B848" s="1"/>
      <c r="C848" s="1"/>
      <c r="D848" s="1"/>
      <c r="E848" s="1"/>
      <c r="F848" s="1"/>
      <c r="G848" s="209"/>
      <c r="H848" s="209"/>
      <c r="I848" s="1"/>
      <c r="J848" s="1"/>
      <c r="K848" s="1"/>
      <c r="L848" s="1"/>
      <c r="M848" s="1"/>
      <c r="N848" s="1"/>
      <c r="O848" s="1"/>
      <c r="P848" s="1"/>
      <c r="Q848" s="1"/>
      <c r="R848" s="1"/>
      <c r="S848" s="1"/>
      <c r="T848" s="1"/>
      <c r="U848" s="1"/>
      <c r="V848" s="1"/>
      <c r="W848" s="1"/>
      <c r="X848" s="1"/>
      <c r="Y848" s="1"/>
      <c r="Z848" s="1"/>
    </row>
    <row r="849" spans="1:26" ht="24" customHeight="1">
      <c r="A849" s="1"/>
      <c r="B849" s="1"/>
      <c r="C849" s="1"/>
      <c r="D849" s="1"/>
      <c r="E849" s="1"/>
      <c r="F849" s="1"/>
      <c r="G849" s="209"/>
      <c r="H849" s="209"/>
      <c r="I849" s="1"/>
      <c r="J849" s="1"/>
      <c r="K849" s="1"/>
      <c r="L849" s="1"/>
      <c r="M849" s="1"/>
      <c r="N849" s="1"/>
      <c r="O849" s="1"/>
      <c r="P849" s="1"/>
      <c r="Q849" s="1"/>
      <c r="R849" s="1"/>
      <c r="S849" s="1"/>
      <c r="T849" s="1"/>
      <c r="U849" s="1"/>
      <c r="V849" s="1"/>
      <c r="W849" s="1"/>
      <c r="X849" s="1"/>
      <c r="Y849" s="1"/>
      <c r="Z849" s="1"/>
    </row>
    <row r="850" spans="1:26" ht="24" customHeight="1">
      <c r="A850" s="1"/>
      <c r="B850" s="1"/>
      <c r="C850" s="1"/>
      <c r="D850" s="1"/>
      <c r="E850" s="1"/>
      <c r="F850" s="1"/>
      <c r="G850" s="209"/>
      <c r="H850" s="209"/>
      <c r="I850" s="1"/>
      <c r="J850" s="1"/>
      <c r="K850" s="1"/>
      <c r="L850" s="1"/>
      <c r="M850" s="1"/>
      <c r="N850" s="1"/>
      <c r="O850" s="1"/>
      <c r="P850" s="1"/>
      <c r="Q850" s="1"/>
      <c r="R850" s="1"/>
      <c r="S850" s="1"/>
      <c r="T850" s="1"/>
      <c r="U850" s="1"/>
      <c r="V850" s="1"/>
      <c r="W850" s="1"/>
      <c r="X850" s="1"/>
      <c r="Y850" s="1"/>
      <c r="Z850" s="1"/>
    </row>
    <row r="851" spans="1:26" ht="24" customHeight="1">
      <c r="A851" s="1"/>
      <c r="B851" s="1"/>
      <c r="C851" s="1"/>
      <c r="D851" s="1"/>
      <c r="E851" s="1"/>
      <c r="F851" s="1"/>
      <c r="G851" s="209"/>
      <c r="H851" s="209"/>
      <c r="I851" s="1"/>
      <c r="J851" s="1"/>
      <c r="K851" s="1"/>
      <c r="L851" s="1"/>
      <c r="M851" s="1"/>
      <c r="N851" s="1"/>
      <c r="O851" s="1"/>
      <c r="P851" s="1"/>
      <c r="Q851" s="1"/>
      <c r="R851" s="1"/>
      <c r="S851" s="1"/>
      <c r="T851" s="1"/>
      <c r="U851" s="1"/>
      <c r="V851" s="1"/>
      <c r="W851" s="1"/>
      <c r="X851" s="1"/>
      <c r="Y851" s="1"/>
      <c r="Z851" s="1"/>
    </row>
    <row r="852" spans="1:26" ht="24" customHeight="1">
      <c r="A852" s="1"/>
      <c r="B852" s="1"/>
      <c r="C852" s="1"/>
      <c r="D852" s="1"/>
      <c r="E852" s="1"/>
      <c r="F852" s="1"/>
      <c r="G852" s="209"/>
      <c r="H852" s="209"/>
      <c r="I852" s="1"/>
      <c r="J852" s="1"/>
      <c r="K852" s="1"/>
      <c r="L852" s="1"/>
      <c r="M852" s="1"/>
      <c r="N852" s="1"/>
      <c r="O852" s="1"/>
      <c r="P852" s="1"/>
      <c r="Q852" s="1"/>
      <c r="R852" s="1"/>
      <c r="S852" s="1"/>
      <c r="T852" s="1"/>
      <c r="U852" s="1"/>
      <c r="V852" s="1"/>
      <c r="W852" s="1"/>
      <c r="X852" s="1"/>
      <c r="Y852" s="1"/>
      <c r="Z852" s="1"/>
    </row>
    <row r="853" spans="1:26" ht="24" customHeight="1">
      <c r="A853" s="1"/>
      <c r="B853" s="1"/>
      <c r="C853" s="1"/>
      <c r="D853" s="1"/>
      <c r="E853" s="1"/>
      <c r="F853" s="1"/>
      <c r="G853" s="209"/>
      <c r="H853" s="209"/>
      <c r="I853" s="1"/>
      <c r="J853" s="1"/>
      <c r="K853" s="1"/>
      <c r="L853" s="1"/>
      <c r="M853" s="1"/>
      <c r="N853" s="1"/>
      <c r="O853" s="1"/>
      <c r="P853" s="1"/>
      <c r="Q853" s="1"/>
      <c r="R853" s="1"/>
      <c r="S853" s="1"/>
      <c r="T853" s="1"/>
      <c r="U853" s="1"/>
      <c r="V853" s="1"/>
      <c r="W853" s="1"/>
      <c r="X853" s="1"/>
      <c r="Y853" s="1"/>
      <c r="Z853" s="1"/>
    </row>
    <row r="854" spans="1:26" ht="24" customHeight="1">
      <c r="A854" s="1"/>
      <c r="B854" s="1"/>
      <c r="C854" s="1"/>
      <c r="D854" s="1"/>
      <c r="E854" s="1"/>
      <c r="F854" s="1"/>
      <c r="G854" s="209"/>
      <c r="H854" s="209"/>
      <c r="I854" s="1"/>
      <c r="J854" s="1"/>
      <c r="K854" s="1"/>
      <c r="L854" s="1"/>
      <c r="M854" s="1"/>
      <c r="N854" s="1"/>
      <c r="O854" s="1"/>
      <c r="P854" s="1"/>
      <c r="Q854" s="1"/>
      <c r="R854" s="1"/>
      <c r="S854" s="1"/>
      <c r="T854" s="1"/>
      <c r="U854" s="1"/>
      <c r="V854" s="1"/>
      <c r="W854" s="1"/>
      <c r="X854" s="1"/>
      <c r="Y854" s="1"/>
      <c r="Z854" s="1"/>
    </row>
    <row r="855" spans="1:26" ht="24" customHeight="1">
      <c r="A855" s="1"/>
      <c r="B855" s="1"/>
      <c r="C855" s="1"/>
      <c r="D855" s="1"/>
      <c r="E855" s="1"/>
      <c r="F855" s="1"/>
      <c r="G855" s="209"/>
      <c r="H855" s="209"/>
      <c r="I855" s="1"/>
      <c r="J855" s="1"/>
      <c r="K855" s="1"/>
      <c r="L855" s="1"/>
      <c r="M855" s="1"/>
      <c r="N855" s="1"/>
      <c r="O855" s="1"/>
      <c r="P855" s="1"/>
      <c r="Q855" s="1"/>
      <c r="R855" s="1"/>
      <c r="S855" s="1"/>
      <c r="T855" s="1"/>
      <c r="U855" s="1"/>
      <c r="V855" s="1"/>
      <c r="W855" s="1"/>
      <c r="X855" s="1"/>
      <c r="Y855" s="1"/>
      <c r="Z855" s="1"/>
    </row>
    <row r="856" spans="1:26" ht="24" customHeight="1">
      <c r="A856" s="1"/>
      <c r="B856" s="1"/>
      <c r="C856" s="1"/>
      <c r="D856" s="1"/>
      <c r="E856" s="1"/>
      <c r="F856" s="1"/>
      <c r="G856" s="209"/>
      <c r="H856" s="209"/>
      <c r="I856" s="1"/>
      <c r="J856" s="1"/>
      <c r="K856" s="1"/>
      <c r="L856" s="1"/>
      <c r="M856" s="1"/>
      <c r="N856" s="1"/>
      <c r="O856" s="1"/>
      <c r="P856" s="1"/>
      <c r="Q856" s="1"/>
      <c r="R856" s="1"/>
      <c r="S856" s="1"/>
      <c r="T856" s="1"/>
      <c r="U856" s="1"/>
      <c r="V856" s="1"/>
      <c r="W856" s="1"/>
      <c r="X856" s="1"/>
      <c r="Y856" s="1"/>
      <c r="Z856" s="1"/>
    </row>
    <row r="857" spans="1:26" ht="24" customHeight="1">
      <c r="A857" s="1"/>
      <c r="B857" s="1"/>
      <c r="C857" s="1"/>
      <c r="D857" s="1"/>
      <c r="E857" s="1"/>
      <c r="F857" s="1"/>
      <c r="G857" s="209"/>
      <c r="H857" s="209"/>
      <c r="I857" s="1"/>
      <c r="J857" s="1"/>
      <c r="K857" s="1"/>
      <c r="L857" s="1"/>
      <c r="M857" s="1"/>
      <c r="N857" s="1"/>
      <c r="O857" s="1"/>
      <c r="P857" s="1"/>
      <c r="Q857" s="1"/>
      <c r="R857" s="1"/>
      <c r="S857" s="1"/>
      <c r="T857" s="1"/>
      <c r="U857" s="1"/>
      <c r="V857" s="1"/>
      <c r="W857" s="1"/>
      <c r="X857" s="1"/>
      <c r="Y857" s="1"/>
      <c r="Z857" s="1"/>
    </row>
    <row r="858" spans="1:26" ht="24" customHeight="1">
      <c r="A858" s="1"/>
      <c r="B858" s="1"/>
      <c r="C858" s="1"/>
      <c r="D858" s="1"/>
      <c r="E858" s="1"/>
      <c r="F858" s="1"/>
      <c r="G858" s="209"/>
      <c r="H858" s="209"/>
      <c r="I858" s="1"/>
      <c r="J858" s="1"/>
      <c r="K858" s="1"/>
      <c r="L858" s="1"/>
      <c r="M858" s="1"/>
      <c r="N858" s="1"/>
      <c r="O858" s="1"/>
      <c r="P858" s="1"/>
      <c r="Q858" s="1"/>
      <c r="R858" s="1"/>
      <c r="S858" s="1"/>
      <c r="T858" s="1"/>
      <c r="U858" s="1"/>
      <c r="V858" s="1"/>
      <c r="W858" s="1"/>
      <c r="X858" s="1"/>
      <c r="Y858" s="1"/>
      <c r="Z858" s="1"/>
    </row>
    <row r="859" spans="1:26" ht="24" customHeight="1">
      <c r="A859" s="1"/>
      <c r="B859" s="1"/>
      <c r="C859" s="1"/>
      <c r="D859" s="1"/>
      <c r="E859" s="1"/>
      <c r="F859" s="1"/>
      <c r="G859" s="209"/>
      <c r="H859" s="209"/>
      <c r="I859" s="1"/>
      <c r="J859" s="1"/>
      <c r="K859" s="1"/>
      <c r="L859" s="1"/>
      <c r="M859" s="1"/>
      <c r="N859" s="1"/>
      <c r="O859" s="1"/>
      <c r="P859" s="1"/>
      <c r="Q859" s="1"/>
      <c r="R859" s="1"/>
      <c r="S859" s="1"/>
      <c r="T859" s="1"/>
      <c r="U859" s="1"/>
      <c r="V859" s="1"/>
      <c r="W859" s="1"/>
      <c r="X859" s="1"/>
      <c r="Y859" s="1"/>
      <c r="Z859" s="1"/>
    </row>
    <row r="860" spans="1:26" ht="24" customHeight="1">
      <c r="A860" s="1"/>
      <c r="B860" s="1"/>
      <c r="C860" s="1"/>
      <c r="D860" s="1"/>
      <c r="E860" s="1"/>
      <c r="F860" s="1"/>
      <c r="G860" s="209"/>
      <c r="H860" s="209"/>
      <c r="I860" s="1"/>
      <c r="J860" s="1"/>
      <c r="K860" s="1"/>
      <c r="L860" s="1"/>
      <c r="M860" s="1"/>
      <c r="N860" s="1"/>
      <c r="O860" s="1"/>
      <c r="P860" s="1"/>
      <c r="Q860" s="1"/>
      <c r="R860" s="1"/>
      <c r="S860" s="1"/>
      <c r="T860" s="1"/>
      <c r="U860" s="1"/>
      <c r="V860" s="1"/>
      <c r="W860" s="1"/>
      <c r="X860" s="1"/>
      <c r="Y860" s="1"/>
      <c r="Z860" s="1"/>
    </row>
    <row r="861" spans="1:26" ht="24" customHeight="1">
      <c r="A861" s="1"/>
      <c r="B861" s="1"/>
      <c r="C861" s="1"/>
      <c r="D861" s="1"/>
      <c r="E861" s="1"/>
      <c r="F861" s="1"/>
      <c r="G861" s="209"/>
      <c r="H861" s="209"/>
      <c r="I861" s="1"/>
      <c r="J861" s="1"/>
      <c r="K861" s="1"/>
      <c r="L861" s="1"/>
      <c r="M861" s="1"/>
      <c r="N861" s="1"/>
      <c r="O861" s="1"/>
      <c r="P861" s="1"/>
      <c r="Q861" s="1"/>
      <c r="R861" s="1"/>
      <c r="S861" s="1"/>
      <c r="T861" s="1"/>
      <c r="U861" s="1"/>
      <c r="V861" s="1"/>
      <c r="W861" s="1"/>
      <c r="X861" s="1"/>
      <c r="Y861" s="1"/>
      <c r="Z861" s="1"/>
    </row>
    <row r="862" spans="1:26" ht="24" customHeight="1">
      <c r="A862" s="1"/>
      <c r="B862" s="1"/>
      <c r="C862" s="1"/>
      <c r="D862" s="1"/>
      <c r="E862" s="1"/>
      <c r="F862" s="1"/>
      <c r="G862" s="209"/>
      <c r="H862" s="209"/>
      <c r="I862" s="1"/>
      <c r="J862" s="1"/>
      <c r="K862" s="1"/>
      <c r="L862" s="1"/>
      <c r="M862" s="1"/>
      <c r="N862" s="1"/>
      <c r="O862" s="1"/>
      <c r="P862" s="1"/>
      <c r="Q862" s="1"/>
      <c r="R862" s="1"/>
      <c r="S862" s="1"/>
      <c r="T862" s="1"/>
      <c r="U862" s="1"/>
      <c r="V862" s="1"/>
      <c r="W862" s="1"/>
      <c r="X862" s="1"/>
      <c r="Y862" s="1"/>
      <c r="Z862" s="1"/>
    </row>
    <row r="863" spans="1:26" ht="24" customHeight="1">
      <c r="A863" s="1"/>
      <c r="B863" s="1"/>
      <c r="C863" s="1"/>
      <c r="D863" s="1"/>
      <c r="E863" s="1"/>
      <c r="F863" s="1"/>
      <c r="G863" s="209"/>
      <c r="H863" s="209"/>
      <c r="I863" s="1"/>
      <c r="J863" s="1"/>
      <c r="K863" s="1"/>
      <c r="L863" s="1"/>
      <c r="M863" s="1"/>
      <c r="N863" s="1"/>
      <c r="O863" s="1"/>
      <c r="P863" s="1"/>
      <c r="Q863" s="1"/>
      <c r="R863" s="1"/>
      <c r="S863" s="1"/>
      <c r="T863" s="1"/>
      <c r="U863" s="1"/>
      <c r="V863" s="1"/>
      <c r="W863" s="1"/>
      <c r="X863" s="1"/>
      <c r="Y863" s="1"/>
      <c r="Z863" s="1"/>
    </row>
    <row r="864" spans="1:26" ht="24" customHeight="1">
      <c r="A864" s="1"/>
      <c r="B864" s="1"/>
      <c r="C864" s="1"/>
      <c r="D864" s="1"/>
      <c r="E864" s="1"/>
      <c r="F864" s="1"/>
      <c r="G864" s="209"/>
      <c r="H864" s="209"/>
      <c r="I864" s="1"/>
      <c r="J864" s="1"/>
      <c r="K864" s="1"/>
      <c r="L864" s="1"/>
      <c r="M864" s="1"/>
      <c r="N864" s="1"/>
      <c r="O864" s="1"/>
      <c r="P864" s="1"/>
      <c r="Q864" s="1"/>
      <c r="R864" s="1"/>
      <c r="S864" s="1"/>
      <c r="T864" s="1"/>
      <c r="U864" s="1"/>
      <c r="V864" s="1"/>
      <c r="W864" s="1"/>
      <c r="X864" s="1"/>
      <c r="Y864" s="1"/>
      <c r="Z864" s="1"/>
    </row>
    <row r="865" spans="1:26" ht="24" customHeight="1">
      <c r="A865" s="1"/>
      <c r="B865" s="1"/>
      <c r="C865" s="1"/>
      <c r="D865" s="1"/>
      <c r="E865" s="1"/>
      <c r="F865" s="1"/>
      <c r="G865" s="209"/>
      <c r="H865" s="209"/>
      <c r="I865" s="1"/>
      <c r="J865" s="1"/>
      <c r="K865" s="1"/>
      <c r="L865" s="1"/>
      <c r="M865" s="1"/>
      <c r="N865" s="1"/>
      <c r="O865" s="1"/>
      <c r="P865" s="1"/>
      <c r="Q865" s="1"/>
      <c r="R865" s="1"/>
      <c r="S865" s="1"/>
      <c r="T865" s="1"/>
      <c r="U865" s="1"/>
      <c r="V865" s="1"/>
      <c r="W865" s="1"/>
      <c r="X865" s="1"/>
      <c r="Y865" s="1"/>
      <c r="Z865" s="1"/>
    </row>
    <row r="866" spans="1:26" ht="24" customHeight="1">
      <c r="A866" s="1"/>
      <c r="B866" s="1"/>
      <c r="C866" s="1"/>
      <c r="D866" s="1"/>
      <c r="E866" s="1"/>
      <c r="F866" s="1"/>
      <c r="G866" s="209"/>
      <c r="H866" s="209"/>
      <c r="I866" s="1"/>
      <c r="J866" s="1"/>
      <c r="K866" s="1"/>
      <c r="L866" s="1"/>
      <c r="M866" s="1"/>
      <c r="N866" s="1"/>
      <c r="O866" s="1"/>
      <c r="P866" s="1"/>
      <c r="Q866" s="1"/>
      <c r="R866" s="1"/>
      <c r="S866" s="1"/>
      <c r="T866" s="1"/>
      <c r="U866" s="1"/>
      <c r="V866" s="1"/>
      <c r="W866" s="1"/>
      <c r="X866" s="1"/>
      <c r="Y866" s="1"/>
      <c r="Z866" s="1"/>
    </row>
    <row r="867" spans="1:26" ht="24" customHeight="1">
      <c r="A867" s="1"/>
      <c r="B867" s="1"/>
      <c r="C867" s="1"/>
      <c r="D867" s="1"/>
      <c r="E867" s="1"/>
      <c r="F867" s="1"/>
      <c r="G867" s="209"/>
      <c r="H867" s="209"/>
      <c r="I867" s="1"/>
      <c r="J867" s="1"/>
      <c r="K867" s="1"/>
      <c r="L867" s="1"/>
      <c r="M867" s="1"/>
      <c r="N867" s="1"/>
      <c r="O867" s="1"/>
      <c r="P867" s="1"/>
      <c r="Q867" s="1"/>
      <c r="R867" s="1"/>
      <c r="S867" s="1"/>
      <c r="T867" s="1"/>
      <c r="U867" s="1"/>
      <c r="V867" s="1"/>
      <c r="W867" s="1"/>
      <c r="X867" s="1"/>
      <c r="Y867" s="1"/>
      <c r="Z867" s="1"/>
    </row>
    <row r="868" spans="1:26" ht="24" customHeight="1">
      <c r="A868" s="1"/>
      <c r="B868" s="1"/>
      <c r="C868" s="1"/>
      <c r="D868" s="1"/>
      <c r="E868" s="1"/>
      <c r="F868" s="1"/>
      <c r="G868" s="209"/>
      <c r="H868" s="209"/>
      <c r="I868" s="1"/>
      <c r="J868" s="1"/>
      <c r="K868" s="1"/>
      <c r="L868" s="1"/>
      <c r="M868" s="1"/>
      <c r="N868" s="1"/>
      <c r="O868" s="1"/>
      <c r="P868" s="1"/>
      <c r="Q868" s="1"/>
      <c r="R868" s="1"/>
      <c r="S868" s="1"/>
      <c r="T868" s="1"/>
      <c r="U868" s="1"/>
      <c r="V868" s="1"/>
      <c r="W868" s="1"/>
      <c r="X868" s="1"/>
      <c r="Y868" s="1"/>
      <c r="Z868" s="1"/>
    </row>
    <row r="869" spans="1:26" ht="24" customHeight="1">
      <c r="A869" s="1"/>
      <c r="B869" s="1"/>
      <c r="C869" s="1"/>
      <c r="D869" s="1"/>
      <c r="E869" s="1"/>
      <c r="F869" s="1"/>
      <c r="G869" s="209"/>
      <c r="H869" s="209"/>
      <c r="I869" s="1"/>
      <c r="J869" s="1"/>
      <c r="K869" s="1"/>
      <c r="L869" s="1"/>
      <c r="M869" s="1"/>
      <c r="N869" s="1"/>
      <c r="O869" s="1"/>
      <c r="P869" s="1"/>
      <c r="Q869" s="1"/>
      <c r="R869" s="1"/>
      <c r="S869" s="1"/>
      <c r="T869" s="1"/>
      <c r="U869" s="1"/>
      <c r="V869" s="1"/>
      <c r="W869" s="1"/>
      <c r="X869" s="1"/>
      <c r="Y869" s="1"/>
      <c r="Z869" s="1"/>
    </row>
    <row r="870" spans="1:26" ht="24" customHeight="1">
      <c r="A870" s="1"/>
      <c r="B870" s="1"/>
      <c r="C870" s="1"/>
      <c r="D870" s="1"/>
      <c r="E870" s="1"/>
      <c r="F870" s="1"/>
      <c r="G870" s="209"/>
      <c r="H870" s="209"/>
      <c r="I870" s="1"/>
      <c r="J870" s="1"/>
      <c r="K870" s="1"/>
      <c r="L870" s="1"/>
      <c r="M870" s="1"/>
      <c r="N870" s="1"/>
      <c r="O870" s="1"/>
      <c r="P870" s="1"/>
      <c r="Q870" s="1"/>
      <c r="R870" s="1"/>
      <c r="S870" s="1"/>
      <c r="T870" s="1"/>
      <c r="U870" s="1"/>
      <c r="V870" s="1"/>
      <c r="W870" s="1"/>
      <c r="X870" s="1"/>
      <c r="Y870" s="1"/>
      <c r="Z870" s="1"/>
    </row>
    <row r="871" spans="1:26" ht="24" customHeight="1">
      <c r="A871" s="1"/>
      <c r="B871" s="1"/>
      <c r="C871" s="1"/>
      <c r="D871" s="1"/>
      <c r="E871" s="1"/>
      <c r="F871" s="1"/>
      <c r="G871" s="209"/>
      <c r="H871" s="209"/>
      <c r="I871" s="1"/>
      <c r="J871" s="1"/>
      <c r="K871" s="1"/>
      <c r="L871" s="1"/>
      <c r="M871" s="1"/>
      <c r="N871" s="1"/>
      <c r="O871" s="1"/>
      <c r="P871" s="1"/>
      <c r="Q871" s="1"/>
      <c r="R871" s="1"/>
      <c r="S871" s="1"/>
      <c r="T871" s="1"/>
      <c r="U871" s="1"/>
      <c r="V871" s="1"/>
      <c r="W871" s="1"/>
      <c r="X871" s="1"/>
      <c r="Y871" s="1"/>
      <c r="Z871" s="1"/>
    </row>
    <row r="872" spans="1:26" ht="24" customHeight="1">
      <c r="A872" s="1"/>
      <c r="B872" s="1"/>
      <c r="C872" s="1"/>
      <c r="D872" s="1"/>
      <c r="E872" s="1"/>
      <c r="F872" s="1"/>
      <c r="G872" s="209"/>
      <c r="H872" s="209"/>
      <c r="I872" s="1"/>
      <c r="J872" s="1"/>
      <c r="K872" s="1"/>
      <c r="L872" s="1"/>
      <c r="M872" s="1"/>
      <c r="N872" s="1"/>
      <c r="O872" s="1"/>
      <c r="P872" s="1"/>
      <c r="Q872" s="1"/>
      <c r="R872" s="1"/>
      <c r="S872" s="1"/>
      <c r="T872" s="1"/>
      <c r="U872" s="1"/>
      <c r="V872" s="1"/>
      <c r="W872" s="1"/>
      <c r="X872" s="1"/>
      <c r="Y872" s="1"/>
      <c r="Z872" s="1"/>
    </row>
    <row r="873" spans="1:26" ht="24" customHeight="1">
      <c r="A873" s="1"/>
      <c r="B873" s="1"/>
      <c r="C873" s="1"/>
      <c r="D873" s="1"/>
      <c r="E873" s="1"/>
      <c r="F873" s="1"/>
      <c r="G873" s="209"/>
      <c r="H873" s="209"/>
      <c r="I873" s="1"/>
      <c r="J873" s="1"/>
      <c r="K873" s="1"/>
      <c r="L873" s="1"/>
      <c r="M873" s="1"/>
      <c r="N873" s="1"/>
      <c r="O873" s="1"/>
      <c r="P873" s="1"/>
      <c r="Q873" s="1"/>
      <c r="R873" s="1"/>
      <c r="S873" s="1"/>
      <c r="T873" s="1"/>
      <c r="U873" s="1"/>
      <c r="V873" s="1"/>
      <c r="W873" s="1"/>
      <c r="X873" s="1"/>
      <c r="Y873" s="1"/>
      <c r="Z873" s="1"/>
    </row>
    <row r="874" spans="1:26" ht="24" customHeight="1">
      <c r="A874" s="1"/>
      <c r="B874" s="1"/>
      <c r="C874" s="1"/>
      <c r="D874" s="1"/>
      <c r="E874" s="1"/>
      <c r="F874" s="1"/>
      <c r="G874" s="209"/>
      <c r="H874" s="209"/>
      <c r="I874" s="1"/>
      <c r="J874" s="1"/>
      <c r="K874" s="1"/>
      <c r="L874" s="1"/>
      <c r="M874" s="1"/>
      <c r="N874" s="1"/>
      <c r="O874" s="1"/>
      <c r="P874" s="1"/>
      <c r="Q874" s="1"/>
      <c r="R874" s="1"/>
      <c r="S874" s="1"/>
      <c r="T874" s="1"/>
      <c r="U874" s="1"/>
      <c r="V874" s="1"/>
      <c r="W874" s="1"/>
      <c r="X874" s="1"/>
      <c r="Y874" s="1"/>
      <c r="Z874" s="1"/>
    </row>
    <row r="875" spans="1:26" ht="24" customHeight="1">
      <c r="A875" s="1"/>
      <c r="B875" s="1"/>
      <c r="C875" s="1"/>
      <c r="D875" s="1"/>
      <c r="E875" s="1"/>
      <c r="F875" s="1"/>
      <c r="G875" s="209"/>
      <c r="H875" s="209"/>
      <c r="I875" s="1"/>
      <c r="J875" s="1"/>
      <c r="K875" s="1"/>
      <c r="L875" s="1"/>
      <c r="M875" s="1"/>
      <c r="N875" s="1"/>
      <c r="O875" s="1"/>
      <c r="P875" s="1"/>
      <c r="Q875" s="1"/>
      <c r="R875" s="1"/>
      <c r="S875" s="1"/>
      <c r="T875" s="1"/>
      <c r="U875" s="1"/>
      <c r="V875" s="1"/>
      <c r="W875" s="1"/>
      <c r="X875" s="1"/>
      <c r="Y875" s="1"/>
      <c r="Z875" s="1"/>
    </row>
    <row r="876" spans="1:26" ht="24" customHeight="1">
      <c r="A876" s="1"/>
      <c r="B876" s="1"/>
      <c r="C876" s="1"/>
      <c r="D876" s="1"/>
      <c r="E876" s="1"/>
      <c r="F876" s="1"/>
      <c r="G876" s="209"/>
      <c r="H876" s="209"/>
      <c r="I876" s="1"/>
      <c r="J876" s="1"/>
      <c r="K876" s="1"/>
      <c r="L876" s="1"/>
      <c r="M876" s="1"/>
      <c r="N876" s="1"/>
      <c r="O876" s="1"/>
      <c r="P876" s="1"/>
      <c r="Q876" s="1"/>
      <c r="R876" s="1"/>
      <c r="S876" s="1"/>
      <c r="T876" s="1"/>
      <c r="U876" s="1"/>
      <c r="V876" s="1"/>
      <c r="W876" s="1"/>
      <c r="X876" s="1"/>
      <c r="Y876" s="1"/>
      <c r="Z876" s="1"/>
    </row>
    <row r="877" spans="1:26" ht="24" customHeight="1">
      <c r="A877" s="1"/>
      <c r="B877" s="1"/>
      <c r="C877" s="1"/>
      <c r="D877" s="1"/>
      <c r="E877" s="1"/>
      <c r="F877" s="1"/>
      <c r="G877" s="209"/>
      <c r="H877" s="209"/>
      <c r="I877" s="1"/>
      <c r="J877" s="1"/>
      <c r="K877" s="1"/>
      <c r="L877" s="1"/>
      <c r="M877" s="1"/>
      <c r="N877" s="1"/>
      <c r="O877" s="1"/>
      <c r="P877" s="1"/>
      <c r="Q877" s="1"/>
      <c r="R877" s="1"/>
      <c r="S877" s="1"/>
      <c r="T877" s="1"/>
      <c r="U877" s="1"/>
      <c r="V877" s="1"/>
      <c r="W877" s="1"/>
      <c r="X877" s="1"/>
      <c r="Y877" s="1"/>
      <c r="Z877" s="1"/>
    </row>
    <row r="878" spans="1:26" ht="24" customHeight="1">
      <c r="A878" s="1"/>
      <c r="B878" s="1"/>
      <c r="C878" s="1"/>
      <c r="D878" s="1"/>
      <c r="E878" s="1"/>
      <c r="F878" s="1"/>
      <c r="G878" s="209"/>
      <c r="H878" s="209"/>
      <c r="I878" s="1"/>
      <c r="J878" s="1"/>
      <c r="K878" s="1"/>
      <c r="L878" s="1"/>
      <c r="M878" s="1"/>
      <c r="N878" s="1"/>
      <c r="O878" s="1"/>
      <c r="P878" s="1"/>
      <c r="Q878" s="1"/>
      <c r="R878" s="1"/>
      <c r="S878" s="1"/>
      <c r="T878" s="1"/>
      <c r="U878" s="1"/>
      <c r="V878" s="1"/>
      <c r="W878" s="1"/>
      <c r="X878" s="1"/>
      <c r="Y878" s="1"/>
      <c r="Z878" s="1"/>
    </row>
    <row r="879" spans="1:26" ht="24" customHeight="1">
      <c r="A879" s="1"/>
      <c r="B879" s="1"/>
      <c r="C879" s="1"/>
      <c r="D879" s="1"/>
      <c r="E879" s="1"/>
      <c r="F879" s="1"/>
      <c r="G879" s="209"/>
      <c r="H879" s="209"/>
      <c r="I879" s="1"/>
      <c r="J879" s="1"/>
      <c r="K879" s="1"/>
      <c r="L879" s="1"/>
      <c r="M879" s="1"/>
      <c r="N879" s="1"/>
      <c r="O879" s="1"/>
      <c r="P879" s="1"/>
      <c r="Q879" s="1"/>
      <c r="R879" s="1"/>
      <c r="S879" s="1"/>
      <c r="T879" s="1"/>
      <c r="U879" s="1"/>
      <c r="V879" s="1"/>
      <c r="W879" s="1"/>
      <c r="X879" s="1"/>
      <c r="Y879" s="1"/>
      <c r="Z879" s="1"/>
    </row>
    <row r="880" spans="1:26" ht="24" customHeight="1">
      <c r="A880" s="1"/>
      <c r="B880" s="1"/>
      <c r="C880" s="1"/>
      <c r="D880" s="1"/>
      <c r="E880" s="1"/>
      <c r="F880" s="1"/>
      <c r="G880" s="209"/>
      <c r="H880" s="209"/>
      <c r="I880" s="1"/>
      <c r="J880" s="1"/>
      <c r="K880" s="1"/>
      <c r="L880" s="1"/>
      <c r="M880" s="1"/>
      <c r="N880" s="1"/>
      <c r="O880" s="1"/>
      <c r="P880" s="1"/>
      <c r="Q880" s="1"/>
      <c r="R880" s="1"/>
      <c r="S880" s="1"/>
      <c r="T880" s="1"/>
      <c r="U880" s="1"/>
      <c r="V880" s="1"/>
      <c r="W880" s="1"/>
      <c r="X880" s="1"/>
      <c r="Y880" s="1"/>
      <c r="Z880" s="1"/>
    </row>
    <row r="881" spans="1:26" ht="24" customHeight="1">
      <c r="A881" s="1"/>
      <c r="B881" s="1"/>
      <c r="C881" s="1"/>
      <c r="D881" s="1"/>
      <c r="E881" s="1"/>
      <c r="F881" s="1"/>
      <c r="G881" s="209"/>
      <c r="H881" s="209"/>
      <c r="I881" s="1"/>
      <c r="J881" s="1"/>
      <c r="K881" s="1"/>
      <c r="L881" s="1"/>
      <c r="M881" s="1"/>
      <c r="N881" s="1"/>
      <c r="O881" s="1"/>
      <c r="P881" s="1"/>
      <c r="Q881" s="1"/>
      <c r="R881" s="1"/>
      <c r="S881" s="1"/>
      <c r="T881" s="1"/>
      <c r="U881" s="1"/>
      <c r="V881" s="1"/>
      <c r="W881" s="1"/>
      <c r="X881" s="1"/>
      <c r="Y881" s="1"/>
      <c r="Z881" s="1"/>
    </row>
    <row r="882" spans="1:26" ht="24" customHeight="1">
      <c r="A882" s="1"/>
      <c r="B882" s="1"/>
      <c r="C882" s="1"/>
      <c r="D882" s="1"/>
      <c r="E882" s="1"/>
      <c r="F882" s="1"/>
      <c r="G882" s="209"/>
      <c r="H882" s="209"/>
      <c r="I882" s="1"/>
      <c r="J882" s="1"/>
      <c r="K882" s="1"/>
      <c r="L882" s="1"/>
      <c r="M882" s="1"/>
      <c r="N882" s="1"/>
      <c r="O882" s="1"/>
      <c r="P882" s="1"/>
      <c r="Q882" s="1"/>
      <c r="R882" s="1"/>
      <c r="S882" s="1"/>
      <c r="T882" s="1"/>
      <c r="U882" s="1"/>
      <c r="V882" s="1"/>
      <c r="W882" s="1"/>
      <c r="X882" s="1"/>
      <c r="Y882" s="1"/>
      <c r="Z882" s="1"/>
    </row>
    <row r="883" spans="1:26" ht="24" customHeight="1">
      <c r="A883" s="1"/>
      <c r="B883" s="1"/>
      <c r="C883" s="1"/>
      <c r="D883" s="1"/>
      <c r="E883" s="1"/>
      <c r="F883" s="1"/>
      <c r="G883" s="209"/>
      <c r="H883" s="209"/>
      <c r="I883" s="1"/>
      <c r="J883" s="1"/>
      <c r="K883" s="1"/>
      <c r="L883" s="1"/>
      <c r="M883" s="1"/>
      <c r="N883" s="1"/>
      <c r="O883" s="1"/>
      <c r="P883" s="1"/>
      <c r="Q883" s="1"/>
      <c r="R883" s="1"/>
      <c r="S883" s="1"/>
      <c r="T883" s="1"/>
      <c r="U883" s="1"/>
      <c r="V883" s="1"/>
      <c r="W883" s="1"/>
      <c r="X883" s="1"/>
      <c r="Y883" s="1"/>
      <c r="Z883" s="1"/>
    </row>
    <row r="884" spans="1:26" ht="24" customHeight="1">
      <c r="A884" s="1"/>
      <c r="B884" s="1"/>
      <c r="C884" s="1"/>
      <c r="D884" s="1"/>
      <c r="E884" s="1"/>
      <c r="F884" s="1"/>
      <c r="G884" s="209"/>
      <c r="H884" s="209"/>
      <c r="I884" s="1"/>
      <c r="J884" s="1"/>
      <c r="K884" s="1"/>
      <c r="L884" s="1"/>
      <c r="M884" s="1"/>
      <c r="N884" s="1"/>
      <c r="O884" s="1"/>
      <c r="P884" s="1"/>
      <c r="Q884" s="1"/>
      <c r="R884" s="1"/>
      <c r="S884" s="1"/>
      <c r="T884" s="1"/>
      <c r="U884" s="1"/>
      <c r="V884" s="1"/>
      <c r="W884" s="1"/>
      <c r="X884" s="1"/>
      <c r="Y884" s="1"/>
      <c r="Z884" s="1"/>
    </row>
    <row r="885" spans="1:26" ht="24" customHeight="1">
      <c r="A885" s="1"/>
      <c r="B885" s="1"/>
      <c r="C885" s="1"/>
      <c r="D885" s="1"/>
      <c r="E885" s="1"/>
      <c r="F885" s="1"/>
      <c r="G885" s="209"/>
      <c r="H885" s="209"/>
      <c r="I885" s="1"/>
      <c r="J885" s="1"/>
      <c r="K885" s="1"/>
      <c r="L885" s="1"/>
      <c r="M885" s="1"/>
      <c r="N885" s="1"/>
      <c r="O885" s="1"/>
      <c r="P885" s="1"/>
      <c r="Q885" s="1"/>
      <c r="R885" s="1"/>
      <c r="S885" s="1"/>
      <c r="T885" s="1"/>
      <c r="U885" s="1"/>
      <c r="V885" s="1"/>
      <c r="W885" s="1"/>
      <c r="X885" s="1"/>
      <c r="Y885" s="1"/>
      <c r="Z885" s="1"/>
    </row>
    <row r="886" spans="1:26" ht="24" customHeight="1">
      <c r="A886" s="1"/>
      <c r="B886" s="1"/>
      <c r="C886" s="1"/>
      <c r="D886" s="1"/>
      <c r="E886" s="1"/>
      <c r="F886" s="1"/>
      <c r="G886" s="209"/>
      <c r="H886" s="209"/>
      <c r="I886" s="1"/>
      <c r="J886" s="1"/>
      <c r="K886" s="1"/>
      <c r="L886" s="1"/>
      <c r="M886" s="1"/>
      <c r="N886" s="1"/>
      <c r="O886" s="1"/>
      <c r="P886" s="1"/>
      <c r="Q886" s="1"/>
      <c r="R886" s="1"/>
      <c r="S886" s="1"/>
      <c r="T886" s="1"/>
      <c r="U886" s="1"/>
      <c r="V886" s="1"/>
      <c r="W886" s="1"/>
      <c r="X886" s="1"/>
      <c r="Y886" s="1"/>
      <c r="Z886" s="1"/>
    </row>
    <row r="887" spans="1:26" ht="24" customHeight="1">
      <c r="A887" s="1"/>
      <c r="B887" s="1"/>
      <c r="C887" s="1"/>
      <c r="D887" s="1"/>
      <c r="E887" s="1"/>
      <c r="F887" s="1"/>
      <c r="G887" s="209"/>
      <c r="H887" s="209"/>
      <c r="I887" s="1"/>
      <c r="J887" s="1"/>
      <c r="K887" s="1"/>
      <c r="L887" s="1"/>
      <c r="M887" s="1"/>
      <c r="N887" s="1"/>
      <c r="O887" s="1"/>
      <c r="P887" s="1"/>
      <c r="Q887" s="1"/>
      <c r="R887" s="1"/>
      <c r="S887" s="1"/>
      <c r="T887" s="1"/>
      <c r="U887" s="1"/>
      <c r="V887" s="1"/>
      <c r="W887" s="1"/>
      <c r="X887" s="1"/>
      <c r="Y887" s="1"/>
      <c r="Z887" s="1"/>
    </row>
    <row r="888" spans="1:26" ht="24" customHeight="1">
      <c r="A888" s="1"/>
      <c r="B888" s="1"/>
      <c r="C888" s="1"/>
      <c r="D888" s="1"/>
      <c r="E888" s="1"/>
      <c r="F888" s="1"/>
      <c r="G888" s="209"/>
      <c r="H888" s="209"/>
      <c r="I888" s="1"/>
      <c r="J888" s="1"/>
      <c r="K888" s="1"/>
      <c r="L888" s="1"/>
      <c r="M888" s="1"/>
      <c r="N888" s="1"/>
      <c r="O888" s="1"/>
      <c r="P888" s="1"/>
      <c r="Q888" s="1"/>
      <c r="R888" s="1"/>
      <c r="S888" s="1"/>
      <c r="T888" s="1"/>
      <c r="U888" s="1"/>
      <c r="V888" s="1"/>
      <c r="W888" s="1"/>
      <c r="X888" s="1"/>
      <c r="Y888" s="1"/>
      <c r="Z888" s="1"/>
    </row>
    <row r="889" spans="1:26" ht="24" customHeight="1">
      <c r="A889" s="1"/>
      <c r="B889" s="1"/>
      <c r="C889" s="1"/>
      <c r="D889" s="1"/>
      <c r="E889" s="1"/>
      <c r="F889" s="1"/>
      <c r="G889" s="209"/>
      <c r="H889" s="209"/>
      <c r="I889" s="1"/>
      <c r="J889" s="1"/>
      <c r="K889" s="1"/>
      <c r="L889" s="1"/>
      <c r="M889" s="1"/>
      <c r="N889" s="1"/>
      <c r="O889" s="1"/>
      <c r="P889" s="1"/>
      <c r="Q889" s="1"/>
      <c r="R889" s="1"/>
      <c r="S889" s="1"/>
      <c r="T889" s="1"/>
      <c r="U889" s="1"/>
      <c r="V889" s="1"/>
      <c r="W889" s="1"/>
      <c r="X889" s="1"/>
      <c r="Y889" s="1"/>
      <c r="Z889" s="1"/>
    </row>
    <row r="890" spans="1:26" ht="24" customHeight="1">
      <c r="A890" s="1"/>
      <c r="B890" s="1"/>
      <c r="C890" s="1"/>
      <c r="D890" s="1"/>
      <c r="E890" s="1"/>
      <c r="F890" s="1"/>
      <c r="G890" s="209"/>
      <c r="H890" s="209"/>
      <c r="I890" s="1"/>
      <c r="J890" s="1"/>
      <c r="K890" s="1"/>
      <c r="L890" s="1"/>
      <c r="M890" s="1"/>
      <c r="N890" s="1"/>
      <c r="O890" s="1"/>
      <c r="P890" s="1"/>
      <c r="Q890" s="1"/>
      <c r="R890" s="1"/>
      <c r="S890" s="1"/>
      <c r="T890" s="1"/>
      <c r="U890" s="1"/>
      <c r="V890" s="1"/>
      <c r="W890" s="1"/>
      <c r="X890" s="1"/>
      <c r="Y890" s="1"/>
      <c r="Z890" s="1"/>
    </row>
    <row r="891" spans="1:26" ht="24" customHeight="1">
      <c r="A891" s="1"/>
      <c r="B891" s="1"/>
      <c r="C891" s="1"/>
      <c r="D891" s="1"/>
      <c r="E891" s="1"/>
      <c r="F891" s="1"/>
      <c r="G891" s="209"/>
      <c r="H891" s="209"/>
      <c r="I891" s="1"/>
      <c r="J891" s="1"/>
      <c r="K891" s="1"/>
      <c r="L891" s="1"/>
      <c r="M891" s="1"/>
      <c r="N891" s="1"/>
      <c r="O891" s="1"/>
      <c r="P891" s="1"/>
      <c r="Q891" s="1"/>
      <c r="R891" s="1"/>
      <c r="S891" s="1"/>
      <c r="T891" s="1"/>
      <c r="U891" s="1"/>
      <c r="V891" s="1"/>
      <c r="W891" s="1"/>
      <c r="X891" s="1"/>
      <c r="Y891" s="1"/>
      <c r="Z891" s="1"/>
    </row>
    <row r="892" spans="1:26" ht="24" customHeight="1">
      <c r="A892" s="1"/>
      <c r="B892" s="1"/>
      <c r="C892" s="1"/>
      <c r="D892" s="1"/>
      <c r="E892" s="1"/>
      <c r="F892" s="1"/>
      <c r="G892" s="209"/>
      <c r="H892" s="209"/>
      <c r="I892" s="1"/>
      <c r="J892" s="1"/>
      <c r="K892" s="1"/>
      <c r="L892" s="1"/>
      <c r="M892" s="1"/>
      <c r="N892" s="1"/>
      <c r="O892" s="1"/>
      <c r="P892" s="1"/>
      <c r="Q892" s="1"/>
      <c r="R892" s="1"/>
      <c r="S892" s="1"/>
      <c r="T892" s="1"/>
      <c r="U892" s="1"/>
      <c r="V892" s="1"/>
      <c r="W892" s="1"/>
      <c r="X892" s="1"/>
      <c r="Y892" s="1"/>
      <c r="Z892" s="1"/>
    </row>
    <row r="893" spans="1:26" ht="24" customHeight="1">
      <c r="A893" s="1"/>
      <c r="B893" s="1"/>
      <c r="C893" s="1"/>
      <c r="D893" s="1"/>
      <c r="E893" s="1"/>
      <c r="F893" s="1"/>
      <c r="G893" s="209"/>
      <c r="H893" s="209"/>
      <c r="I893" s="1"/>
      <c r="J893" s="1"/>
      <c r="K893" s="1"/>
      <c r="L893" s="1"/>
      <c r="M893" s="1"/>
      <c r="N893" s="1"/>
      <c r="O893" s="1"/>
      <c r="P893" s="1"/>
      <c r="Q893" s="1"/>
      <c r="R893" s="1"/>
      <c r="S893" s="1"/>
      <c r="T893" s="1"/>
      <c r="U893" s="1"/>
      <c r="V893" s="1"/>
      <c r="W893" s="1"/>
      <c r="X893" s="1"/>
      <c r="Y893" s="1"/>
      <c r="Z893" s="1"/>
    </row>
    <row r="894" spans="1:26" ht="24" customHeight="1">
      <c r="A894" s="1"/>
      <c r="B894" s="1"/>
      <c r="C894" s="1"/>
      <c r="D894" s="1"/>
      <c r="E894" s="1"/>
      <c r="F894" s="1"/>
      <c r="G894" s="209"/>
      <c r="H894" s="209"/>
      <c r="I894" s="1"/>
      <c r="J894" s="1"/>
      <c r="K894" s="1"/>
      <c r="L894" s="1"/>
      <c r="M894" s="1"/>
      <c r="N894" s="1"/>
      <c r="O894" s="1"/>
      <c r="P894" s="1"/>
      <c r="Q894" s="1"/>
      <c r="R894" s="1"/>
      <c r="S894" s="1"/>
      <c r="T894" s="1"/>
      <c r="U894" s="1"/>
      <c r="V894" s="1"/>
      <c r="W894" s="1"/>
      <c r="X894" s="1"/>
      <c r="Y894" s="1"/>
      <c r="Z894" s="1"/>
    </row>
    <row r="895" spans="1:26" ht="24" customHeight="1">
      <c r="A895" s="1"/>
      <c r="B895" s="1"/>
      <c r="C895" s="1"/>
      <c r="D895" s="1"/>
      <c r="E895" s="1"/>
      <c r="F895" s="1"/>
      <c r="G895" s="209"/>
      <c r="H895" s="209"/>
      <c r="I895" s="1"/>
      <c r="J895" s="1"/>
      <c r="K895" s="1"/>
      <c r="L895" s="1"/>
      <c r="M895" s="1"/>
      <c r="N895" s="1"/>
      <c r="O895" s="1"/>
      <c r="P895" s="1"/>
      <c r="Q895" s="1"/>
      <c r="R895" s="1"/>
      <c r="S895" s="1"/>
      <c r="T895" s="1"/>
      <c r="U895" s="1"/>
      <c r="V895" s="1"/>
      <c r="W895" s="1"/>
      <c r="X895" s="1"/>
      <c r="Y895" s="1"/>
      <c r="Z895" s="1"/>
    </row>
    <row r="896" spans="1:26" ht="24" customHeight="1">
      <c r="A896" s="1"/>
      <c r="B896" s="1"/>
      <c r="C896" s="1"/>
      <c r="D896" s="1"/>
      <c r="E896" s="1"/>
      <c r="F896" s="1"/>
      <c r="G896" s="209"/>
      <c r="H896" s="209"/>
      <c r="I896" s="1"/>
      <c r="J896" s="1"/>
      <c r="K896" s="1"/>
      <c r="L896" s="1"/>
      <c r="M896" s="1"/>
      <c r="N896" s="1"/>
      <c r="O896" s="1"/>
      <c r="P896" s="1"/>
      <c r="Q896" s="1"/>
      <c r="R896" s="1"/>
      <c r="S896" s="1"/>
      <c r="T896" s="1"/>
      <c r="U896" s="1"/>
      <c r="V896" s="1"/>
      <c r="W896" s="1"/>
      <c r="X896" s="1"/>
      <c r="Y896" s="1"/>
      <c r="Z896" s="1"/>
    </row>
    <row r="897" spans="1:26" ht="24" customHeight="1">
      <c r="A897" s="1"/>
      <c r="B897" s="1"/>
      <c r="C897" s="1"/>
      <c r="D897" s="1"/>
      <c r="E897" s="1"/>
      <c r="F897" s="1"/>
      <c r="G897" s="209"/>
      <c r="H897" s="209"/>
      <c r="I897" s="1"/>
      <c r="J897" s="1"/>
      <c r="K897" s="1"/>
      <c r="L897" s="1"/>
      <c r="M897" s="1"/>
      <c r="N897" s="1"/>
      <c r="O897" s="1"/>
      <c r="P897" s="1"/>
      <c r="Q897" s="1"/>
      <c r="R897" s="1"/>
      <c r="S897" s="1"/>
      <c r="T897" s="1"/>
      <c r="U897" s="1"/>
      <c r="V897" s="1"/>
      <c r="W897" s="1"/>
      <c r="X897" s="1"/>
      <c r="Y897" s="1"/>
      <c r="Z897" s="1"/>
    </row>
    <row r="898" spans="1:26" ht="24" customHeight="1">
      <c r="A898" s="1"/>
      <c r="B898" s="1"/>
      <c r="C898" s="1"/>
      <c r="D898" s="1"/>
      <c r="E898" s="1"/>
      <c r="F898" s="1"/>
      <c r="G898" s="209"/>
      <c r="H898" s="209"/>
      <c r="I898" s="1"/>
      <c r="J898" s="1"/>
      <c r="K898" s="1"/>
      <c r="L898" s="1"/>
      <c r="M898" s="1"/>
      <c r="N898" s="1"/>
      <c r="O898" s="1"/>
      <c r="P898" s="1"/>
      <c r="Q898" s="1"/>
      <c r="R898" s="1"/>
      <c r="S898" s="1"/>
      <c r="T898" s="1"/>
      <c r="U898" s="1"/>
      <c r="V898" s="1"/>
      <c r="W898" s="1"/>
      <c r="X898" s="1"/>
      <c r="Y898" s="1"/>
      <c r="Z898" s="1"/>
    </row>
    <row r="899" spans="1:26" ht="24" customHeight="1">
      <c r="A899" s="1"/>
      <c r="B899" s="1"/>
      <c r="C899" s="1"/>
      <c r="D899" s="1"/>
      <c r="E899" s="1"/>
      <c r="F899" s="1"/>
      <c r="G899" s="209"/>
      <c r="H899" s="209"/>
      <c r="I899" s="1"/>
      <c r="J899" s="1"/>
      <c r="K899" s="1"/>
      <c r="L899" s="1"/>
      <c r="M899" s="1"/>
      <c r="N899" s="1"/>
      <c r="O899" s="1"/>
      <c r="P899" s="1"/>
      <c r="Q899" s="1"/>
      <c r="R899" s="1"/>
      <c r="S899" s="1"/>
      <c r="T899" s="1"/>
      <c r="U899" s="1"/>
      <c r="V899" s="1"/>
      <c r="W899" s="1"/>
      <c r="X899" s="1"/>
      <c r="Y899" s="1"/>
      <c r="Z899" s="1"/>
    </row>
    <row r="900" spans="1:26" ht="24" customHeight="1">
      <c r="A900" s="1"/>
      <c r="B900" s="1"/>
      <c r="C900" s="1"/>
      <c r="D900" s="1"/>
      <c r="E900" s="1"/>
      <c r="F900" s="1"/>
      <c r="G900" s="209"/>
      <c r="H900" s="209"/>
      <c r="I900" s="1"/>
      <c r="J900" s="1"/>
      <c r="K900" s="1"/>
      <c r="L900" s="1"/>
      <c r="M900" s="1"/>
      <c r="N900" s="1"/>
      <c r="O900" s="1"/>
      <c r="P900" s="1"/>
      <c r="Q900" s="1"/>
      <c r="R900" s="1"/>
      <c r="S900" s="1"/>
      <c r="T900" s="1"/>
      <c r="U900" s="1"/>
      <c r="V900" s="1"/>
      <c r="W900" s="1"/>
      <c r="X900" s="1"/>
      <c r="Y900" s="1"/>
      <c r="Z900" s="1"/>
    </row>
    <row r="901" spans="1:26" ht="24" customHeight="1">
      <c r="A901" s="1"/>
      <c r="B901" s="1"/>
      <c r="C901" s="1"/>
      <c r="D901" s="1"/>
      <c r="E901" s="1"/>
      <c r="F901" s="1"/>
      <c r="G901" s="209"/>
      <c r="H901" s="209"/>
      <c r="I901" s="1"/>
      <c r="J901" s="1"/>
      <c r="K901" s="1"/>
      <c r="L901" s="1"/>
      <c r="M901" s="1"/>
      <c r="N901" s="1"/>
      <c r="O901" s="1"/>
      <c r="P901" s="1"/>
      <c r="Q901" s="1"/>
      <c r="R901" s="1"/>
      <c r="S901" s="1"/>
      <c r="T901" s="1"/>
      <c r="U901" s="1"/>
      <c r="V901" s="1"/>
      <c r="W901" s="1"/>
      <c r="X901" s="1"/>
      <c r="Y901" s="1"/>
      <c r="Z901" s="1"/>
    </row>
    <row r="902" spans="1:26" ht="24" customHeight="1">
      <c r="A902" s="1"/>
      <c r="B902" s="1"/>
      <c r="C902" s="1"/>
      <c r="D902" s="1"/>
      <c r="E902" s="1"/>
      <c r="F902" s="1"/>
      <c r="G902" s="209"/>
      <c r="H902" s="209"/>
      <c r="I902" s="1"/>
      <c r="J902" s="1"/>
      <c r="K902" s="1"/>
      <c r="L902" s="1"/>
      <c r="M902" s="1"/>
      <c r="N902" s="1"/>
      <c r="O902" s="1"/>
      <c r="P902" s="1"/>
      <c r="Q902" s="1"/>
      <c r="R902" s="1"/>
      <c r="S902" s="1"/>
      <c r="T902" s="1"/>
      <c r="U902" s="1"/>
      <c r="V902" s="1"/>
      <c r="W902" s="1"/>
      <c r="X902" s="1"/>
      <c r="Y902" s="1"/>
      <c r="Z902" s="1"/>
    </row>
    <row r="903" spans="1:26" ht="24" customHeight="1">
      <c r="A903" s="1"/>
      <c r="B903" s="1"/>
      <c r="C903" s="1"/>
      <c r="D903" s="1"/>
      <c r="E903" s="1"/>
      <c r="F903" s="1"/>
      <c r="G903" s="209"/>
      <c r="H903" s="209"/>
      <c r="I903" s="1"/>
      <c r="J903" s="1"/>
      <c r="K903" s="1"/>
      <c r="L903" s="1"/>
      <c r="M903" s="1"/>
      <c r="N903" s="1"/>
      <c r="O903" s="1"/>
      <c r="P903" s="1"/>
      <c r="Q903" s="1"/>
      <c r="R903" s="1"/>
      <c r="S903" s="1"/>
      <c r="T903" s="1"/>
      <c r="U903" s="1"/>
      <c r="V903" s="1"/>
      <c r="W903" s="1"/>
      <c r="X903" s="1"/>
      <c r="Y903" s="1"/>
      <c r="Z903" s="1"/>
    </row>
    <row r="904" spans="1:26" ht="24" customHeight="1">
      <c r="A904" s="1"/>
      <c r="B904" s="1"/>
      <c r="C904" s="1"/>
      <c r="D904" s="1"/>
      <c r="E904" s="1"/>
      <c r="F904" s="1"/>
      <c r="G904" s="209"/>
      <c r="H904" s="209"/>
      <c r="I904" s="1"/>
      <c r="J904" s="1"/>
      <c r="K904" s="1"/>
      <c r="L904" s="1"/>
      <c r="M904" s="1"/>
      <c r="N904" s="1"/>
      <c r="O904" s="1"/>
      <c r="P904" s="1"/>
      <c r="Q904" s="1"/>
      <c r="R904" s="1"/>
      <c r="S904" s="1"/>
      <c r="T904" s="1"/>
      <c r="U904" s="1"/>
      <c r="V904" s="1"/>
      <c r="W904" s="1"/>
      <c r="X904" s="1"/>
      <c r="Y904" s="1"/>
      <c r="Z904" s="1"/>
    </row>
    <row r="905" spans="1:26" ht="24" customHeight="1">
      <c r="A905" s="1"/>
      <c r="B905" s="1"/>
      <c r="C905" s="1"/>
      <c r="D905" s="1"/>
      <c r="E905" s="1"/>
      <c r="F905" s="1"/>
      <c r="G905" s="209"/>
      <c r="H905" s="209"/>
      <c r="I905" s="1"/>
      <c r="J905" s="1"/>
      <c r="K905" s="1"/>
      <c r="L905" s="1"/>
      <c r="M905" s="1"/>
      <c r="N905" s="1"/>
      <c r="O905" s="1"/>
      <c r="P905" s="1"/>
      <c r="Q905" s="1"/>
      <c r="R905" s="1"/>
      <c r="S905" s="1"/>
      <c r="T905" s="1"/>
      <c r="U905" s="1"/>
      <c r="V905" s="1"/>
      <c r="W905" s="1"/>
      <c r="X905" s="1"/>
      <c r="Y905" s="1"/>
      <c r="Z905" s="1"/>
    </row>
    <row r="906" spans="1:26" ht="24" customHeight="1">
      <c r="A906" s="1"/>
      <c r="B906" s="1"/>
      <c r="C906" s="1"/>
      <c r="D906" s="1"/>
      <c r="E906" s="1"/>
      <c r="F906" s="1"/>
      <c r="G906" s="209"/>
      <c r="H906" s="209"/>
      <c r="I906" s="1"/>
      <c r="J906" s="1"/>
      <c r="K906" s="1"/>
      <c r="L906" s="1"/>
      <c r="M906" s="1"/>
      <c r="N906" s="1"/>
      <c r="O906" s="1"/>
      <c r="P906" s="1"/>
      <c r="Q906" s="1"/>
      <c r="R906" s="1"/>
      <c r="S906" s="1"/>
      <c r="T906" s="1"/>
      <c r="U906" s="1"/>
      <c r="V906" s="1"/>
      <c r="W906" s="1"/>
      <c r="X906" s="1"/>
      <c r="Y906" s="1"/>
      <c r="Z906" s="1"/>
    </row>
    <row r="907" spans="1:26" ht="24" customHeight="1">
      <c r="A907" s="1"/>
      <c r="B907" s="1"/>
      <c r="C907" s="1"/>
      <c r="D907" s="1"/>
      <c r="E907" s="1"/>
      <c r="F907" s="1"/>
      <c r="G907" s="209"/>
      <c r="H907" s="209"/>
      <c r="I907" s="1"/>
      <c r="J907" s="1"/>
      <c r="K907" s="1"/>
      <c r="L907" s="1"/>
      <c r="M907" s="1"/>
      <c r="N907" s="1"/>
      <c r="O907" s="1"/>
      <c r="P907" s="1"/>
      <c r="Q907" s="1"/>
      <c r="R907" s="1"/>
      <c r="S907" s="1"/>
      <c r="T907" s="1"/>
      <c r="U907" s="1"/>
      <c r="V907" s="1"/>
      <c r="W907" s="1"/>
      <c r="X907" s="1"/>
      <c r="Y907" s="1"/>
      <c r="Z907" s="1"/>
    </row>
    <row r="908" spans="1:26" ht="24" customHeight="1">
      <c r="A908" s="1"/>
      <c r="B908" s="1"/>
      <c r="C908" s="1"/>
      <c r="D908" s="1"/>
      <c r="E908" s="1"/>
      <c r="F908" s="1"/>
      <c r="G908" s="209"/>
      <c r="H908" s="209"/>
      <c r="I908" s="1"/>
      <c r="J908" s="1"/>
      <c r="K908" s="1"/>
      <c r="L908" s="1"/>
      <c r="M908" s="1"/>
      <c r="N908" s="1"/>
      <c r="O908" s="1"/>
      <c r="P908" s="1"/>
      <c r="Q908" s="1"/>
      <c r="R908" s="1"/>
      <c r="S908" s="1"/>
      <c r="T908" s="1"/>
      <c r="U908" s="1"/>
      <c r="V908" s="1"/>
      <c r="W908" s="1"/>
      <c r="X908" s="1"/>
      <c r="Y908" s="1"/>
      <c r="Z908" s="1"/>
    </row>
    <row r="909" spans="1:26" ht="24" customHeight="1">
      <c r="A909" s="1"/>
      <c r="B909" s="1"/>
      <c r="C909" s="1"/>
      <c r="D909" s="1"/>
      <c r="E909" s="1"/>
      <c r="F909" s="1"/>
      <c r="G909" s="209"/>
      <c r="H909" s="209"/>
      <c r="I909" s="1"/>
      <c r="J909" s="1"/>
      <c r="K909" s="1"/>
      <c r="L909" s="1"/>
      <c r="M909" s="1"/>
      <c r="N909" s="1"/>
      <c r="O909" s="1"/>
      <c r="P909" s="1"/>
      <c r="Q909" s="1"/>
      <c r="R909" s="1"/>
      <c r="S909" s="1"/>
      <c r="T909" s="1"/>
      <c r="U909" s="1"/>
      <c r="V909" s="1"/>
      <c r="W909" s="1"/>
      <c r="X909" s="1"/>
      <c r="Y909" s="1"/>
      <c r="Z909" s="1"/>
    </row>
    <row r="910" spans="1:26" ht="24" customHeight="1">
      <c r="A910" s="1"/>
      <c r="B910" s="1"/>
      <c r="C910" s="1"/>
      <c r="D910" s="1"/>
      <c r="E910" s="1"/>
      <c r="F910" s="1"/>
      <c r="G910" s="209"/>
      <c r="H910" s="209"/>
      <c r="I910" s="1"/>
      <c r="J910" s="1"/>
      <c r="K910" s="1"/>
      <c r="L910" s="1"/>
      <c r="M910" s="1"/>
      <c r="N910" s="1"/>
      <c r="O910" s="1"/>
      <c r="P910" s="1"/>
      <c r="Q910" s="1"/>
      <c r="R910" s="1"/>
      <c r="S910" s="1"/>
      <c r="T910" s="1"/>
      <c r="U910" s="1"/>
      <c r="V910" s="1"/>
      <c r="W910" s="1"/>
      <c r="X910" s="1"/>
      <c r="Y910" s="1"/>
      <c r="Z910" s="1"/>
    </row>
    <row r="911" spans="1:26" ht="24" customHeight="1">
      <c r="A911" s="1"/>
      <c r="B911" s="1"/>
      <c r="C911" s="1"/>
      <c r="D911" s="1"/>
      <c r="E911" s="1"/>
      <c r="F911" s="1"/>
      <c r="G911" s="209"/>
      <c r="H911" s="209"/>
      <c r="I911" s="1"/>
      <c r="J911" s="1"/>
      <c r="K911" s="1"/>
      <c r="L911" s="1"/>
      <c r="M911" s="1"/>
      <c r="N911" s="1"/>
      <c r="O911" s="1"/>
      <c r="P911" s="1"/>
      <c r="Q911" s="1"/>
      <c r="R911" s="1"/>
      <c r="S911" s="1"/>
      <c r="T911" s="1"/>
      <c r="U911" s="1"/>
      <c r="V911" s="1"/>
      <c r="W911" s="1"/>
      <c r="X911" s="1"/>
      <c r="Y911" s="1"/>
      <c r="Z911" s="1"/>
    </row>
    <row r="912" spans="1:26" ht="24" customHeight="1">
      <c r="A912" s="1"/>
      <c r="B912" s="1"/>
      <c r="C912" s="1"/>
      <c r="D912" s="1"/>
      <c r="E912" s="1"/>
      <c r="F912" s="1"/>
      <c r="G912" s="209"/>
      <c r="H912" s="209"/>
      <c r="I912" s="1"/>
      <c r="J912" s="1"/>
      <c r="K912" s="1"/>
      <c r="L912" s="1"/>
      <c r="M912" s="1"/>
      <c r="N912" s="1"/>
      <c r="O912" s="1"/>
      <c r="P912" s="1"/>
      <c r="Q912" s="1"/>
      <c r="R912" s="1"/>
      <c r="S912" s="1"/>
      <c r="T912" s="1"/>
      <c r="U912" s="1"/>
      <c r="V912" s="1"/>
      <c r="W912" s="1"/>
      <c r="X912" s="1"/>
      <c r="Y912" s="1"/>
      <c r="Z912" s="1"/>
    </row>
    <row r="913" spans="1:26" ht="24" customHeight="1">
      <c r="A913" s="1"/>
      <c r="B913" s="1"/>
      <c r="C913" s="1"/>
      <c r="D913" s="1"/>
      <c r="E913" s="1"/>
      <c r="F913" s="1"/>
      <c r="G913" s="209"/>
      <c r="H913" s="209"/>
      <c r="I913" s="1"/>
      <c r="J913" s="1"/>
      <c r="K913" s="1"/>
      <c r="L913" s="1"/>
      <c r="M913" s="1"/>
      <c r="N913" s="1"/>
      <c r="O913" s="1"/>
      <c r="P913" s="1"/>
      <c r="Q913" s="1"/>
      <c r="R913" s="1"/>
      <c r="S913" s="1"/>
      <c r="T913" s="1"/>
      <c r="U913" s="1"/>
      <c r="V913" s="1"/>
      <c r="W913" s="1"/>
      <c r="X913" s="1"/>
      <c r="Y913" s="1"/>
      <c r="Z913" s="1"/>
    </row>
    <row r="914" spans="1:26" ht="24" customHeight="1">
      <c r="A914" s="1"/>
      <c r="B914" s="1"/>
      <c r="C914" s="1"/>
      <c r="D914" s="1"/>
      <c r="E914" s="1"/>
      <c r="F914" s="1"/>
      <c r="G914" s="209"/>
      <c r="H914" s="209"/>
      <c r="I914" s="1"/>
      <c r="J914" s="1"/>
      <c r="K914" s="1"/>
      <c r="L914" s="1"/>
      <c r="M914" s="1"/>
      <c r="N914" s="1"/>
      <c r="O914" s="1"/>
      <c r="P914" s="1"/>
      <c r="Q914" s="1"/>
      <c r="R914" s="1"/>
      <c r="S914" s="1"/>
      <c r="T914" s="1"/>
      <c r="U914" s="1"/>
      <c r="V914" s="1"/>
      <c r="W914" s="1"/>
      <c r="X914" s="1"/>
      <c r="Y914" s="1"/>
      <c r="Z914" s="1"/>
    </row>
    <row r="915" spans="1:26" ht="24" customHeight="1">
      <c r="A915" s="1"/>
      <c r="B915" s="1"/>
      <c r="C915" s="1"/>
      <c r="D915" s="1"/>
      <c r="E915" s="1"/>
      <c r="F915" s="1"/>
      <c r="G915" s="209"/>
      <c r="H915" s="209"/>
      <c r="I915" s="1"/>
      <c r="J915" s="1"/>
      <c r="K915" s="1"/>
      <c r="L915" s="1"/>
      <c r="M915" s="1"/>
      <c r="N915" s="1"/>
      <c r="O915" s="1"/>
      <c r="P915" s="1"/>
      <c r="Q915" s="1"/>
      <c r="R915" s="1"/>
      <c r="S915" s="1"/>
      <c r="T915" s="1"/>
      <c r="U915" s="1"/>
      <c r="V915" s="1"/>
      <c r="W915" s="1"/>
      <c r="X915" s="1"/>
      <c r="Y915" s="1"/>
      <c r="Z915" s="1"/>
    </row>
    <row r="916" spans="1:26" ht="24" customHeight="1">
      <c r="A916" s="1"/>
      <c r="B916" s="1"/>
      <c r="C916" s="1"/>
      <c r="D916" s="1"/>
      <c r="E916" s="1"/>
      <c r="F916" s="1"/>
      <c r="G916" s="209"/>
      <c r="H916" s="209"/>
      <c r="I916" s="1"/>
      <c r="J916" s="1"/>
      <c r="K916" s="1"/>
      <c r="L916" s="1"/>
      <c r="M916" s="1"/>
      <c r="N916" s="1"/>
      <c r="O916" s="1"/>
      <c r="P916" s="1"/>
      <c r="Q916" s="1"/>
      <c r="R916" s="1"/>
      <c r="S916" s="1"/>
      <c r="T916" s="1"/>
      <c r="U916" s="1"/>
      <c r="V916" s="1"/>
      <c r="W916" s="1"/>
      <c r="X916" s="1"/>
      <c r="Y916" s="1"/>
      <c r="Z916" s="1"/>
    </row>
    <row r="917" spans="1:26" ht="24" customHeight="1">
      <c r="A917" s="1"/>
      <c r="B917" s="1"/>
      <c r="C917" s="1"/>
      <c r="D917" s="1"/>
      <c r="E917" s="1"/>
      <c r="F917" s="1"/>
      <c r="G917" s="209"/>
      <c r="H917" s="209"/>
      <c r="I917" s="1"/>
      <c r="J917" s="1"/>
      <c r="K917" s="1"/>
      <c r="L917" s="1"/>
      <c r="M917" s="1"/>
      <c r="N917" s="1"/>
      <c r="O917" s="1"/>
      <c r="P917" s="1"/>
      <c r="Q917" s="1"/>
      <c r="R917" s="1"/>
      <c r="S917" s="1"/>
      <c r="T917" s="1"/>
      <c r="U917" s="1"/>
      <c r="V917" s="1"/>
      <c r="W917" s="1"/>
      <c r="X917" s="1"/>
      <c r="Y917" s="1"/>
      <c r="Z917" s="1"/>
    </row>
    <row r="918" spans="1:26" ht="24" customHeight="1">
      <c r="A918" s="1"/>
      <c r="B918" s="1"/>
      <c r="C918" s="1"/>
      <c r="D918" s="1"/>
      <c r="E918" s="1"/>
      <c r="F918" s="1"/>
      <c r="G918" s="209"/>
      <c r="H918" s="209"/>
      <c r="I918" s="1"/>
      <c r="J918" s="1"/>
      <c r="K918" s="1"/>
      <c r="L918" s="1"/>
      <c r="M918" s="1"/>
      <c r="N918" s="1"/>
      <c r="O918" s="1"/>
      <c r="P918" s="1"/>
      <c r="Q918" s="1"/>
      <c r="R918" s="1"/>
      <c r="S918" s="1"/>
      <c r="T918" s="1"/>
      <c r="U918" s="1"/>
      <c r="V918" s="1"/>
      <c r="W918" s="1"/>
      <c r="X918" s="1"/>
      <c r="Y918" s="1"/>
      <c r="Z918" s="1"/>
    </row>
    <row r="919" spans="1:26" ht="24" customHeight="1">
      <c r="A919" s="1"/>
      <c r="B919" s="1"/>
      <c r="C919" s="1"/>
      <c r="D919" s="1"/>
      <c r="E919" s="1"/>
      <c r="F919" s="1"/>
      <c r="G919" s="209"/>
      <c r="H919" s="209"/>
      <c r="I919" s="1"/>
      <c r="J919" s="1"/>
      <c r="K919" s="1"/>
      <c r="L919" s="1"/>
      <c r="M919" s="1"/>
      <c r="N919" s="1"/>
      <c r="O919" s="1"/>
      <c r="P919" s="1"/>
      <c r="Q919" s="1"/>
      <c r="R919" s="1"/>
      <c r="S919" s="1"/>
      <c r="T919" s="1"/>
      <c r="U919" s="1"/>
      <c r="V919" s="1"/>
      <c r="W919" s="1"/>
      <c r="X919" s="1"/>
      <c r="Y919" s="1"/>
      <c r="Z919" s="1"/>
    </row>
    <row r="920" spans="1:26" ht="24" customHeight="1">
      <c r="A920" s="1"/>
      <c r="B920" s="1"/>
      <c r="C920" s="1"/>
      <c r="D920" s="1"/>
      <c r="E920" s="1"/>
      <c r="F920" s="1"/>
      <c r="G920" s="209"/>
      <c r="H920" s="209"/>
      <c r="I920" s="1"/>
      <c r="J920" s="1"/>
      <c r="K920" s="1"/>
      <c r="L920" s="1"/>
      <c r="M920" s="1"/>
      <c r="N920" s="1"/>
      <c r="O920" s="1"/>
      <c r="P920" s="1"/>
      <c r="Q920" s="1"/>
      <c r="R920" s="1"/>
      <c r="S920" s="1"/>
      <c r="T920" s="1"/>
      <c r="U920" s="1"/>
      <c r="V920" s="1"/>
      <c r="W920" s="1"/>
      <c r="X920" s="1"/>
      <c r="Y920" s="1"/>
      <c r="Z920" s="1"/>
    </row>
    <row r="921" spans="1:26" ht="24" customHeight="1">
      <c r="A921" s="1"/>
      <c r="B921" s="1"/>
      <c r="C921" s="1"/>
      <c r="D921" s="1"/>
      <c r="E921" s="1"/>
      <c r="F921" s="1"/>
      <c r="G921" s="209"/>
      <c r="H921" s="209"/>
      <c r="I921" s="1"/>
      <c r="J921" s="1"/>
      <c r="K921" s="1"/>
      <c r="L921" s="1"/>
      <c r="M921" s="1"/>
      <c r="N921" s="1"/>
      <c r="O921" s="1"/>
      <c r="P921" s="1"/>
      <c r="Q921" s="1"/>
      <c r="R921" s="1"/>
      <c r="S921" s="1"/>
      <c r="T921" s="1"/>
      <c r="U921" s="1"/>
      <c r="V921" s="1"/>
      <c r="W921" s="1"/>
      <c r="X921" s="1"/>
      <c r="Y921" s="1"/>
      <c r="Z921" s="1"/>
    </row>
    <row r="922" spans="1:26" ht="24" customHeight="1">
      <c r="A922" s="1"/>
      <c r="B922" s="1"/>
      <c r="C922" s="1"/>
      <c r="D922" s="1"/>
      <c r="E922" s="1"/>
      <c r="F922" s="1"/>
      <c r="G922" s="209"/>
      <c r="H922" s="209"/>
      <c r="I922" s="1"/>
      <c r="J922" s="1"/>
      <c r="K922" s="1"/>
      <c r="L922" s="1"/>
      <c r="M922" s="1"/>
      <c r="N922" s="1"/>
      <c r="O922" s="1"/>
      <c r="P922" s="1"/>
      <c r="Q922" s="1"/>
      <c r="R922" s="1"/>
      <c r="S922" s="1"/>
      <c r="T922" s="1"/>
      <c r="U922" s="1"/>
      <c r="V922" s="1"/>
      <c r="W922" s="1"/>
      <c r="X922" s="1"/>
      <c r="Y922" s="1"/>
      <c r="Z922" s="1"/>
    </row>
    <row r="923" spans="1:26" ht="24" customHeight="1">
      <c r="A923" s="1"/>
      <c r="B923" s="1"/>
      <c r="C923" s="1"/>
      <c r="D923" s="1"/>
      <c r="E923" s="1"/>
      <c r="F923" s="1"/>
      <c r="G923" s="209"/>
      <c r="H923" s="209"/>
      <c r="I923" s="1"/>
      <c r="J923" s="1"/>
      <c r="K923" s="1"/>
      <c r="L923" s="1"/>
      <c r="M923" s="1"/>
      <c r="N923" s="1"/>
      <c r="O923" s="1"/>
      <c r="P923" s="1"/>
      <c r="Q923" s="1"/>
      <c r="R923" s="1"/>
      <c r="S923" s="1"/>
      <c r="T923" s="1"/>
      <c r="U923" s="1"/>
      <c r="V923" s="1"/>
      <c r="W923" s="1"/>
      <c r="X923" s="1"/>
      <c r="Y923" s="1"/>
      <c r="Z923" s="1"/>
    </row>
    <row r="924" spans="1:26" ht="24" customHeight="1">
      <c r="A924" s="1"/>
      <c r="B924" s="1"/>
      <c r="C924" s="1"/>
      <c r="D924" s="1"/>
      <c r="E924" s="1"/>
      <c r="F924" s="1"/>
      <c r="G924" s="209"/>
      <c r="H924" s="209"/>
      <c r="I924" s="1"/>
      <c r="J924" s="1"/>
      <c r="K924" s="1"/>
      <c r="L924" s="1"/>
      <c r="M924" s="1"/>
      <c r="N924" s="1"/>
      <c r="O924" s="1"/>
      <c r="P924" s="1"/>
      <c r="Q924" s="1"/>
      <c r="R924" s="1"/>
      <c r="S924" s="1"/>
      <c r="T924" s="1"/>
      <c r="U924" s="1"/>
      <c r="V924" s="1"/>
      <c r="W924" s="1"/>
      <c r="X924" s="1"/>
      <c r="Y924" s="1"/>
      <c r="Z924" s="1"/>
    </row>
    <row r="925" spans="1:26" ht="24" customHeight="1">
      <c r="A925" s="1"/>
      <c r="B925" s="1"/>
      <c r="C925" s="1"/>
      <c r="D925" s="1"/>
      <c r="E925" s="1"/>
      <c r="F925" s="1"/>
      <c r="G925" s="209"/>
      <c r="H925" s="209"/>
      <c r="I925" s="1"/>
      <c r="J925" s="1"/>
      <c r="K925" s="1"/>
      <c r="L925" s="1"/>
      <c r="M925" s="1"/>
      <c r="N925" s="1"/>
      <c r="O925" s="1"/>
      <c r="P925" s="1"/>
      <c r="Q925" s="1"/>
      <c r="R925" s="1"/>
      <c r="S925" s="1"/>
      <c r="T925" s="1"/>
      <c r="U925" s="1"/>
      <c r="V925" s="1"/>
      <c r="W925" s="1"/>
      <c r="X925" s="1"/>
      <c r="Y925" s="1"/>
      <c r="Z925" s="1"/>
    </row>
    <row r="926" spans="1:26" ht="24" customHeight="1">
      <c r="A926" s="1"/>
      <c r="B926" s="1"/>
      <c r="C926" s="1"/>
      <c r="D926" s="1"/>
      <c r="E926" s="1"/>
      <c r="F926" s="1"/>
      <c r="G926" s="209"/>
      <c r="H926" s="209"/>
      <c r="I926" s="1"/>
      <c r="J926" s="1"/>
      <c r="K926" s="1"/>
      <c r="L926" s="1"/>
      <c r="M926" s="1"/>
      <c r="N926" s="1"/>
      <c r="O926" s="1"/>
      <c r="P926" s="1"/>
      <c r="Q926" s="1"/>
      <c r="R926" s="1"/>
      <c r="S926" s="1"/>
      <c r="T926" s="1"/>
      <c r="U926" s="1"/>
      <c r="V926" s="1"/>
      <c r="W926" s="1"/>
      <c r="X926" s="1"/>
      <c r="Y926" s="1"/>
      <c r="Z926" s="1"/>
    </row>
    <row r="927" spans="1:26" ht="24" customHeight="1">
      <c r="A927" s="1"/>
      <c r="B927" s="1"/>
      <c r="C927" s="1"/>
      <c r="D927" s="1"/>
      <c r="E927" s="1"/>
      <c r="F927" s="1"/>
      <c r="G927" s="209"/>
      <c r="H927" s="209"/>
      <c r="I927" s="1"/>
      <c r="J927" s="1"/>
      <c r="K927" s="1"/>
      <c r="L927" s="1"/>
      <c r="M927" s="1"/>
      <c r="N927" s="1"/>
      <c r="O927" s="1"/>
      <c r="P927" s="1"/>
      <c r="Q927" s="1"/>
      <c r="R927" s="1"/>
      <c r="S927" s="1"/>
      <c r="T927" s="1"/>
      <c r="U927" s="1"/>
      <c r="V927" s="1"/>
      <c r="W927" s="1"/>
      <c r="X927" s="1"/>
      <c r="Y927" s="1"/>
      <c r="Z927" s="1"/>
    </row>
    <row r="928" spans="1:26" ht="24" customHeight="1">
      <c r="A928" s="1"/>
      <c r="B928" s="1"/>
      <c r="C928" s="1"/>
      <c r="D928" s="1"/>
      <c r="E928" s="1"/>
      <c r="F928" s="1"/>
      <c r="G928" s="209"/>
      <c r="H928" s="209"/>
      <c r="I928" s="1"/>
      <c r="J928" s="1"/>
      <c r="K928" s="1"/>
      <c r="L928" s="1"/>
      <c r="M928" s="1"/>
      <c r="N928" s="1"/>
      <c r="O928" s="1"/>
      <c r="P928" s="1"/>
      <c r="Q928" s="1"/>
      <c r="R928" s="1"/>
      <c r="S928" s="1"/>
      <c r="T928" s="1"/>
      <c r="U928" s="1"/>
      <c r="V928" s="1"/>
      <c r="W928" s="1"/>
      <c r="X928" s="1"/>
      <c r="Y928" s="1"/>
      <c r="Z928" s="1"/>
    </row>
    <row r="929" spans="1:26" ht="24" customHeight="1">
      <c r="A929" s="1"/>
      <c r="B929" s="1"/>
      <c r="C929" s="1"/>
      <c r="D929" s="1"/>
      <c r="E929" s="1"/>
      <c r="F929" s="1"/>
      <c r="G929" s="209"/>
      <c r="H929" s="209"/>
      <c r="I929" s="1"/>
      <c r="J929" s="1"/>
      <c r="K929" s="1"/>
      <c r="L929" s="1"/>
      <c r="M929" s="1"/>
      <c r="N929" s="1"/>
      <c r="O929" s="1"/>
      <c r="P929" s="1"/>
      <c r="Q929" s="1"/>
      <c r="R929" s="1"/>
      <c r="S929" s="1"/>
      <c r="T929" s="1"/>
      <c r="U929" s="1"/>
      <c r="V929" s="1"/>
      <c r="W929" s="1"/>
      <c r="X929" s="1"/>
      <c r="Y929" s="1"/>
      <c r="Z929" s="1"/>
    </row>
    <row r="930" spans="1:26" ht="24" customHeight="1">
      <c r="A930" s="1"/>
      <c r="B930" s="1"/>
      <c r="C930" s="1"/>
      <c r="D930" s="1"/>
      <c r="E930" s="1"/>
      <c r="F930" s="1"/>
      <c r="G930" s="209"/>
      <c r="H930" s="209"/>
      <c r="I930" s="1"/>
      <c r="J930" s="1"/>
      <c r="K930" s="1"/>
      <c r="L930" s="1"/>
      <c r="M930" s="1"/>
      <c r="N930" s="1"/>
      <c r="O930" s="1"/>
      <c r="P930" s="1"/>
      <c r="Q930" s="1"/>
      <c r="R930" s="1"/>
      <c r="S930" s="1"/>
      <c r="T930" s="1"/>
      <c r="U930" s="1"/>
      <c r="V930" s="1"/>
      <c r="W930" s="1"/>
      <c r="X930" s="1"/>
      <c r="Y930" s="1"/>
      <c r="Z930" s="1"/>
    </row>
    <row r="931" spans="1:26" ht="24" customHeight="1">
      <c r="A931" s="1"/>
      <c r="B931" s="1"/>
      <c r="C931" s="1"/>
      <c r="D931" s="1"/>
      <c r="E931" s="1"/>
      <c r="F931" s="1"/>
      <c r="G931" s="209"/>
      <c r="H931" s="209"/>
      <c r="I931" s="1"/>
      <c r="J931" s="1"/>
      <c r="K931" s="1"/>
      <c r="L931" s="1"/>
      <c r="M931" s="1"/>
      <c r="N931" s="1"/>
      <c r="O931" s="1"/>
      <c r="P931" s="1"/>
      <c r="Q931" s="1"/>
      <c r="R931" s="1"/>
      <c r="S931" s="1"/>
      <c r="T931" s="1"/>
      <c r="U931" s="1"/>
      <c r="V931" s="1"/>
      <c r="W931" s="1"/>
      <c r="X931" s="1"/>
      <c r="Y931" s="1"/>
      <c r="Z931" s="1"/>
    </row>
    <row r="932" spans="1:26" ht="24" customHeight="1">
      <c r="A932" s="1"/>
      <c r="B932" s="1"/>
      <c r="C932" s="1"/>
      <c r="D932" s="1"/>
      <c r="E932" s="1"/>
      <c r="F932" s="1"/>
      <c r="G932" s="209"/>
      <c r="H932" s="209"/>
      <c r="I932" s="1"/>
      <c r="J932" s="1"/>
      <c r="K932" s="1"/>
      <c r="L932" s="1"/>
      <c r="M932" s="1"/>
      <c r="N932" s="1"/>
      <c r="O932" s="1"/>
      <c r="P932" s="1"/>
      <c r="Q932" s="1"/>
      <c r="R932" s="1"/>
      <c r="S932" s="1"/>
      <c r="T932" s="1"/>
      <c r="U932" s="1"/>
      <c r="V932" s="1"/>
      <c r="W932" s="1"/>
      <c r="X932" s="1"/>
      <c r="Y932" s="1"/>
      <c r="Z932" s="1"/>
    </row>
    <row r="933" spans="1:26" ht="24" customHeight="1">
      <c r="A933" s="1"/>
      <c r="B933" s="1"/>
      <c r="C933" s="1"/>
      <c r="D933" s="1"/>
      <c r="E933" s="1"/>
      <c r="F933" s="1"/>
      <c r="G933" s="209"/>
      <c r="H933" s="209"/>
      <c r="I933" s="1"/>
      <c r="J933" s="1"/>
      <c r="K933" s="1"/>
      <c r="L933" s="1"/>
      <c r="M933" s="1"/>
      <c r="N933" s="1"/>
      <c r="O933" s="1"/>
      <c r="P933" s="1"/>
      <c r="Q933" s="1"/>
      <c r="R933" s="1"/>
      <c r="S933" s="1"/>
      <c r="T933" s="1"/>
      <c r="U933" s="1"/>
      <c r="V933" s="1"/>
      <c r="W933" s="1"/>
      <c r="X933" s="1"/>
      <c r="Y933" s="1"/>
      <c r="Z933" s="1"/>
    </row>
    <row r="934" spans="1:26" ht="24" customHeight="1">
      <c r="A934" s="1"/>
      <c r="B934" s="1"/>
      <c r="C934" s="1"/>
      <c r="D934" s="1"/>
      <c r="E934" s="1"/>
      <c r="F934" s="1"/>
      <c r="G934" s="209"/>
      <c r="H934" s="209"/>
      <c r="I934" s="1"/>
      <c r="J934" s="1"/>
      <c r="K934" s="1"/>
      <c r="L934" s="1"/>
      <c r="M934" s="1"/>
      <c r="N934" s="1"/>
      <c r="O934" s="1"/>
      <c r="P934" s="1"/>
      <c r="Q934" s="1"/>
      <c r="R934" s="1"/>
      <c r="S934" s="1"/>
      <c r="T934" s="1"/>
      <c r="U934" s="1"/>
      <c r="V934" s="1"/>
      <c r="W934" s="1"/>
      <c r="X934" s="1"/>
      <c r="Y934" s="1"/>
      <c r="Z934" s="1"/>
    </row>
    <row r="935" spans="1:26" ht="24" customHeight="1">
      <c r="A935" s="1"/>
      <c r="B935" s="1"/>
      <c r="C935" s="1"/>
      <c r="D935" s="1"/>
      <c r="E935" s="1"/>
      <c r="F935" s="1"/>
      <c r="G935" s="209"/>
      <c r="H935" s="209"/>
      <c r="I935" s="1"/>
      <c r="J935" s="1"/>
      <c r="K935" s="1"/>
      <c r="L935" s="1"/>
      <c r="M935" s="1"/>
      <c r="N935" s="1"/>
      <c r="O935" s="1"/>
      <c r="P935" s="1"/>
      <c r="Q935" s="1"/>
      <c r="R935" s="1"/>
      <c r="S935" s="1"/>
      <c r="T935" s="1"/>
      <c r="U935" s="1"/>
      <c r="V935" s="1"/>
      <c r="W935" s="1"/>
      <c r="X935" s="1"/>
      <c r="Y935" s="1"/>
      <c r="Z935" s="1"/>
    </row>
    <row r="936" spans="1:26" ht="24" customHeight="1">
      <c r="A936" s="1"/>
      <c r="B936" s="1"/>
      <c r="C936" s="1"/>
      <c r="D936" s="1"/>
      <c r="E936" s="1"/>
      <c r="F936" s="1"/>
      <c r="G936" s="209"/>
      <c r="H936" s="209"/>
      <c r="I936" s="1"/>
      <c r="J936" s="1"/>
      <c r="K936" s="1"/>
      <c r="L936" s="1"/>
      <c r="M936" s="1"/>
      <c r="N936" s="1"/>
      <c r="O936" s="1"/>
      <c r="P936" s="1"/>
      <c r="Q936" s="1"/>
      <c r="R936" s="1"/>
      <c r="S936" s="1"/>
      <c r="T936" s="1"/>
      <c r="U936" s="1"/>
      <c r="V936" s="1"/>
      <c r="W936" s="1"/>
      <c r="X936" s="1"/>
      <c r="Y936" s="1"/>
      <c r="Z936" s="1"/>
    </row>
    <row r="937" spans="1:26" ht="24" customHeight="1">
      <c r="A937" s="1"/>
      <c r="B937" s="1"/>
      <c r="C937" s="1"/>
      <c r="D937" s="1"/>
      <c r="E937" s="1"/>
      <c r="F937" s="1"/>
      <c r="G937" s="209"/>
      <c r="H937" s="209"/>
      <c r="I937" s="1"/>
      <c r="J937" s="1"/>
      <c r="K937" s="1"/>
      <c r="L937" s="1"/>
      <c r="M937" s="1"/>
      <c r="N937" s="1"/>
      <c r="O937" s="1"/>
      <c r="P937" s="1"/>
      <c r="Q937" s="1"/>
      <c r="R937" s="1"/>
      <c r="S937" s="1"/>
      <c r="T937" s="1"/>
      <c r="U937" s="1"/>
      <c r="V937" s="1"/>
      <c r="W937" s="1"/>
      <c r="X937" s="1"/>
      <c r="Y937" s="1"/>
      <c r="Z937" s="1"/>
    </row>
    <row r="938" spans="1:26" ht="24" customHeight="1">
      <c r="A938" s="1"/>
      <c r="B938" s="1"/>
      <c r="C938" s="1"/>
      <c r="D938" s="1"/>
      <c r="E938" s="1"/>
      <c r="F938" s="1"/>
      <c r="G938" s="209"/>
      <c r="H938" s="209"/>
      <c r="I938" s="1"/>
      <c r="J938" s="1"/>
      <c r="K938" s="1"/>
      <c r="L938" s="1"/>
      <c r="M938" s="1"/>
      <c r="N938" s="1"/>
      <c r="O938" s="1"/>
      <c r="P938" s="1"/>
      <c r="Q938" s="1"/>
      <c r="R938" s="1"/>
      <c r="S938" s="1"/>
      <c r="T938" s="1"/>
      <c r="U938" s="1"/>
      <c r="V938" s="1"/>
      <c r="W938" s="1"/>
      <c r="X938" s="1"/>
      <c r="Y938" s="1"/>
      <c r="Z938" s="1"/>
    </row>
    <row r="939" spans="1:26" ht="24" customHeight="1">
      <c r="A939" s="1"/>
      <c r="B939" s="1"/>
      <c r="C939" s="1"/>
      <c r="D939" s="1"/>
      <c r="E939" s="1"/>
      <c r="F939" s="1"/>
      <c r="G939" s="209"/>
      <c r="H939" s="209"/>
      <c r="I939" s="1"/>
      <c r="J939" s="1"/>
      <c r="K939" s="1"/>
      <c r="L939" s="1"/>
      <c r="M939" s="1"/>
      <c r="N939" s="1"/>
      <c r="O939" s="1"/>
      <c r="P939" s="1"/>
      <c r="Q939" s="1"/>
      <c r="R939" s="1"/>
      <c r="S939" s="1"/>
      <c r="T939" s="1"/>
      <c r="U939" s="1"/>
      <c r="V939" s="1"/>
      <c r="W939" s="1"/>
      <c r="X939" s="1"/>
      <c r="Y939" s="1"/>
      <c r="Z939" s="1"/>
    </row>
    <row r="940" spans="1:26" ht="24" customHeight="1">
      <c r="A940" s="1"/>
      <c r="B940" s="1"/>
      <c r="C940" s="1"/>
      <c r="D940" s="1"/>
      <c r="E940" s="1"/>
      <c r="F940" s="1"/>
      <c r="G940" s="209"/>
      <c r="H940" s="209"/>
      <c r="I940" s="1"/>
      <c r="J940" s="1"/>
      <c r="K940" s="1"/>
      <c r="L940" s="1"/>
      <c r="M940" s="1"/>
      <c r="N940" s="1"/>
      <c r="O940" s="1"/>
      <c r="P940" s="1"/>
      <c r="Q940" s="1"/>
      <c r="R940" s="1"/>
      <c r="S940" s="1"/>
      <c r="T940" s="1"/>
      <c r="U940" s="1"/>
      <c r="V940" s="1"/>
      <c r="W940" s="1"/>
      <c r="X940" s="1"/>
      <c r="Y940" s="1"/>
      <c r="Z940" s="1"/>
    </row>
    <row r="941" spans="1:26" ht="24" customHeight="1">
      <c r="A941" s="1"/>
      <c r="B941" s="1"/>
      <c r="C941" s="1"/>
      <c r="D941" s="1"/>
      <c r="E941" s="1"/>
      <c r="F941" s="1"/>
      <c r="G941" s="209"/>
      <c r="H941" s="209"/>
      <c r="I941" s="1"/>
      <c r="J941" s="1"/>
      <c r="K941" s="1"/>
      <c r="L941" s="1"/>
      <c r="M941" s="1"/>
      <c r="N941" s="1"/>
      <c r="O941" s="1"/>
      <c r="P941" s="1"/>
      <c r="Q941" s="1"/>
      <c r="R941" s="1"/>
      <c r="S941" s="1"/>
      <c r="T941" s="1"/>
      <c r="U941" s="1"/>
      <c r="V941" s="1"/>
      <c r="W941" s="1"/>
      <c r="X941" s="1"/>
      <c r="Y941" s="1"/>
      <c r="Z941" s="1"/>
    </row>
    <row r="942" spans="1:26" ht="24" customHeight="1">
      <c r="A942" s="1"/>
      <c r="B942" s="1"/>
      <c r="C942" s="1"/>
      <c r="D942" s="1"/>
      <c r="E942" s="1"/>
      <c r="F942" s="1"/>
      <c r="G942" s="209"/>
      <c r="H942" s="209"/>
      <c r="I942" s="1"/>
      <c r="J942" s="1"/>
      <c r="K942" s="1"/>
      <c r="L942" s="1"/>
      <c r="M942" s="1"/>
      <c r="N942" s="1"/>
      <c r="O942" s="1"/>
      <c r="P942" s="1"/>
      <c r="Q942" s="1"/>
      <c r="R942" s="1"/>
      <c r="S942" s="1"/>
      <c r="T942" s="1"/>
      <c r="U942" s="1"/>
      <c r="V942" s="1"/>
      <c r="W942" s="1"/>
      <c r="X942" s="1"/>
      <c r="Y942" s="1"/>
      <c r="Z942" s="1"/>
    </row>
    <row r="943" spans="1:26" ht="24" customHeight="1">
      <c r="A943" s="1"/>
      <c r="B943" s="1"/>
      <c r="C943" s="1"/>
      <c r="D943" s="1"/>
      <c r="E943" s="1"/>
      <c r="F943" s="1"/>
      <c r="G943" s="209"/>
      <c r="H943" s="209"/>
      <c r="I943" s="1"/>
      <c r="J943" s="1"/>
      <c r="K943" s="1"/>
      <c r="L943" s="1"/>
      <c r="M943" s="1"/>
      <c r="N943" s="1"/>
      <c r="O943" s="1"/>
      <c r="P943" s="1"/>
      <c r="Q943" s="1"/>
      <c r="R943" s="1"/>
      <c r="S943" s="1"/>
      <c r="T943" s="1"/>
      <c r="U943" s="1"/>
      <c r="V943" s="1"/>
      <c r="W943" s="1"/>
      <c r="X943" s="1"/>
      <c r="Y943" s="1"/>
      <c r="Z943" s="1"/>
    </row>
    <row r="944" spans="1:26" ht="24" customHeight="1">
      <c r="A944" s="1"/>
      <c r="B944" s="1"/>
      <c r="C944" s="1"/>
      <c r="D944" s="1"/>
      <c r="E944" s="1"/>
      <c r="F944" s="1"/>
      <c r="G944" s="209"/>
      <c r="H944" s="209"/>
      <c r="I944" s="1"/>
      <c r="J944" s="1"/>
      <c r="K944" s="1"/>
      <c r="L944" s="1"/>
      <c r="M944" s="1"/>
      <c r="N944" s="1"/>
      <c r="O944" s="1"/>
      <c r="P944" s="1"/>
      <c r="Q944" s="1"/>
      <c r="R944" s="1"/>
      <c r="S944" s="1"/>
      <c r="T944" s="1"/>
      <c r="U944" s="1"/>
      <c r="V944" s="1"/>
      <c r="W944" s="1"/>
      <c r="X944" s="1"/>
      <c r="Y944" s="1"/>
      <c r="Z944" s="1"/>
    </row>
    <row r="945" spans="1:26" ht="24" customHeight="1">
      <c r="A945" s="1"/>
      <c r="B945" s="1"/>
      <c r="C945" s="1"/>
      <c r="D945" s="1"/>
      <c r="E945" s="1"/>
      <c r="F945" s="1"/>
      <c r="G945" s="209"/>
      <c r="H945" s="209"/>
      <c r="I945" s="1"/>
      <c r="J945" s="1"/>
      <c r="K945" s="1"/>
      <c r="L945" s="1"/>
      <c r="M945" s="1"/>
      <c r="N945" s="1"/>
      <c r="O945" s="1"/>
      <c r="P945" s="1"/>
      <c r="Q945" s="1"/>
      <c r="R945" s="1"/>
      <c r="S945" s="1"/>
      <c r="T945" s="1"/>
      <c r="U945" s="1"/>
      <c r="V945" s="1"/>
      <c r="W945" s="1"/>
      <c r="X945" s="1"/>
      <c r="Y945" s="1"/>
      <c r="Z945" s="1"/>
    </row>
    <row r="946" spans="1:26" ht="24" customHeight="1">
      <c r="A946" s="1"/>
      <c r="B946" s="1"/>
      <c r="C946" s="1"/>
      <c r="D946" s="1"/>
      <c r="E946" s="1"/>
      <c r="F946" s="1"/>
      <c r="G946" s="209"/>
      <c r="H946" s="209"/>
      <c r="I946" s="1"/>
      <c r="J946" s="1"/>
      <c r="K946" s="1"/>
      <c r="L946" s="1"/>
      <c r="M946" s="1"/>
      <c r="N946" s="1"/>
      <c r="O946" s="1"/>
      <c r="P946" s="1"/>
      <c r="Q946" s="1"/>
      <c r="R946" s="1"/>
      <c r="S946" s="1"/>
      <c r="T946" s="1"/>
      <c r="U946" s="1"/>
      <c r="V946" s="1"/>
      <c r="W946" s="1"/>
      <c r="X946" s="1"/>
      <c r="Y946" s="1"/>
      <c r="Z946" s="1"/>
    </row>
    <row r="947" spans="1:26" ht="24" customHeight="1">
      <c r="A947" s="1"/>
      <c r="B947" s="1"/>
      <c r="C947" s="1"/>
      <c r="D947" s="1"/>
      <c r="E947" s="1"/>
      <c r="F947" s="1"/>
      <c r="G947" s="209"/>
      <c r="H947" s="209"/>
      <c r="I947" s="1"/>
      <c r="J947" s="1"/>
      <c r="K947" s="1"/>
      <c r="L947" s="1"/>
      <c r="M947" s="1"/>
      <c r="N947" s="1"/>
      <c r="O947" s="1"/>
      <c r="P947" s="1"/>
      <c r="Q947" s="1"/>
      <c r="R947" s="1"/>
      <c r="S947" s="1"/>
      <c r="T947" s="1"/>
      <c r="U947" s="1"/>
      <c r="V947" s="1"/>
      <c r="W947" s="1"/>
      <c r="X947" s="1"/>
      <c r="Y947" s="1"/>
      <c r="Z947" s="1"/>
    </row>
    <row r="948" spans="1:26" ht="24" customHeight="1">
      <c r="A948" s="1"/>
      <c r="B948" s="1"/>
      <c r="C948" s="1"/>
      <c r="D948" s="1"/>
      <c r="E948" s="1"/>
      <c r="F948" s="1"/>
      <c r="G948" s="209"/>
      <c r="H948" s="209"/>
      <c r="I948" s="1"/>
      <c r="J948" s="1"/>
      <c r="K948" s="1"/>
      <c r="L948" s="1"/>
      <c r="M948" s="1"/>
      <c r="N948" s="1"/>
      <c r="O948" s="1"/>
      <c r="P948" s="1"/>
      <c r="Q948" s="1"/>
      <c r="R948" s="1"/>
      <c r="S948" s="1"/>
      <c r="T948" s="1"/>
      <c r="U948" s="1"/>
      <c r="V948" s="1"/>
      <c r="W948" s="1"/>
      <c r="X948" s="1"/>
      <c r="Y948" s="1"/>
      <c r="Z948" s="1"/>
    </row>
    <row r="949" spans="1:26" ht="24" customHeight="1">
      <c r="A949" s="1"/>
      <c r="B949" s="1"/>
      <c r="C949" s="1"/>
      <c r="D949" s="1"/>
      <c r="E949" s="1"/>
      <c r="F949" s="1"/>
      <c r="G949" s="209"/>
      <c r="H949" s="209"/>
      <c r="I949" s="1"/>
      <c r="J949" s="1"/>
      <c r="K949" s="1"/>
      <c r="L949" s="1"/>
      <c r="M949" s="1"/>
      <c r="N949" s="1"/>
      <c r="O949" s="1"/>
      <c r="P949" s="1"/>
      <c r="Q949" s="1"/>
      <c r="R949" s="1"/>
      <c r="S949" s="1"/>
      <c r="T949" s="1"/>
      <c r="U949" s="1"/>
      <c r="V949" s="1"/>
      <c r="W949" s="1"/>
      <c r="X949" s="1"/>
      <c r="Y949" s="1"/>
      <c r="Z949" s="1"/>
    </row>
    <row r="950" spans="1:26" ht="24" customHeight="1">
      <c r="A950" s="1"/>
      <c r="B950" s="1"/>
      <c r="C950" s="1"/>
      <c r="D950" s="1"/>
      <c r="E950" s="1"/>
      <c r="F950" s="1"/>
      <c r="G950" s="209"/>
      <c r="H950" s="209"/>
      <c r="I950" s="1"/>
      <c r="J950" s="1"/>
      <c r="K950" s="1"/>
      <c r="L950" s="1"/>
      <c r="M950" s="1"/>
      <c r="N950" s="1"/>
      <c r="O950" s="1"/>
      <c r="P950" s="1"/>
      <c r="Q950" s="1"/>
      <c r="R950" s="1"/>
      <c r="S950" s="1"/>
      <c r="T950" s="1"/>
      <c r="U950" s="1"/>
      <c r="V950" s="1"/>
      <c r="W950" s="1"/>
      <c r="X950" s="1"/>
      <c r="Y950" s="1"/>
      <c r="Z950" s="1"/>
    </row>
    <row r="951" spans="1:26" ht="24" customHeight="1">
      <c r="A951" s="1"/>
      <c r="B951" s="1"/>
      <c r="C951" s="1"/>
      <c r="D951" s="1"/>
      <c r="E951" s="1"/>
      <c r="F951" s="1"/>
      <c r="G951" s="209"/>
      <c r="H951" s="209"/>
      <c r="I951" s="1"/>
      <c r="J951" s="1"/>
      <c r="K951" s="1"/>
      <c r="L951" s="1"/>
      <c r="M951" s="1"/>
      <c r="N951" s="1"/>
      <c r="O951" s="1"/>
      <c r="P951" s="1"/>
      <c r="Q951" s="1"/>
      <c r="R951" s="1"/>
      <c r="S951" s="1"/>
      <c r="T951" s="1"/>
      <c r="U951" s="1"/>
      <c r="V951" s="1"/>
      <c r="W951" s="1"/>
      <c r="X951" s="1"/>
      <c r="Y951" s="1"/>
      <c r="Z951" s="1"/>
    </row>
    <row r="952" spans="1:26" ht="24" customHeight="1">
      <c r="A952" s="1"/>
      <c r="B952" s="1"/>
      <c r="C952" s="1"/>
      <c r="D952" s="1"/>
      <c r="E952" s="1"/>
      <c r="F952" s="1"/>
      <c r="G952" s="209"/>
      <c r="H952" s="209"/>
      <c r="I952" s="1"/>
      <c r="J952" s="1"/>
      <c r="K952" s="1"/>
      <c r="L952" s="1"/>
      <c r="M952" s="1"/>
      <c r="N952" s="1"/>
      <c r="O952" s="1"/>
      <c r="P952" s="1"/>
      <c r="Q952" s="1"/>
      <c r="R952" s="1"/>
      <c r="S952" s="1"/>
      <c r="T952" s="1"/>
      <c r="U952" s="1"/>
      <c r="V952" s="1"/>
      <c r="W952" s="1"/>
      <c r="X952" s="1"/>
      <c r="Y952" s="1"/>
      <c r="Z952" s="1"/>
    </row>
    <row r="953" spans="1:26" ht="24" customHeight="1">
      <c r="A953" s="1"/>
      <c r="B953" s="1"/>
      <c r="C953" s="1"/>
      <c r="D953" s="1"/>
      <c r="E953" s="1"/>
      <c r="F953" s="1"/>
      <c r="G953" s="209"/>
      <c r="H953" s="209"/>
      <c r="I953" s="1"/>
      <c r="J953" s="1"/>
      <c r="K953" s="1"/>
      <c r="L953" s="1"/>
      <c r="M953" s="1"/>
      <c r="N953" s="1"/>
      <c r="O953" s="1"/>
      <c r="P953" s="1"/>
      <c r="Q953" s="1"/>
      <c r="R953" s="1"/>
      <c r="S953" s="1"/>
      <c r="T953" s="1"/>
      <c r="U953" s="1"/>
      <c r="V953" s="1"/>
      <c r="W953" s="1"/>
      <c r="X953" s="1"/>
      <c r="Y953" s="1"/>
      <c r="Z953" s="1"/>
    </row>
    <row r="954" spans="1:26" ht="24" customHeight="1">
      <c r="A954" s="1"/>
      <c r="B954" s="1"/>
      <c r="C954" s="1"/>
      <c r="D954" s="1"/>
      <c r="E954" s="1"/>
      <c r="F954" s="1"/>
      <c r="G954" s="209"/>
      <c r="H954" s="209"/>
      <c r="I954" s="1"/>
      <c r="J954" s="1"/>
      <c r="K954" s="1"/>
      <c r="L954" s="1"/>
      <c r="M954" s="1"/>
      <c r="N954" s="1"/>
      <c r="O954" s="1"/>
      <c r="P954" s="1"/>
      <c r="Q954" s="1"/>
      <c r="R954" s="1"/>
      <c r="S954" s="1"/>
      <c r="T954" s="1"/>
      <c r="U954" s="1"/>
      <c r="V954" s="1"/>
      <c r="W954" s="1"/>
      <c r="X954" s="1"/>
      <c r="Y954" s="1"/>
      <c r="Z954" s="1"/>
    </row>
    <row r="955" spans="1:26" ht="24" customHeight="1">
      <c r="A955" s="1"/>
      <c r="B955" s="1"/>
      <c r="C955" s="1"/>
      <c r="D955" s="1"/>
      <c r="E955" s="1"/>
      <c r="F955" s="1"/>
      <c r="G955" s="209"/>
      <c r="H955" s="209"/>
      <c r="I955" s="1"/>
      <c r="J955" s="1"/>
      <c r="K955" s="1"/>
      <c r="L955" s="1"/>
      <c r="M955" s="1"/>
      <c r="N955" s="1"/>
      <c r="O955" s="1"/>
      <c r="P955" s="1"/>
      <c r="Q955" s="1"/>
      <c r="R955" s="1"/>
      <c r="S955" s="1"/>
      <c r="T955" s="1"/>
      <c r="U955" s="1"/>
      <c r="V955" s="1"/>
      <c r="W955" s="1"/>
      <c r="X955" s="1"/>
      <c r="Y955" s="1"/>
      <c r="Z955" s="1"/>
    </row>
    <row r="956" spans="1:26" ht="24" customHeight="1">
      <c r="A956" s="1"/>
      <c r="B956" s="1"/>
      <c r="C956" s="1"/>
      <c r="D956" s="1"/>
      <c r="E956" s="1"/>
      <c r="F956" s="1"/>
      <c r="G956" s="209"/>
      <c r="H956" s="209"/>
      <c r="I956" s="1"/>
      <c r="J956" s="1"/>
      <c r="K956" s="1"/>
      <c r="L956" s="1"/>
      <c r="M956" s="1"/>
      <c r="N956" s="1"/>
      <c r="O956" s="1"/>
      <c r="P956" s="1"/>
      <c r="Q956" s="1"/>
      <c r="R956" s="1"/>
      <c r="S956" s="1"/>
      <c r="T956" s="1"/>
      <c r="U956" s="1"/>
      <c r="V956" s="1"/>
      <c r="W956" s="1"/>
      <c r="X956" s="1"/>
      <c r="Y956" s="1"/>
      <c r="Z956" s="1"/>
    </row>
    <row r="957" spans="1:26" ht="24" customHeight="1">
      <c r="A957" s="1"/>
      <c r="B957" s="1"/>
      <c r="C957" s="1"/>
      <c r="D957" s="1"/>
      <c r="E957" s="1"/>
      <c r="F957" s="1"/>
      <c r="G957" s="209"/>
      <c r="H957" s="209"/>
      <c r="I957" s="1"/>
      <c r="J957" s="1"/>
      <c r="K957" s="1"/>
      <c r="L957" s="1"/>
      <c r="M957" s="1"/>
      <c r="N957" s="1"/>
      <c r="O957" s="1"/>
      <c r="P957" s="1"/>
      <c r="Q957" s="1"/>
      <c r="R957" s="1"/>
      <c r="S957" s="1"/>
      <c r="T957" s="1"/>
      <c r="U957" s="1"/>
      <c r="V957" s="1"/>
      <c r="W957" s="1"/>
      <c r="X957" s="1"/>
      <c r="Y957" s="1"/>
      <c r="Z957" s="1"/>
    </row>
    <row r="958" spans="1:26" ht="24" customHeight="1">
      <c r="A958" s="1"/>
      <c r="B958" s="1"/>
      <c r="C958" s="1"/>
      <c r="D958" s="1"/>
      <c r="E958" s="1"/>
      <c r="F958" s="1"/>
      <c r="G958" s="209"/>
      <c r="H958" s="209"/>
      <c r="I958" s="1"/>
      <c r="J958" s="1"/>
      <c r="K958" s="1"/>
      <c r="L958" s="1"/>
      <c r="M958" s="1"/>
      <c r="N958" s="1"/>
      <c r="O958" s="1"/>
      <c r="P958" s="1"/>
      <c r="Q958" s="1"/>
      <c r="R958" s="1"/>
      <c r="S958" s="1"/>
      <c r="T958" s="1"/>
      <c r="U958" s="1"/>
      <c r="V958" s="1"/>
      <c r="W958" s="1"/>
      <c r="X958" s="1"/>
      <c r="Y958" s="1"/>
      <c r="Z958" s="1"/>
    </row>
    <row r="959" spans="1:26" ht="24" customHeight="1">
      <c r="A959" s="1"/>
      <c r="B959" s="1"/>
      <c r="C959" s="1"/>
      <c r="D959" s="1"/>
      <c r="E959" s="1"/>
      <c r="F959" s="1"/>
      <c r="G959" s="209"/>
      <c r="H959" s="209"/>
      <c r="I959" s="1"/>
      <c r="J959" s="1"/>
      <c r="K959" s="1"/>
      <c r="L959" s="1"/>
      <c r="M959" s="1"/>
      <c r="N959" s="1"/>
      <c r="O959" s="1"/>
      <c r="P959" s="1"/>
      <c r="Q959" s="1"/>
      <c r="R959" s="1"/>
      <c r="S959" s="1"/>
      <c r="T959" s="1"/>
      <c r="U959" s="1"/>
      <c r="V959" s="1"/>
      <c r="W959" s="1"/>
      <c r="X959" s="1"/>
      <c r="Y959" s="1"/>
      <c r="Z959" s="1"/>
    </row>
    <row r="960" spans="1:26" ht="24" customHeight="1">
      <c r="A960" s="1"/>
      <c r="B960" s="1"/>
      <c r="C960" s="1"/>
      <c r="D960" s="1"/>
      <c r="E960" s="1"/>
      <c r="F960" s="1"/>
      <c r="G960" s="209"/>
      <c r="H960" s="209"/>
      <c r="I960" s="1"/>
      <c r="J960" s="1"/>
      <c r="K960" s="1"/>
      <c r="L960" s="1"/>
      <c r="M960" s="1"/>
      <c r="N960" s="1"/>
      <c r="O960" s="1"/>
      <c r="P960" s="1"/>
      <c r="Q960" s="1"/>
      <c r="R960" s="1"/>
      <c r="S960" s="1"/>
      <c r="T960" s="1"/>
      <c r="U960" s="1"/>
      <c r="V960" s="1"/>
      <c r="W960" s="1"/>
      <c r="X960" s="1"/>
      <c r="Y960" s="1"/>
      <c r="Z960" s="1"/>
    </row>
    <row r="961" spans="1:26" ht="24" customHeight="1">
      <c r="A961" s="1"/>
      <c r="B961" s="1"/>
      <c r="C961" s="1"/>
      <c r="D961" s="1"/>
      <c r="E961" s="1"/>
      <c r="F961" s="1"/>
      <c r="G961" s="209"/>
      <c r="H961" s="209"/>
      <c r="I961" s="1"/>
      <c r="J961" s="1"/>
      <c r="K961" s="1"/>
      <c r="L961" s="1"/>
      <c r="M961" s="1"/>
      <c r="N961" s="1"/>
      <c r="O961" s="1"/>
      <c r="P961" s="1"/>
      <c r="Q961" s="1"/>
      <c r="R961" s="1"/>
      <c r="S961" s="1"/>
      <c r="T961" s="1"/>
      <c r="U961" s="1"/>
      <c r="V961" s="1"/>
      <c r="W961" s="1"/>
      <c r="X961" s="1"/>
      <c r="Y961" s="1"/>
      <c r="Z961" s="1"/>
    </row>
    <row r="962" spans="1:26" ht="24" customHeight="1">
      <c r="A962" s="1"/>
      <c r="B962" s="1"/>
      <c r="C962" s="1"/>
      <c r="D962" s="1"/>
      <c r="E962" s="1"/>
      <c r="F962" s="1"/>
      <c r="G962" s="209"/>
      <c r="H962" s="209"/>
      <c r="I962" s="1"/>
      <c r="J962" s="1"/>
      <c r="K962" s="1"/>
      <c r="L962" s="1"/>
      <c r="M962" s="1"/>
      <c r="N962" s="1"/>
      <c r="O962" s="1"/>
      <c r="P962" s="1"/>
      <c r="Q962" s="1"/>
      <c r="R962" s="1"/>
      <c r="S962" s="1"/>
      <c r="T962" s="1"/>
      <c r="U962" s="1"/>
      <c r="V962" s="1"/>
      <c r="W962" s="1"/>
      <c r="X962" s="1"/>
      <c r="Y962" s="1"/>
      <c r="Z962" s="1"/>
    </row>
  </sheetData>
  <mergeCells count="20">
    <mergeCell ref="B172:J172"/>
    <mergeCell ref="B173:J173"/>
    <mergeCell ref="B174:J174"/>
    <mergeCell ref="B10:J10"/>
    <mergeCell ref="B11:J11"/>
    <mergeCell ref="B12:J12"/>
    <mergeCell ref="B13:J13"/>
    <mergeCell ref="B24:J24"/>
    <mergeCell ref="B25:D25"/>
    <mergeCell ref="B98:J98"/>
    <mergeCell ref="B7:J7"/>
    <mergeCell ref="B8:J8"/>
    <mergeCell ref="B168:J168"/>
    <mergeCell ref="B169:J169"/>
    <mergeCell ref="B171:J171"/>
    <mergeCell ref="B2:J2"/>
    <mergeCell ref="B3:J3"/>
    <mergeCell ref="B4:J4"/>
    <mergeCell ref="B5:J5"/>
    <mergeCell ref="B6:J6"/>
  </mergeCells>
  <dataValidations xWindow="1160" yWindow="771" count="12">
    <dataValidation type="custom" allowBlank="1" showErrorMessage="1" sqref="A1:K1 A2:B8 K2:K8 A9:K9 A10:B13 K10:K13 A23:L23 K24:L24 A24:B25 E25:L25 A26 E26:K26 A27:K28 I97:K97 A98:B98 K98 A99:K99 C145:D145 A167:K167 A168:B169 K168:K169 A170:K170 A171:A173 K171:K173 B174 A14:E14 F14:K22 A100:A166 K100:K166 J29:K96 A29:A97" xr:uid="{00000000-0002-0000-0300-000000000000}">
      <formula1>AND(GTE(LEN(A1),MIN((9999999),(99999999))),LTE(LEN(A1),MAX((9999999),(99999999))))</formula1>
    </dataValidation>
    <dataValidation type="custom" allowBlank="1" showInputMessage="1" showErrorMessage="1" prompt="Please do not edit these cells - Please do not edit these cells" sqref="B26" xr:uid="{00000000-0002-0000-0300-000004000000}">
      <formula1>AND(GTE(LEN(B26),MIN((10000),(50000))),LTE(LEN(B26),MAX((10000),(50000))))</formula1>
    </dataValidation>
    <dataValidation type="list" allowBlank="1" showInputMessage="1" showErrorMessage="1" prompt="Please insert commodity - Please insert the relevant commodities of the project here, one commodity for each row. If one project generates more than one commodity, please use several rows." sqref="E149:E151 E158 E141:E147 E160:E166 E154:E155 E100:E139" xr:uid="{00000000-0002-0000-0300-00000C000000}">
      <formula1>Commodity_names</formula1>
    </dataValidation>
    <dataValidation type="custom" allowBlank="1" showInputMessage="1" showErrorMessage="1" prompt="Do not edit these cells - Please do not edit these cells" sqref="B171:B173" xr:uid="{00000000-0002-0000-0300-00000D000000}">
      <formula1>AND(GTE(LEN(B171),MIN((9999999),(99999999))),LTE(LEN(B171),MAX((9999999),(99999999))))</formula1>
    </dataValidation>
    <dataValidation type="list" allowBlank="1" showInputMessage="1" showErrorMessage="1" prompt="Government agency type - Choose type of government agency from the drop-down list._x000a_Please refrain from using custom types if possible." sqref="C15:C22" xr:uid="{00000000-0002-0000-0300-000009000000}">
      <formula1>Agency_type</formula1>
    </dataValidation>
    <dataValidation type="decimal" allowBlank="1" showInputMessage="1" showErrorMessage="1" prompt="Production values - Please input the production value of the project here." sqref="I100:I166" xr:uid="{00000000-0002-0000-0300-000003000000}">
      <formula1>0</formula1>
      <formula2>1000000000000000</formula2>
    </dataValidation>
    <dataValidation type="list" allowBlank="1" showInputMessage="1" showErrorMessage="1" prompt="Please specify measuring unit - Select between Barrels, Sm3, Tonnes, ounces (oz), or carats from the drop-down menu" sqref="H100:H166" xr:uid="{00000000-0002-0000-0300-000007000000}">
      <formula1>"&lt;Select unit&gt;,Sm3,Sm3 o.e.,Barrels,Tonnes,oz,carats,Scf"</formula1>
    </dataValidation>
    <dataValidation type="decimal" allowBlank="1" showInputMessage="1" showErrorMessage="1" prompt="Production volume - Please input the production volume of the project here." sqref="G100:G166" xr:uid="{00000000-0002-0000-0300-000008000000}">
      <formula1>0</formula1>
      <formula2>1000000000000000</formula2>
    </dataValidation>
    <dataValidation type="list" allowBlank="1" showErrorMessage="1" sqref="F100:F166" xr:uid="{00000000-0002-0000-0300-00000B000000}">
      <formula1>Project_phases_list</formula1>
    </dataValidation>
    <dataValidation type="list" allowBlank="1" showInputMessage="1" showErrorMessage="1" prompt="Please select Sector - Please select the relevant sector of the company from the list" sqref="E29:E96" xr:uid="{00000000-0002-0000-0300-000002000000}">
      <formula1>Sector_list</formula1>
    </dataValidation>
    <dataValidation type="list" allowBlank="1" showErrorMessage="1" sqref="C29:C96" xr:uid="{00000000-0002-0000-0300-000006000000}">
      <formula1>"&lt; Company type &gt;,State-owned enterprises &amp; public corporations,Private"</formula1>
    </dataValidation>
    <dataValidation type="decimal" allowBlank="1" showInputMessage="1" showErrorMessage="1" prompt="Do not edit - based on part 5 -  " sqref="I29:I96" xr:uid="{00000000-0002-0000-0300-00000A000000}">
      <formula1>1</formula1>
      <formula2>2</formula2>
    </dataValidation>
  </dataValidations>
  <hyperlinks>
    <hyperlink ref="B8" r:id="rId1" xr:uid="{00000000-0004-0000-0300-000000000000}"/>
    <hyperlink ref="H31" r:id="rId2" xr:uid="{00000000-0004-0000-0300-000001000000}"/>
    <hyperlink ref="H32" r:id="rId3" xr:uid="{00000000-0004-0000-0300-000002000000}"/>
    <hyperlink ref="H38" r:id="rId4" xr:uid="{00000000-0004-0000-0300-000003000000}"/>
    <hyperlink ref="G44" r:id="rId5" xr:uid="{00000000-0004-0000-0300-000004000000}"/>
    <hyperlink ref="H44" r:id="rId6" xr:uid="{00000000-0004-0000-0300-000005000000}"/>
    <hyperlink ref="G46" r:id="rId7" xr:uid="{00000000-0004-0000-0300-000006000000}"/>
    <hyperlink ref="H52" r:id="rId8" xr:uid="{00000000-0004-0000-0300-000007000000}"/>
    <hyperlink ref="H56" r:id="rId9" xr:uid="{00000000-0004-0000-0300-000008000000}"/>
    <hyperlink ref="H57" r:id="rId10" location="1524725963302-9edb4fd9-2ea7" xr:uid="{00000000-0004-0000-0300-000009000000}"/>
    <hyperlink ref="H60" r:id="rId11" xr:uid="{00000000-0004-0000-0300-00000A000000}"/>
    <hyperlink ref="H62" r:id="rId12" xr:uid="{00000000-0004-0000-0300-00000B000000}"/>
    <hyperlink ref="H74" r:id="rId13" xr:uid="{00000000-0004-0000-0300-00000C000000}"/>
    <hyperlink ref="H76" r:id="rId14" xr:uid="{00000000-0004-0000-0300-00000D000000}"/>
    <hyperlink ref="H82" r:id="rId15" xr:uid="{00000000-0004-0000-0300-00000E000000}"/>
  </hyperlinks>
  <pageMargins left="0.25" right="0.25" top="0.75" bottom="0.75" header="0" footer="0"/>
  <pageSetup paperSize="8" orientation="landscape" r:id="rId16"/>
  <headerFooter>
    <oddHeader>&amp;C</oddHeader>
  </headerFooter>
  <tableParts count="3">
    <tablePart r:id="rId17"/>
    <tablePart r:id="rId18"/>
    <tablePart r:id="rId19"/>
  </tableParts>
  <extLst>
    <ext xmlns:x14="http://schemas.microsoft.com/office/spreadsheetml/2009/9/main" uri="{CCE6A557-97BC-4b89-ADB6-D9C93CAAB3DF}">
      <x14:dataValidations xmlns:xm="http://schemas.microsoft.com/office/excel/2006/main" xWindow="1160" yWindow="771" count="1">
        <x14:dataValidation type="list" allowBlank="1" showInputMessage="1" showErrorMessage="1" prompt="Currency - Please input currency according to 3-letter ISO currency code." xr:uid="{00000000-0002-0000-0300-000005000000}">
          <x14:formula1>
            <xm:f>Lists!$I$11:$I$168</xm:f>
          </x14:formula1>
          <xm:sqref>J100:J166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Z994"/>
  <sheetViews>
    <sheetView showGridLines="0" topLeftCell="A34" zoomScale="85" zoomScaleNormal="85" workbookViewId="0">
      <selection activeCell="I35" sqref="I35"/>
    </sheetView>
  </sheetViews>
  <sheetFormatPr defaultColWidth="14.44140625" defaultRowHeight="15" customHeight="1"/>
  <cols>
    <col min="1" max="1" width="2.44140625" customWidth="1"/>
    <col min="2" max="5" width="8.44140625" hidden="1" customWidth="1"/>
    <col min="6" max="6" width="52.6640625" customWidth="1"/>
    <col min="7" max="7" width="16.44140625" customWidth="1"/>
    <col min="8" max="8" width="49.109375" customWidth="1"/>
    <col min="9" max="9" width="49.33203125" customWidth="1"/>
    <col min="10" max="10" width="52.6640625" customWidth="1"/>
    <col min="11" max="11" width="25.77734375" customWidth="1"/>
    <col min="12" max="12" width="17.6640625" customWidth="1"/>
    <col min="13" max="13" width="19.44140625" customWidth="1"/>
    <col min="14" max="14" width="73.44140625" customWidth="1"/>
    <col min="15" max="15" width="4" customWidth="1"/>
    <col min="16" max="17" width="8.44140625" customWidth="1"/>
    <col min="18" max="18" width="21.109375" customWidth="1"/>
    <col min="19" max="19" width="8.44140625" customWidth="1"/>
    <col min="20" max="20" width="21.109375" customWidth="1"/>
    <col min="21" max="26" width="8.44140625" customWidth="1"/>
  </cols>
  <sheetData>
    <row r="1" spans="1:26" ht="15.75" hidden="1" customHeight="1">
      <c r="A1" s="1"/>
      <c r="B1" s="1"/>
      <c r="C1" s="1"/>
      <c r="D1" s="1"/>
      <c r="E1" s="1"/>
      <c r="F1" s="1"/>
      <c r="G1" s="1"/>
      <c r="H1" s="1"/>
      <c r="I1" s="1"/>
      <c r="J1" s="1"/>
      <c r="K1" s="1"/>
      <c r="L1" s="1"/>
      <c r="M1" s="1"/>
      <c r="N1" s="1"/>
      <c r="O1" s="1"/>
      <c r="P1" s="1"/>
      <c r="Q1" s="1"/>
      <c r="R1" s="1"/>
      <c r="S1" s="1"/>
      <c r="T1" s="1"/>
      <c r="U1" s="1"/>
      <c r="V1" s="1"/>
      <c r="W1" s="1"/>
      <c r="X1" s="1"/>
      <c r="Y1" s="1"/>
      <c r="Z1" s="1"/>
    </row>
    <row r="2" spans="1:26" ht="17.399999999999999" hidden="1">
      <c r="A2" s="1"/>
      <c r="B2" s="1"/>
      <c r="C2" s="1"/>
      <c r="D2" s="1"/>
      <c r="E2" s="1"/>
      <c r="F2" s="1"/>
      <c r="G2" s="1"/>
      <c r="H2" s="1"/>
      <c r="I2" s="1"/>
      <c r="J2" s="1"/>
      <c r="K2" s="1"/>
      <c r="L2" s="1"/>
      <c r="M2" s="1"/>
      <c r="N2" s="1"/>
      <c r="O2" s="1"/>
      <c r="P2" s="1"/>
      <c r="Q2" s="1"/>
      <c r="R2" s="1"/>
      <c r="S2" s="1"/>
      <c r="T2" s="1"/>
      <c r="U2" s="1"/>
      <c r="V2" s="1"/>
      <c r="W2" s="1"/>
      <c r="X2" s="1"/>
      <c r="Y2" s="1"/>
      <c r="Z2" s="1"/>
    </row>
    <row r="3" spans="1:26" ht="17.399999999999999" hidden="1">
      <c r="A3" s="1"/>
      <c r="B3" s="1"/>
      <c r="C3" s="1"/>
      <c r="D3" s="1"/>
      <c r="E3" s="1"/>
      <c r="F3" s="1"/>
      <c r="G3" s="1"/>
      <c r="H3" s="1"/>
      <c r="I3" s="1"/>
      <c r="J3" s="1"/>
      <c r="K3" s="1"/>
      <c r="L3" s="1"/>
      <c r="M3" s="1"/>
      <c r="N3" s="3" t="s">
        <v>729</v>
      </c>
      <c r="O3" s="1"/>
      <c r="P3" s="1"/>
      <c r="Q3" s="1"/>
      <c r="R3" s="1"/>
      <c r="S3" s="1"/>
      <c r="T3" s="1"/>
      <c r="U3" s="1"/>
      <c r="V3" s="1"/>
      <c r="W3" s="1"/>
      <c r="X3" s="1"/>
      <c r="Y3" s="1"/>
      <c r="Z3" s="1"/>
    </row>
    <row r="4" spans="1:26" ht="17.399999999999999" hidden="1">
      <c r="A4" s="1"/>
      <c r="B4" s="1"/>
      <c r="C4" s="1"/>
      <c r="D4" s="1"/>
      <c r="E4" s="1"/>
      <c r="F4" s="1"/>
      <c r="G4" s="1"/>
      <c r="H4" s="1"/>
      <c r="I4" s="1"/>
      <c r="J4" s="1"/>
      <c r="K4" s="1"/>
      <c r="L4" s="1"/>
      <c r="M4" s="1"/>
      <c r="N4" s="3">
        <f>Introduction!G4</f>
        <v>0</v>
      </c>
      <c r="O4" s="1"/>
      <c r="P4" s="1"/>
      <c r="Q4" s="1"/>
      <c r="R4" s="1"/>
      <c r="S4" s="1"/>
      <c r="T4" s="1"/>
      <c r="U4" s="1"/>
      <c r="V4" s="1"/>
      <c r="W4" s="1"/>
      <c r="X4" s="1"/>
      <c r="Y4" s="1"/>
      <c r="Z4" s="1"/>
    </row>
    <row r="5" spans="1:26" ht="17.399999999999999" hidden="1">
      <c r="A5" s="1"/>
      <c r="B5" s="1"/>
      <c r="C5" s="1"/>
      <c r="D5" s="1"/>
      <c r="E5" s="1"/>
      <c r="F5" s="1"/>
      <c r="G5" s="1"/>
      <c r="H5" s="1"/>
      <c r="I5" s="1"/>
      <c r="J5" s="1"/>
      <c r="K5" s="1"/>
      <c r="L5" s="1"/>
      <c r="M5" s="1"/>
      <c r="N5" s="1"/>
      <c r="O5" s="1"/>
      <c r="P5" s="1"/>
      <c r="Q5" s="1"/>
      <c r="R5" s="1"/>
      <c r="S5" s="1"/>
      <c r="T5" s="1"/>
      <c r="U5" s="1"/>
      <c r="V5" s="1"/>
      <c r="W5" s="1"/>
      <c r="X5" s="1"/>
      <c r="Y5" s="1"/>
      <c r="Z5" s="1"/>
    </row>
    <row r="6" spans="1:26" ht="17.399999999999999" hidden="1">
      <c r="A6" s="1"/>
      <c r="B6" s="1"/>
      <c r="C6" s="1"/>
      <c r="D6" s="1"/>
      <c r="E6" s="1"/>
      <c r="F6" s="1"/>
      <c r="G6" s="1"/>
      <c r="H6" s="1"/>
      <c r="I6" s="1"/>
      <c r="J6" s="1"/>
      <c r="K6" s="1"/>
      <c r="L6" s="1"/>
      <c r="M6" s="1"/>
      <c r="N6" s="1"/>
      <c r="O6" s="1"/>
      <c r="P6" s="1"/>
      <c r="Q6" s="1"/>
      <c r="R6" s="1"/>
      <c r="S6" s="1"/>
      <c r="T6" s="1"/>
      <c r="U6" s="1"/>
      <c r="V6" s="1"/>
      <c r="W6" s="1"/>
      <c r="X6" s="1"/>
      <c r="Y6" s="1"/>
      <c r="Z6" s="1"/>
    </row>
    <row r="7" spans="1:26" ht="17.399999999999999">
      <c r="A7" s="1"/>
      <c r="B7" s="1"/>
      <c r="C7" s="1"/>
      <c r="D7" s="1"/>
      <c r="E7" s="1"/>
      <c r="F7" s="1"/>
      <c r="G7" s="1"/>
      <c r="H7" s="1"/>
      <c r="I7" s="1"/>
      <c r="J7" s="1"/>
      <c r="K7" s="1"/>
      <c r="L7" s="1"/>
      <c r="M7" s="1"/>
      <c r="N7" s="1"/>
      <c r="O7" s="1"/>
      <c r="P7" s="1"/>
      <c r="Q7" s="1"/>
      <c r="R7" s="1"/>
      <c r="S7" s="1"/>
      <c r="T7" s="1"/>
      <c r="U7" s="1"/>
      <c r="V7" s="1"/>
      <c r="W7" s="1"/>
      <c r="X7" s="1"/>
      <c r="Y7" s="1"/>
      <c r="Z7" s="1"/>
    </row>
    <row r="8" spans="1:26" ht="17.399999999999999">
      <c r="A8" s="1"/>
      <c r="B8" s="1"/>
      <c r="C8" s="1"/>
      <c r="D8" s="1"/>
      <c r="E8" s="1"/>
      <c r="F8" s="510" t="s">
        <v>730</v>
      </c>
      <c r="G8" s="505"/>
      <c r="H8" s="505"/>
      <c r="I8" s="505"/>
      <c r="J8" s="505"/>
      <c r="K8" s="505"/>
      <c r="L8" s="505"/>
      <c r="M8" s="505"/>
      <c r="N8" s="506"/>
      <c r="O8" s="1"/>
      <c r="P8" s="1"/>
      <c r="Q8" s="1"/>
      <c r="R8" s="1"/>
      <c r="S8" s="1"/>
      <c r="T8" s="1"/>
      <c r="U8" s="1"/>
      <c r="V8" s="1"/>
      <c r="W8" s="1"/>
      <c r="X8" s="1"/>
      <c r="Y8" s="1"/>
      <c r="Z8" s="1"/>
    </row>
    <row r="9" spans="1:26" ht="17.399999999999999">
      <c r="A9" s="1"/>
      <c r="B9" s="1"/>
      <c r="C9" s="1"/>
      <c r="D9" s="1"/>
      <c r="E9" s="1"/>
      <c r="F9" s="544" t="s">
        <v>39</v>
      </c>
      <c r="G9" s="505"/>
      <c r="H9" s="505"/>
      <c r="I9" s="505"/>
      <c r="J9" s="505"/>
      <c r="K9" s="505"/>
      <c r="L9" s="505"/>
      <c r="M9" s="505"/>
      <c r="N9" s="506"/>
      <c r="O9" s="1"/>
      <c r="P9" s="1"/>
      <c r="Q9" s="1"/>
      <c r="R9" s="1"/>
      <c r="S9" s="1"/>
      <c r="T9" s="1"/>
      <c r="U9" s="1"/>
      <c r="V9" s="1"/>
      <c r="W9" s="1"/>
      <c r="X9" s="1"/>
      <c r="Y9" s="1"/>
      <c r="Z9" s="1"/>
    </row>
    <row r="10" spans="1:26" ht="17.399999999999999">
      <c r="A10" s="1"/>
      <c r="B10" s="1"/>
      <c r="C10" s="1"/>
      <c r="D10" s="1"/>
      <c r="E10" s="1"/>
      <c r="F10" s="512" t="s">
        <v>731</v>
      </c>
      <c r="G10" s="505"/>
      <c r="H10" s="505"/>
      <c r="I10" s="505"/>
      <c r="J10" s="505"/>
      <c r="K10" s="505"/>
      <c r="L10" s="505"/>
      <c r="M10" s="505"/>
      <c r="N10" s="506"/>
      <c r="O10" s="1"/>
      <c r="P10" s="1"/>
      <c r="Q10" s="1"/>
      <c r="R10" s="1"/>
      <c r="S10" s="1"/>
      <c r="T10" s="1"/>
      <c r="U10" s="1"/>
      <c r="V10" s="1"/>
      <c r="W10" s="1"/>
      <c r="X10" s="1"/>
      <c r="Y10" s="1"/>
      <c r="Z10" s="1"/>
    </row>
    <row r="11" spans="1:26" ht="17.399999999999999">
      <c r="A11" s="1"/>
      <c r="B11" s="1"/>
      <c r="C11" s="1"/>
      <c r="D11" s="1"/>
      <c r="E11" s="1"/>
      <c r="F11" s="512" t="s">
        <v>732</v>
      </c>
      <c r="G11" s="505"/>
      <c r="H11" s="505"/>
      <c r="I11" s="505"/>
      <c r="J11" s="505"/>
      <c r="K11" s="505"/>
      <c r="L11" s="505"/>
      <c r="M11" s="505"/>
      <c r="N11" s="506"/>
      <c r="O11" s="1"/>
      <c r="P11" s="1"/>
      <c r="Q11" s="1"/>
      <c r="R11" s="1"/>
      <c r="S11" s="1"/>
      <c r="T11" s="1"/>
      <c r="U11" s="1"/>
      <c r="V11" s="1"/>
      <c r="W11" s="1"/>
      <c r="X11" s="1"/>
      <c r="Y11" s="1"/>
      <c r="Z11" s="1"/>
    </row>
    <row r="12" spans="1:26" ht="17.399999999999999">
      <c r="A12" s="1"/>
      <c r="B12" s="1"/>
      <c r="C12" s="1"/>
      <c r="D12" s="1"/>
      <c r="E12" s="1"/>
      <c r="F12" s="512" t="s">
        <v>733</v>
      </c>
      <c r="G12" s="505"/>
      <c r="H12" s="505"/>
      <c r="I12" s="505"/>
      <c r="J12" s="505"/>
      <c r="K12" s="505"/>
      <c r="L12" s="505"/>
      <c r="M12" s="505"/>
      <c r="N12" s="506"/>
      <c r="O12" s="1"/>
      <c r="P12" s="1"/>
      <c r="Q12" s="1"/>
      <c r="R12" s="1"/>
      <c r="S12" s="1"/>
      <c r="T12" s="1"/>
      <c r="U12" s="1"/>
      <c r="V12" s="1"/>
      <c r="W12" s="1"/>
      <c r="X12" s="1"/>
      <c r="Y12" s="1"/>
      <c r="Z12" s="1"/>
    </row>
    <row r="13" spans="1:26" ht="17.399999999999999">
      <c r="A13" s="1"/>
      <c r="B13" s="1"/>
      <c r="C13" s="1"/>
      <c r="D13" s="1"/>
      <c r="E13" s="1"/>
      <c r="F13" s="512" t="s">
        <v>734</v>
      </c>
      <c r="G13" s="505"/>
      <c r="H13" s="505"/>
      <c r="I13" s="505"/>
      <c r="J13" s="505"/>
      <c r="K13" s="505"/>
      <c r="L13" s="505"/>
      <c r="M13" s="505"/>
      <c r="N13" s="506"/>
      <c r="O13" s="1"/>
      <c r="P13" s="1"/>
      <c r="Q13" s="1"/>
      <c r="R13" s="1"/>
      <c r="S13" s="1"/>
      <c r="T13" s="1"/>
      <c r="U13" s="1"/>
      <c r="V13" s="1"/>
      <c r="W13" s="1"/>
      <c r="X13" s="1"/>
      <c r="Y13" s="1"/>
      <c r="Z13" s="1"/>
    </row>
    <row r="14" spans="1:26" ht="17.399999999999999">
      <c r="A14" s="1"/>
      <c r="B14" s="1"/>
      <c r="C14" s="1"/>
      <c r="D14" s="1"/>
      <c r="E14" s="1"/>
      <c r="F14" s="512" t="s">
        <v>735</v>
      </c>
      <c r="G14" s="505"/>
      <c r="H14" s="505"/>
      <c r="I14" s="505"/>
      <c r="J14" s="505"/>
      <c r="K14" s="505"/>
      <c r="L14" s="505"/>
      <c r="M14" s="505"/>
      <c r="N14" s="506"/>
      <c r="O14" s="1"/>
      <c r="P14" s="1"/>
      <c r="Q14" s="1"/>
      <c r="R14" s="1"/>
      <c r="S14" s="1"/>
      <c r="T14" s="1"/>
      <c r="U14" s="1"/>
      <c r="V14" s="1"/>
      <c r="W14" s="1"/>
      <c r="X14" s="1"/>
      <c r="Y14" s="1"/>
      <c r="Z14" s="1"/>
    </row>
    <row r="15" spans="1:26" ht="17.399999999999999">
      <c r="A15" s="1"/>
      <c r="B15" s="1"/>
      <c r="C15" s="1"/>
      <c r="D15" s="1"/>
      <c r="E15" s="1"/>
      <c r="F15" s="552" t="s">
        <v>736</v>
      </c>
      <c r="G15" s="505"/>
      <c r="H15" s="505"/>
      <c r="I15" s="505"/>
      <c r="J15" s="505"/>
      <c r="K15" s="505"/>
      <c r="L15" s="505"/>
      <c r="M15" s="505"/>
      <c r="N15" s="506"/>
      <c r="O15" s="1"/>
      <c r="P15" s="1"/>
      <c r="Q15" s="1"/>
      <c r="R15" s="1"/>
      <c r="S15" s="1"/>
      <c r="T15" s="1"/>
      <c r="U15" s="1"/>
      <c r="V15" s="1"/>
      <c r="W15" s="1"/>
      <c r="X15" s="1"/>
      <c r="Y15" s="1"/>
      <c r="Z15" s="1"/>
    </row>
    <row r="16" spans="1:26" ht="17.399999999999999">
      <c r="A16" s="1"/>
      <c r="B16" s="1"/>
      <c r="C16" s="1"/>
      <c r="D16" s="1"/>
      <c r="E16" s="1"/>
      <c r="F16" s="529" t="s">
        <v>737</v>
      </c>
      <c r="G16" s="505"/>
      <c r="H16" s="505"/>
      <c r="I16" s="505"/>
      <c r="J16" s="505"/>
      <c r="K16" s="505"/>
      <c r="L16" s="505"/>
      <c r="M16" s="505"/>
      <c r="N16" s="506"/>
      <c r="O16" s="1"/>
      <c r="P16" s="1"/>
      <c r="Q16" s="1"/>
      <c r="R16" s="1"/>
      <c r="S16" s="1"/>
      <c r="T16" s="1"/>
      <c r="U16" s="1"/>
      <c r="V16" s="1"/>
      <c r="W16" s="1"/>
      <c r="X16" s="1"/>
      <c r="Y16" s="1"/>
      <c r="Z16" s="1"/>
    </row>
    <row r="17" spans="1:26" ht="17.399999999999999">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8.8">
      <c r="A18" s="1"/>
      <c r="B18" s="1"/>
      <c r="C18" s="1"/>
      <c r="D18" s="1"/>
      <c r="E18" s="1"/>
      <c r="F18" s="537" t="s">
        <v>738</v>
      </c>
      <c r="G18" s="505"/>
      <c r="H18" s="505"/>
      <c r="I18" s="505"/>
      <c r="J18" s="505"/>
      <c r="K18" s="506"/>
      <c r="L18" s="1"/>
      <c r="M18" s="553" t="s">
        <v>739</v>
      </c>
      <c r="N18" s="506"/>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554" t="s">
        <v>740</v>
      </c>
      <c r="N19" s="555"/>
      <c r="O19" s="1"/>
      <c r="P19" s="1"/>
      <c r="Q19" s="1"/>
      <c r="R19" s="1"/>
      <c r="S19" s="1"/>
      <c r="T19" s="1"/>
      <c r="U19" s="1"/>
      <c r="V19" s="1"/>
      <c r="W19" s="1"/>
      <c r="X19" s="1"/>
      <c r="Y19" s="1"/>
      <c r="Z19" s="1"/>
    </row>
    <row r="20" spans="1:26" ht="17.399999999999999">
      <c r="A20" s="242"/>
      <c r="B20" s="242"/>
      <c r="C20" s="242"/>
      <c r="D20" s="242"/>
      <c r="E20" s="242"/>
      <c r="F20" s="556" t="s">
        <v>741</v>
      </c>
      <c r="G20" s="505"/>
      <c r="H20" s="505"/>
      <c r="I20" s="505"/>
      <c r="J20" s="505"/>
      <c r="K20" s="555"/>
      <c r="L20" s="242"/>
      <c r="M20" s="1"/>
      <c r="N20" s="1"/>
      <c r="O20" s="242"/>
      <c r="P20" s="242"/>
      <c r="Q20" s="242"/>
      <c r="R20" s="242"/>
      <c r="S20" s="242"/>
      <c r="T20" s="242"/>
      <c r="U20" s="242"/>
      <c r="V20" s="242"/>
      <c r="W20" s="242"/>
      <c r="X20" s="242"/>
      <c r="Y20" s="242"/>
      <c r="Z20" s="242"/>
    </row>
    <row r="21" spans="1:26" ht="15.75" customHeight="1">
      <c r="A21" s="242"/>
      <c r="B21" s="243" t="s">
        <v>742</v>
      </c>
      <c r="C21" s="243" t="s">
        <v>743</v>
      </c>
      <c r="D21" s="243" t="s">
        <v>744</v>
      </c>
      <c r="E21" s="243" t="s">
        <v>745</v>
      </c>
      <c r="F21" s="228" t="s">
        <v>746</v>
      </c>
      <c r="G21" s="228" t="s">
        <v>408</v>
      </c>
      <c r="H21" s="228" t="s">
        <v>747</v>
      </c>
      <c r="I21" s="228" t="s">
        <v>748</v>
      </c>
      <c r="J21" s="228" t="s">
        <v>749</v>
      </c>
      <c r="K21" s="212" t="s">
        <v>598</v>
      </c>
      <c r="L21" s="242"/>
      <c r="M21" s="544" t="s">
        <v>750</v>
      </c>
      <c r="N21" s="506"/>
      <c r="O21" s="242"/>
      <c r="P21" s="242"/>
      <c r="Q21" s="242"/>
      <c r="R21" s="242"/>
      <c r="S21" s="242"/>
      <c r="T21" s="242"/>
      <c r="U21" s="242"/>
      <c r="V21" s="242"/>
      <c r="W21" s="242"/>
      <c r="X21" s="242"/>
      <c r="Y21" s="242"/>
      <c r="Z21" s="242"/>
    </row>
    <row r="22" spans="1:26" ht="15.75" customHeight="1">
      <c r="A22" s="242"/>
      <c r="B22" s="243" t="str">
        <f>IFERROR(VLOOKUP(#REF!,#REF!,COLUMNS($F:F)+3,FALSE),"Do not enter data")</f>
        <v>Do not enter data</v>
      </c>
      <c r="C22" s="243" t="str">
        <f>IFERROR(VLOOKUP(#REF!,#REF!,COLUMNS($F:G)+3,FALSE),"Do not enter data")</f>
        <v>Do not enter data</v>
      </c>
      <c r="D22" s="243" t="str">
        <f>IFERROR(VLOOKUP(#REF!,#REF!,COLUMNS($F:H)+3,FALSE),"Do not enter data")</f>
        <v>Do not enter data</v>
      </c>
      <c r="E22" s="243" t="str">
        <f>IFERROR(VLOOKUP(#REF!,#REF!,COLUMNS($F:I)+3,FALSE),"Do not enter data")</f>
        <v>Do not enter data</v>
      </c>
      <c r="F22" s="228" t="s">
        <v>751</v>
      </c>
      <c r="G22" s="212" t="s">
        <v>416</v>
      </c>
      <c r="H22" s="228" t="s">
        <v>752</v>
      </c>
      <c r="I22" s="442" t="s">
        <v>389</v>
      </c>
      <c r="J22" s="492">
        <v>6235029917</v>
      </c>
      <c r="K22" s="228" t="s">
        <v>57</v>
      </c>
      <c r="L22" s="242"/>
      <c r="M22" s="545" t="s">
        <v>753</v>
      </c>
      <c r="N22" s="546"/>
      <c r="O22" s="242"/>
      <c r="P22" s="242"/>
      <c r="Q22" s="242"/>
      <c r="R22" s="242"/>
      <c r="S22" s="242"/>
      <c r="T22" s="242"/>
      <c r="U22" s="242"/>
      <c r="V22" s="242"/>
      <c r="W22" s="242"/>
      <c r="X22" s="242"/>
      <c r="Y22" s="242"/>
      <c r="Z22" s="242"/>
    </row>
    <row r="23" spans="1:26" ht="15.75" customHeight="1">
      <c r="A23" s="242"/>
      <c r="B23" s="243" t="str">
        <f>IFERROR(VLOOKUP(#REF!,#REF!,COLUMNS($F:F)+3,FALSE),"Do not enter data")</f>
        <v>Do not enter data</v>
      </c>
      <c r="C23" s="243" t="str">
        <f>IFERROR(VLOOKUP(#REF!,#REF!,COLUMNS($F:G)+3,FALSE),"Do not enter data")</f>
        <v>Do not enter data</v>
      </c>
      <c r="D23" s="243" t="str">
        <f>IFERROR(VLOOKUP(#REF!,#REF!,COLUMNS($F:H)+3,FALSE),"Do not enter data")</f>
        <v>Do not enter data</v>
      </c>
      <c r="E23" s="243" t="str">
        <f>IFERROR(VLOOKUP(#REF!,#REF!,COLUMNS($F:I)+3,FALSE),"Do not enter data")</f>
        <v>Do not enter data</v>
      </c>
      <c r="F23" s="228" t="s">
        <v>754</v>
      </c>
      <c r="G23" s="212" t="s">
        <v>416</v>
      </c>
      <c r="H23" s="228" t="s">
        <v>755</v>
      </c>
      <c r="I23" s="442" t="s">
        <v>389</v>
      </c>
      <c r="J23" s="492">
        <v>10717280660</v>
      </c>
      <c r="K23" s="228" t="s">
        <v>57</v>
      </c>
      <c r="L23" s="242"/>
      <c r="M23" s="547"/>
      <c r="N23" s="548"/>
      <c r="O23" s="242"/>
      <c r="P23" s="242"/>
      <c r="Q23" s="242"/>
      <c r="R23" s="242"/>
      <c r="S23" s="242"/>
      <c r="T23" s="242"/>
      <c r="U23" s="242"/>
      <c r="V23" s="242"/>
      <c r="W23" s="242"/>
      <c r="X23" s="242"/>
      <c r="Y23" s="242"/>
      <c r="Z23" s="242"/>
    </row>
    <row r="24" spans="1:26" ht="15.75" customHeight="1">
      <c r="A24" s="242"/>
      <c r="B24" s="243" t="str">
        <f>IFERROR(VLOOKUP(#REF!,#REF!,COLUMNS($F:F)+3,FALSE),"Do not enter data")</f>
        <v>Do not enter data</v>
      </c>
      <c r="C24" s="243" t="str">
        <f>IFERROR(VLOOKUP(#REF!,#REF!,COLUMNS($F:G)+3,FALSE),"Do not enter data")</f>
        <v>Do not enter data</v>
      </c>
      <c r="D24" s="243" t="str">
        <f>IFERROR(VLOOKUP(#REF!,#REF!,COLUMNS($F:H)+3,FALSE),"Do not enter data")</f>
        <v>Do not enter data</v>
      </c>
      <c r="E24" s="243" t="str">
        <f>IFERROR(VLOOKUP(#REF!,#REF!,COLUMNS($F:I)+3,FALSE),"Do not enter data")</f>
        <v>Do not enter data</v>
      </c>
      <c r="F24" s="228" t="s">
        <v>754</v>
      </c>
      <c r="G24" s="212" t="s">
        <v>416</v>
      </c>
      <c r="H24" s="228" t="s">
        <v>756</v>
      </c>
      <c r="I24" s="442" t="s">
        <v>389</v>
      </c>
      <c r="J24" s="492">
        <v>35171753</v>
      </c>
      <c r="K24" s="228" t="s">
        <v>57</v>
      </c>
      <c r="L24" s="242"/>
      <c r="M24" s="547"/>
      <c r="N24" s="548"/>
      <c r="O24" s="242"/>
      <c r="P24" s="242"/>
      <c r="Q24" s="242"/>
      <c r="R24" s="242"/>
      <c r="S24" s="242"/>
      <c r="T24" s="242"/>
      <c r="U24" s="242"/>
      <c r="V24" s="242"/>
      <c r="W24" s="242"/>
      <c r="X24" s="242"/>
      <c r="Y24" s="242"/>
      <c r="Z24" s="242"/>
    </row>
    <row r="25" spans="1:26" ht="15.75" customHeight="1">
      <c r="A25" s="242"/>
      <c r="B25" s="243" t="str">
        <f>IFERROR(VLOOKUP(#REF!,#REF!,COLUMNS($F:F)+3,FALSE),"Do not enter data")</f>
        <v>Do not enter data</v>
      </c>
      <c r="C25" s="243" t="str">
        <f>IFERROR(VLOOKUP(#REF!,#REF!,COLUMNS($F:G)+3,FALSE),"Do not enter data")</f>
        <v>Do not enter data</v>
      </c>
      <c r="D25" s="243" t="str">
        <f>IFERROR(VLOOKUP(#REF!,#REF!,COLUMNS($F:H)+3,FALSE),"Do not enter data")</f>
        <v>Do not enter data</v>
      </c>
      <c r="E25" s="243" t="str">
        <f>IFERROR(VLOOKUP(#REF!,#REF!,COLUMNS($F:I)+3,FALSE),"Do not enter data")</f>
        <v>Do not enter data</v>
      </c>
      <c r="F25" s="228" t="s">
        <v>754</v>
      </c>
      <c r="G25" s="212" t="s">
        <v>416</v>
      </c>
      <c r="H25" s="228" t="s">
        <v>757</v>
      </c>
      <c r="I25" s="442" t="s">
        <v>389</v>
      </c>
      <c r="J25" s="493">
        <v>0</v>
      </c>
      <c r="K25" s="228" t="s">
        <v>57</v>
      </c>
      <c r="L25" s="242"/>
      <c r="M25" s="547"/>
      <c r="N25" s="548"/>
      <c r="O25" s="242"/>
      <c r="P25" s="242"/>
      <c r="Q25" s="242"/>
      <c r="R25" s="242"/>
      <c r="S25" s="242"/>
      <c r="T25" s="242"/>
      <c r="U25" s="242"/>
      <c r="V25" s="242"/>
      <c r="W25" s="242"/>
      <c r="X25" s="242"/>
      <c r="Y25" s="242"/>
      <c r="Z25" s="242"/>
    </row>
    <row r="26" spans="1:26" ht="15.75" customHeight="1">
      <c r="A26" s="242"/>
      <c r="B26" s="243" t="str">
        <f>IFERROR(VLOOKUP(#REF!,#REF!,COLUMNS($F:F)+3,FALSE),"Do not enter data")</f>
        <v>Do not enter data</v>
      </c>
      <c r="C26" s="243" t="str">
        <f>IFERROR(VLOOKUP(#REF!,#REF!,COLUMNS($F:G)+3,FALSE),"Do not enter data")</f>
        <v>Do not enter data</v>
      </c>
      <c r="D26" s="243" t="str">
        <f>IFERROR(VLOOKUP(#REF!,#REF!,COLUMNS($F:H)+3,FALSE),"Do not enter data")</f>
        <v>Do not enter data</v>
      </c>
      <c r="E26" s="243" t="str">
        <f>IFERROR(VLOOKUP(#REF!,#REF!,COLUMNS($F:I)+3,FALSE),"Do not enter data")</f>
        <v>Do not enter data</v>
      </c>
      <c r="F26" s="228" t="s">
        <v>758</v>
      </c>
      <c r="G26" s="212" t="s">
        <v>416</v>
      </c>
      <c r="H26" s="228" t="s">
        <v>759</v>
      </c>
      <c r="I26" s="442" t="s">
        <v>389</v>
      </c>
      <c r="J26" s="492">
        <v>108717684.5</v>
      </c>
      <c r="K26" s="228" t="s">
        <v>57</v>
      </c>
      <c r="L26" s="242"/>
      <c r="M26" s="549"/>
      <c r="N26" s="550"/>
      <c r="O26" s="242"/>
      <c r="P26" s="242"/>
      <c r="Q26" s="242"/>
      <c r="R26" s="242"/>
      <c r="S26" s="242"/>
      <c r="T26" s="242"/>
      <c r="U26" s="242"/>
      <c r="V26" s="242"/>
      <c r="W26" s="242"/>
      <c r="X26" s="242"/>
      <c r="Y26" s="242"/>
      <c r="Z26" s="242"/>
    </row>
    <row r="27" spans="1:26" ht="15.75" customHeight="1">
      <c r="A27" s="242"/>
      <c r="B27" s="243" t="str">
        <f>IFERROR(VLOOKUP(#REF!,#REF!,COLUMNS($F:F)+3,FALSE),"Do not enter data")</f>
        <v>Do not enter data</v>
      </c>
      <c r="C27" s="243" t="str">
        <f>IFERROR(VLOOKUP(#REF!,#REF!,COLUMNS($F:G)+3,FALSE),"Do not enter data")</f>
        <v>Do not enter data</v>
      </c>
      <c r="D27" s="243" t="str">
        <f>IFERROR(VLOOKUP(#REF!,#REF!,COLUMNS($F:H)+3,FALSE),"Do not enter data")</f>
        <v>Do not enter data</v>
      </c>
      <c r="E27" s="243" t="str">
        <f>IFERROR(VLOOKUP(#REF!,#REF!,COLUMNS($F:I)+3,FALSE),"Do not enter data")</f>
        <v>Do not enter data</v>
      </c>
      <c r="F27" s="228" t="s">
        <v>754</v>
      </c>
      <c r="G27" s="212" t="s">
        <v>416</v>
      </c>
      <c r="H27" s="228" t="s">
        <v>760</v>
      </c>
      <c r="I27" s="442" t="s">
        <v>389</v>
      </c>
      <c r="J27" s="492">
        <v>797554833</v>
      </c>
      <c r="K27" s="228" t="s">
        <v>57</v>
      </c>
      <c r="L27" s="242"/>
      <c r="M27" s="513" t="s">
        <v>761</v>
      </c>
      <c r="N27" s="506"/>
      <c r="O27" s="242"/>
      <c r="P27" s="242"/>
      <c r="Q27" s="242"/>
      <c r="R27" s="242"/>
      <c r="S27" s="242"/>
      <c r="T27" s="242"/>
      <c r="U27" s="242"/>
      <c r="V27" s="242"/>
      <c r="W27" s="242"/>
      <c r="X27" s="242"/>
      <c r="Y27" s="242"/>
      <c r="Z27" s="242"/>
    </row>
    <row r="28" spans="1:26" ht="15.75" customHeight="1">
      <c r="A28" s="242"/>
      <c r="B28" s="243" t="str">
        <f>IFERROR(VLOOKUP(#REF!,#REF!,COLUMNS($F:F)+3,FALSE),"Do not enter data")</f>
        <v>Do not enter data</v>
      </c>
      <c r="C28" s="243" t="str">
        <f>IFERROR(VLOOKUP(#REF!,#REF!,COLUMNS($F:G)+3,FALSE),"Do not enter data")</f>
        <v>Do not enter data</v>
      </c>
      <c r="D28" s="243" t="str">
        <f>IFERROR(VLOOKUP(#REF!,#REF!,COLUMNS($F:H)+3,FALSE),"Do not enter data")</f>
        <v>Do not enter data</v>
      </c>
      <c r="E28" s="243" t="str">
        <f>IFERROR(VLOOKUP(#REF!,#REF!,COLUMNS($F:I)+3,FALSE),"Do not enter data")</f>
        <v>Do not enter data</v>
      </c>
      <c r="F28" s="228" t="s">
        <v>762</v>
      </c>
      <c r="G28" s="212" t="s">
        <v>416</v>
      </c>
      <c r="H28" s="228" t="s">
        <v>763</v>
      </c>
      <c r="I28" s="442" t="s">
        <v>389</v>
      </c>
      <c r="J28" s="493">
        <v>0</v>
      </c>
      <c r="K28" s="228" t="s">
        <v>57</v>
      </c>
      <c r="L28" s="242"/>
      <c r="M28" s="513" t="s">
        <v>764</v>
      </c>
      <c r="N28" s="506"/>
      <c r="O28" s="242"/>
      <c r="P28" s="242"/>
      <c r="Q28" s="242"/>
      <c r="R28" s="242"/>
      <c r="S28" s="242"/>
      <c r="T28" s="242"/>
      <c r="U28" s="242"/>
      <c r="V28" s="242"/>
      <c r="W28" s="242"/>
      <c r="X28" s="242"/>
      <c r="Y28" s="242"/>
      <c r="Z28" s="242"/>
    </row>
    <row r="29" spans="1:26" ht="15.75" customHeight="1">
      <c r="A29" s="242"/>
      <c r="B29" s="243" t="str">
        <f>IFERROR(VLOOKUP(#REF!,#REF!,COLUMNS($F:F)+3,FALSE),"Do not enter data")</f>
        <v>Do not enter data</v>
      </c>
      <c r="C29" s="243" t="str">
        <f>IFERROR(VLOOKUP(#REF!,#REF!,COLUMNS($F:G)+3,FALSE),"Do not enter data")</f>
        <v>Do not enter data</v>
      </c>
      <c r="D29" s="243" t="str">
        <f>IFERROR(VLOOKUP(#REF!,#REF!,COLUMNS($F:H)+3,FALSE),"Do not enter data")</f>
        <v>Do not enter data</v>
      </c>
      <c r="E29" s="243" t="str">
        <f>IFERROR(VLOOKUP(#REF!,#REF!,COLUMNS($F:I)+3,FALSE),"Do not enter data")</f>
        <v>Do not enter data</v>
      </c>
      <c r="F29" s="228" t="s">
        <v>765</v>
      </c>
      <c r="G29" s="212" t="s">
        <v>416</v>
      </c>
      <c r="H29" s="228" t="s">
        <v>766</v>
      </c>
      <c r="I29" s="442" t="s">
        <v>389</v>
      </c>
      <c r="J29" s="492">
        <v>6470631939</v>
      </c>
      <c r="K29" s="228" t="s">
        <v>57</v>
      </c>
      <c r="L29" s="242"/>
      <c r="M29" s="25"/>
      <c r="N29" s="25"/>
      <c r="O29" s="242"/>
      <c r="P29" s="242"/>
      <c r="Q29" s="242"/>
      <c r="R29" s="242"/>
      <c r="S29" s="242"/>
      <c r="T29" s="242"/>
      <c r="U29" s="242"/>
      <c r="V29" s="242"/>
      <c r="W29" s="242"/>
      <c r="X29" s="242"/>
      <c r="Y29" s="242"/>
      <c r="Z29" s="242"/>
    </row>
    <row r="30" spans="1:26" ht="15.75" customHeight="1">
      <c r="A30" s="242"/>
      <c r="B30" s="243"/>
      <c r="C30" s="243"/>
      <c r="D30" s="243"/>
      <c r="E30" s="243"/>
      <c r="F30" s="228" t="s">
        <v>754</v>
      </c>
      <c r="G30" s="212" t="s">
        <v>416</v>
      </c>
      <c r="H30" s="245" t="s">
        <v>767</v>
      </c>
      <c r="I30" s="442" t="s">
        <v>389</v>
      </c>
      <c r="J30" s="492">
        <v>966546885</v>
      </c>
      <c r="K30" s="228" t="s">
        <v>57</v>
      </c>
      <c r="L30" s="242"/>
      <c r="M30" s="246"/>
      <c r="N30" s="246"/>
      <c r="O30" s="242"/>
      <c r="P30" s="242"/>
      <c r="Q30" s="242"/>
      <c r="R30" s="242"/>
      <c r="S30" s="242"/>
      <c r="T30" s="242"/>
      <c r="U30" s="242"/>
      <c r="V30" s="242"/>
      <c r="W30" s="242"/>
      <c r="X30" s="242"/>
      <c r="Y30" s="242"/>
      <c r="Z30" s="242"/>
    </row>
    <row r="31" spans="1:26" ht="15.75" customHeight="1">
      <c r="A31" s="242"/>
      <c r="B31" s="243"/>
      <c r="C31" s="243"/>
      <c r="D31" s="243"/>
      <c r="E31" s="243"/>
      <c r="F31" s="228" t="s">
        <v>754</v>
      </c>
      <c r="G31" s="212" t="s">
        <v>416</v>
      </c>
      <c r="H31" s="245" t="s">
        <v>768</v>
      </c>
      <c r="I31" s="442" t="s">
        <v>389</v>
      </c>
      <c r="J31" s="492">
        <v>1903570041</v>
      </c>
      <c r="K31" s="228" t="s">
        <v>57</v>
      </c>
      <c r="L31" s="242"/>
      <c r="M31" s="246"/>
      <c r="N31" s="246"/>
      <c r="O31" s="242"/>
      <c r="P31" s="242"/>
      <c r="Q31" s="242"/>
      <c r="R31" s="242"/>
      <c r="S31" s="242"/>
      <c r="T31" s="242"/>
      <c r="U31" s="242"/>
      <c r="V31" s="242"/>
      <c r="W31" s="242"/>
      <c r="X31" s="242"/>
      <c r="Y31" s="242"/>
      <c r="Z31" s="242"/>
    </row>
    <row r="32" spans="1:26" ht="15.75" customHeight="1">
      <c r="A32" s="242"/>
      <c r="B32" s="243"/>
      <c r="C32" s="243"/>
      <c r="D32" s="243"/>
      <c r="E32" s="243"/>
      <c r="F32" s="228" t="s">
        <v>754</v>
      </c>
      <c r="G32" s="212" t="s">
        <v>416</v>
      </c>
      <c r="H32" s="245" t="s">
        <v>769</v>
      </c>
      <c r="I32" s="442" t="s">
        <v>389</v>
      </c>
      <c r="J32" s="492">
        <v>97883553</v>
      </c>
      <c r="K32" s="228" t="s">
        <v>57</v>
      </c>
      <c r="L32" s="242"/>
      <c r="M32" s="246"/>
      <c r="N32" s="246"/>
      <c r="O32" s="242"/>
      <c r="P32" s="242"/>
      <c r="Q32" s="242"/>
      <c r="R32" s="242"/>
      <c r="S32" s="242"/>
      <c r="T32" s="242"/>
      <c r="U32" s="242"/>
      <c r="V32" s="242"/>
      <c r="W32" s="242"/>
      <c r="X32" s="242"/>
      <c r="Y32" s="242"/>
      <c r="Z32" s="242"/>
    </row>
    <row r="33" spans="1:26" ht="15.75" customHeight="1">
      <c r="A33" s="242"/>
      <c r="B33" s="243" t="str">
        <f>IFERROR(VLOOKUP(#REF!,#REF!,COLUMNS($F:F)+3,FALSE),"Do not enter data")</f>
        <v>Do not enter data</v>
      </c>
      <c r="C33" s="243" t="str">
        <f>IFERROR(VLOOKUP(#REF!,#REF!,COLUMNS($F:G)+3,FALSE),"Do not enter data")</f>
        <v>Do not enter data</v>
      </c>
      <c r="D33" s="243" t="str">
        <f>IFERROR(VLOOKUP(#REF!,#REF!,COLUMNS($F:H)+3,FALSE),"Do not enter data")</f>
        <v>Do not enter data</v>
      </c>
      <c r="E33" s="243" t="str">
        <f>IFERROR(VLOOKUP(#REF!,#REF!,COLUMNS($F:I)+3,FALSE),"Do not enter data")</f>
        <v>Do not enter data</v>
      </c>
      <c r="F33" s="228" t="s">
        <v>770</v>
      </c>
      <c r="G33" s="212" t="s">
        <v>416</v>
      </c>
      <c r="H33" s="228" t="s">
        <v>771</v>
      </c>
      <c r="I33" s="442" t="s">
        <v>387</v>
      </c>
      <c r="J33" s="492">
        <v>161643659</v>
      </c>
      <c r="K33" s="228" t="s">
        <v>57</v>
      </c>
      <c r="L33" s="242"/>
      <c r="M33" s="247"/>
      <c r="N33" s="247"/>
      <c r="O33" s="242"/>
      <c r="P33" s="242"/>
      <c r="Q33" s="242"/>
      <c r="R33" s="242"/>
      <c r="S33" s="242"/>
      <c r="T33" s="242"/>
      <c r="U33" s="242"/>
      <c r="V33" s="242"/>
      <c r="W33" s="242"/>
      <c r="X33" s="242"/>
      <c r="Y33" s="242"/>
      <c r="Z33" s="242"/>
    </row>
    <row r="34" spans="1:26" ht="15.75" customHeight="1">
      <c r="A34" s="242"/>
      <c r="B34" s="243" t="str">
        <f>IFERROR(VLOOKUP(#REF!,#REF!,COLUMNS($F:F)+3,FALSE),"Do not enter data")</f>
        <v>Do not enter data</v>
      </c>
      <c r="C34" s="243" t="str">
        <f>IFERROR(VLOOKUP(#REF!,#REF!,COLUMNS($F:G)+3,FALSE),"Do not enter data")</f>
        <v>Do not enter data</v>
      </c>
      <c r="D34" s="243" t="str">
        <f>IFERROR(VLOOKUP(#REF!,#REF!,COLUMNS($F:H)+3,FALSE),"Do not enter data")</f>
        <v>Do not enter data</v>
      </c>
      <c r="E34" s="243" t="str">
        <f>IFERROR(VLOOKUP(#REF!,#REF!,COLUMNS($F:I)+3,FALSE),"Do not enter data")</f>
        <v>Do not enter data</v>
      </c>
      <c r="F34" s="228" t="s">
        <v>770</v>
      </c>
      <c r="G34" s="212" t="s">
        <v>416</v>
      </c>
      <c r="H34" s="228" t="s">
        <v>772</v>
      </c>
      <c r="I34" s="442" t="s">
        <v>387</v>
      </c>
      <c r="J34" s="492">
        <v>1838926485</v>
      </c>
      <c r="K34" s="228" t="s">
        <v>57</v>
      </c>
      <c r="L34" s="242"/>
      <c r="M34" s="242"/>
      <c r="N34" s="242"/>
      <c r="O34" s="242"/>
      <c r="P34" s="248"/>
      <c r="Q34" s="1"/>
      <c r="R34" s="249"/>
      <c r="S34" s="1"/>
      <c r="T34" s="249"/>
      <c r="U34" s="1"/>
      <c r="V34" s="242"/>
      <c r="W34" s="242"/>
      <c r="X34" s="242"/>
      <c r="Y34" s="242"/>
      <c r="Z34" s="242"/>
    </row>
    <row r="35" spans="1:26" ht="15.75" customHeight="1">
      <c r="A35" s="242"/>
      <c r="B35" s="243" t="str">
        <f>IFERROR(VLOOKUP(#REF!,#REF!,COLUMNS($F:F)+3,FALSE),"Do not enter data")</f>
        <v>Do not enter data</v>
      </c>
      <c r="C35" s="243" t="str">
        <f>IFERROR(VLOOKUP(#REF!,#REF!,COLUMNS($F:G)+3,FALSE),"Do not enter data")</f>
        <v>Do not enter data</v>
      </c>
      <c r="D35" s="243" t="str">
        <f>IFERROR(VLOOKUP(#REF!,#REF!,COLUMNS($F:H)+3,FALSE),"Do not enter data")</f>
        <v>Do not enter data</v>
      </c>
      <c r="E35" s="243" t="str">
        <f>IFERROR(VLOOKUP(#REF!,#REF!,COLUMNS($F:I)+3,FALSE),"Do not enter data")</f>
        <v>Do not enter data</v>
      </c>
      <c r="F35" s="228" t="s">
        <v>770</v>
      </c>
      <c r="G35" s="212" t="s">
        <v>416</v>
      </c>
      <c r="H35" s="228" t="s">
        <v>773</v>
      </c>
      <c r="I35" s="442" t="s">
        <v>387</v>
      </c>
      <c r="J35" s="492">
        <v>120231952</v>
      </c>
      <c r="K35" s="228" t="s">
        <v>57</v>
      </c>
      <c r="L35" s="242"/>
      <c r="M35" s="242"/>
      <c r="N35" s="242"/>
      <c r="O35" s="242"/>
      <c r="P35" s="551"/>
      <c r="Q35" s="503"/>
      <c r="R35" s="503"/>
      <c r="S35" s="503"/>
      <c r="T35" s="503"/>
      <c r="U35" s="503"/>
      <c r="V35" s="242"/>
      <c r="W35" s="242"/>
      <c r="X35" s="242"/>
      <c r="Y35" s="242"/>
      <c r="Z35" s="242"/>
    </row>
    <row r="36" spans="1:26" ht="15.75" customHeight="1">
      <c r="A36" s="242"/>
      <c r="B36" s="243" t="str">
        <f>IFERROR(VLOOKUP(#REF!,#REF!,COLUMNS($F:F)+3,FALSE),"Do not enter data")</f>
        <v>Do not enter data</v>
      </c>
      <c r="C36" s="243" t="str">
        <f>IFERROR(VLOOKUP(#REF!,#REF!,COLUMNS($F:G)+3,FALSE),"Do not enter data")</f>
        <v>Do not enter data</v>
      </c>
      <c r="D36" s="243" t="str">
        <f>IFERROR(VLOOKUP(#REF!,#REF!,COLUMNS($F:H)+3,FALSE),"Do not enter data")</f>
        <v>Do not enter data</v>
      </c>
      <c r="E36" s="243" t="str">
        <f>IFERROR(VLOOKUP(#REF!,#REF!,COLUMNS($F:I)+3,FALSE),"Do not enter data")</f>
        <v>Do not enter data</v>
      </c>
      <c r="F36" s="228" t="s">
        <v>770</v>
      </c>
      <c r="G36" s="212" t="s">
        <v>416</v>
      </c>
      <c r="H36" s="228" t="s">
        <v>774</v>
      </c>
      <c r="I36" s="442" t="s">
        <v>401</v>
      </c>
      <c r="J36" s="492">
        <v>365545676</v>
      </c>
      <c r="K36" s="228" t="s">
        <v>57</v>
      </c>
      <c r="L36" s="242"/>
      <c r="M36" s="242"/>
      <c r="N36" s="242"/>
      <c r="O36" s="242"/>
      <c r="P36" s="242"/>
      <c r="Q36" s="242"/>
      <c r="R36" s="242"/>
      <c r="S36" s="242"/>
      <c r="T36" s="242"/>
      <c r="U36" s="242"/>
      <c r="V36" s="242"/>
      <c r="W36" s="242"/>
      <c r="X36" s="242"/>
      <c r="Y36" s="242"/>
      <c r="Z36" s="242"/>
    </row>
    <row r="37" spans="1:26" ht="15.75" customHeight="1">
      <c r="A37" s="242"/>
      <c r="B37" s="243" t="str">
        <f>IFERROR(VLOOKUP(#REF!,#REF!,COLUMNS($F:F)+3,FALSE),"Do not enter data")</f>
        <v>Do not enter data</v>
      </c>
      <c r="C37" s="243" t="str">
        <f>IFERROR(VLOOKUP(#REF!,#REF!,COLUMNS($F:G)+3,FALSE),"Do not enter data")</f>
        <v>Do not enter data</v>
      </c>
      <c r="D37" s="243" t="str">
        <f>IFERROR(VLOOKUP(#REF!,#REF!,COLUMNS($F:H)+3,FALSE),"Do not enter data")</f>
        <v>Do not enter data</v>
      </c>
      <c r="E37" s="243" t="str">
        <f>IFERROR(VLOOKUP(#REF!,#REF!,COLUMNS($F:I)+3,FALSE),"Do not enter data")</f>
        <v>Do not enter data</v>
      </c>
      <c r="F37" s="228" t="s">
        <v>758</v>
      </c>
      <c r="G37" s="228" t="s">
        <v>416</v>
      </c>
      <c r="H37" s="228" t="s">
        <v>775</v>
      </c>
      <c r="I37" s="228" t="s">
        <v>395</v>
      </c>
      <c r="J37" s="492">
        <v>2361024226</v>
      </c>
      <c r="K37" s="228" t="s">
        <v>57</v>
      </c>
      <c r="L37" s="242"/>
      <c r="M37" s="242"/>
      <c r="N37" s="242"/>
      <c r="O37" s="242"/>
      <c r="P37" s="242"/>
      <c r="Q37" s="242"/>
      <c r="R37" s="242"/>
      <c r="S37" s="242"/>
      <c r="T37" s="242"/>
      <c r="U37" s="242"/>
      <c r="V37" s="242"/>
      <c r="W37" s="242"/>
      <c r="X37" s="242"/>
      <c r="Y37" s="242"/>
      <c r="Z37" s="242"/>
    </row>
    <row r="38" spans="1:26" ht="15.75" customHeight="1">
      <c r="A38" s="242"/>
      <c r="B38" s="243" t="str">
        <f>IFERROR(VLOOKUP(#REF!,#REF!,COLUMNS($F:F)+3,FALSE),"Do not enter data")</f>
        <v>Do not enter data</v>
      </c>
      <c r="C38" s="243" t="str">
        <f>IFERROR(VLOOKUP(#REF!,#REF!,COLUMNS($F:G)+3,FALSE),"Do not enter data")</f>
        <v>Do not enter data</v>
      </c>
      <c r="D38" s="243" t="str">
        <f>IFERROR(VLOOKUP(#REF!,#REF!,COLUMNS($F:H)+3,FALSE),"Do not enter data")</f>
        <v>Do not enter data</v>
      </c>
      <c r="E38" s="243" t="str">
        <f>IFERROR(VLOOKUP(#REF!,#REF!,COLUMNS($F:I)+3,FALSE),"Do not enter data")</f>
        <v>Do not enter data</v>
      </c>
      <c r="F38" s="228" t="s">
        <v>776</v>
      </c>
      <c r="G38" s="212" t="s">
        <v>416</v>
      </c>
      <c r="H38" s="228" t="s">
        <v>777</v>
      </c>
      <c r="I38" s="228" t="s">
        <v>395</v>
      </c>
      <c r="J38" s="492">
        <v>3826774</v>
      </c>
      <c r="K38" s="228" t="s">
        <v>57</v>
      </c>
      <c r="L38" s="242"/>
      <c r="M38" s="242"/>
      <c r="N38" s="242"/>
      <c r="O38" s="242"/>
      <c r="P38" s="242"/>
      <c r="Q38" s="242"/>
      <c r="R38" s="242"/>
      <c r="S38" s="242"/>
      <c r="T38" s="250"/>
      <c r="U38" s="242"/>
      <c r="V38" s="242"/>
      <c r="W38" s="242"/>
      <c r="X38" s="242"/>
      <c r="Y38" s="242"/>
      <c r="Z38" s="242"/>
    </row>
    <row r="39" spans="1:26" ht="15.75" customHeight="1">
      <c r="A39" s="242"/>
      <c r="B39" s="243" t="str">
        <f>IFERROR(VLOOKUP(#REF!,#REF!,COLUMNS($F:F)+3,FALSE),"Do not enter data")</f>
        <v>Do not enter data</v>
      </c>
      <c r="C39" s="243" t="str">
        <f>IFERROR(VLOOKUP(#REF!,#REF!,COLUMNS($F:G)+3,FALSE),"Do not enter data")</f>
        <v>Do not enter data</v>
      </c>
      <c r="D39" s="243" t="str">
        <f>IFERROR(VLOOKUP(#REF!,#REF!,COLUMNS($F:H)+3,FALSE),"Do not enter data")</f>
        <v>Do not enter data</v>
      </c>
      <c r="E39" s="243" t="str">
        <f>IFERROR(VLOOKUP(#REF!,#REF!,COLUMNS($F:I)+3,FALSE),"Do not enter data")</f>
        <v>Do not enter data</v>
      </c>
      <c r="F39" s="228" t="s">
        <v>776</v>
      </c>
      <c r="G39" s="228" t="s">
        <v>416</v>
      </c>
      <c r="H39" s="228" t="s">
        <v>778</v>
      </c>
      <c r="I39" s="228" t="s">
        <v>395</v>
      </c>
      <c r="J39" s="493">
        <v>0</v>
      </c>
      <c r="K39" s="228" t="s">
        <v>57</v>
      </c>
      <c r="L39" s="242"/>
      <c r="M39" s="242"/>
      <c r="N39" s="242"/>
      <c r="O39" s="242"/>
      <c r="P39" s="242"/>
      <c r="Q39" s="242"/>
      <c r="R39" s="251"/>
      <c r="S39" s="242"/>
      <c r="T39" s="242"/>
      <c r="U39" s="242"/>
      <c r="V39" s="242"/>
      <c r="W39" s="242"/>
      <c r="X39" s="242"/>
      <c r="Y39" s="242"/>
      <c r="Z39" s="242"/>
    </row>
    <row r="40" spans="1:26" ht="15.75" customHeight="1">
      <c r="A40" s="242"/>
      <c r="B40" s="243" t="str">
        <f>IFERROR(VLOOKUP(#REF!,#REF!,COLUMNS($F:F)+3,FALSE),"Do not enter data")</f>
        <v>Do not enter data</v>
      </c>
      <c r="C40" s="243" t="str">
        <f>IFERROR(VLOOKUP(#REF!,#REF!,COLUMNS($F:G)+3,FALSE),"Do not enter data")</f>
        <v>Do not enter data</v>
      </c>
      <c r="D40" s="243" t="str">
        <f>IFERROR(VLOOKUP(#REF!,#REF!,COLUMNS($F:H)+3,FALSE),"Do not enter data")</f>
        <v>Do not enter data</v>
      </c>
      <c r="E40" s="243" t="str">
        <f>IFERROR(VLOOKUP(#REF!,#REF!,COLUMNS($F:I)+3,FALSE),"Do not enter data")</f>
        <v>Do not enter data</v>
      </c>
      <c r="F40" s="228" t="s">
        <v>776</v>
      </c>
      <c r="G40" s="228" t="s">
        <v>416</v>
      </c>
      <c r="H40" s="228" t="s">
        <v>779</v>
      </c>
      <c r="I40" s="442" t="s">
        <v>384</v>
      </c>
      <c r="J40" s="493">
        <v>0</v>
      </c>
      <c r="K40" s="228" t="s">
        <v>57</v>
      </c>
      <c r="L40" s="242"/>
      <c r="M40" s="242"/>
      <c r="N40" s="242"/>
      <c r="O40" s="242"/>
      <c r="P40" s="242"/>
      <c r="Q40" s="242"/>
      <c r="R40" s="250"/>
      <c r="S40" s="242"/>
      <c r="T40" s="242"/>
      <c r="U40" s="242"/>
      <c r="V40" s="242"/>
      <c r="W40" s="242"/>
      <c r="X40" s="242"/>
      <c r="Y40" s="242"/>
      <c r="Z40" s="242"/>
    </row>
    <row r="41" spans="1:26" ht="15.75" customHeight="1">
      <c r="A41" s="242"/>
      <c r="B41" s="243" t="str">
        <f>IFERROR(VLOOKUP(#REF!,#REF!,COLUMNS($F:F)+3,FALSE),"Do not enter data")</f>
        <v>Do not enter data</v>
      </c>
      <c r="C41" s="243" t="str">
        <f>IFERROR(VLOOKUP(#REF!,#REF!,COLUMNS($F:G)+3,FALSE),"Do not enter data")</f>
        <v>Do not enter data</v>
      </c>
      <c r="D41" s="243" t="str">
        <f>IFERROR(VLOOKUP(#REF!,#REF!,COLUMNS($F:H)+3,FALSE),"Do not enter data")</f>
        <v>Do not enter data</v>
      </c>
      <c r="E41" s="243" t="str">
        <f>IFERROR(VLOOKUP(#REF!,#REF!,COLUMNS($F:I)+3,FALSE),"Do not enter data")</f>
        <v>Do not enter data</v>
      </c>
      <c r="F41" s="228" t="s">
        <v>776</v>
      </c>
      <c r="G41" s="228" t="s">
        <v>416</v>
      </c>
      <c r="H41" s="228" t="s">
        <v>780</v>
      </c>
      <c r="I41" s="442" t="s">
        <v>384</v>
      </c>
      <c r="J41" s="492">
        <v>994021493</v>
      </c>
      <c r="K41" s="228" t="s">
        <v>57</v>
      </c>
      <c r="L41" s="242"/>
      <c r="M41" s="242"/>
      <c r="N41" s="242"/>
      <c r="O41" s="242"/>
      <c r="P41" s="242"/>
      <c r="Q41" s="242"/>
      <c r="R41" s="242"/>
      <c r="S41" s="242"/>
      <c r="T41" s="242"/>
      <c r="U41" s="242"/>
      <c r="V41" s="242"/>
      <c r="W41" s="242"/>
      <c r="X41" s="242"/>
      <c r="Y41" s="242"/>
      <c r="Z41" s="242"/>
    </row>
    <row r="42" spans="1:26" ht="15.75" customHeight="1">
      <c r="A42" s="242"/>
      <c r="B42" s="243" t="str">
        <f>IFERROR(VLOOKUP(#REF!,#REF!,COLUMNS($F:F)+3,FALSE),"Do not enter data")</f>
        <v>Do not enter data</v>
      </c>
      <c r="C42" s="243" t="str">
        <f>IFERROR(VLOOKUP(#REF!,#REF!,COLUMNS($F:G)+3,FALSE),"Do not enter data")</f>
        <v>Do not enter data</v>
      </c>
      <c r="D42" s="243" t="str">
        <f>IFERROR(VLOOKUP(#REF!,#REF!,COLUMNS($F:H)+3,FALSE),"Do not enter data")</f>
        <v>Do not enter data</v>
      </c>
      <c r="E42" s="243" t="str">
        <f>IFERROR(VLOOKUP(#REF!,#REF!,COLUMNS($F:I)+3,FALSE),"Do not enter data")</f>
        <v>Do not enter data</v>
      </c>
      <c r="F42" s="228" t="s">
        <v>781</v>
      </c>
      <c r="G42" s="228" t="s">
        <v>416</v>
      </c>
      <c r="H42" s="228" t="s">
        <v>782</v>
      </c>
      <c r="I42" s="442" t="s">
        <v>384</v>
      </c>
      <c r="J42" s="492">
        <v>324457799</v>
      </c>
      <c r="K42" s="228" t="s">
        <v>57</v>
      </c>
      <c r="L42" s="242"/>
      <c r="M42" s="242"/>
      <c r="N42" s="242"/>
      <c r="O42" s="242"/>
      <c r="P42" s="242"/>
      <c r="Q42" s="242"/>
      <c r="R42" s="242"/>
      <c r="S42" s="242"/>
      <c r="T42" s="242"/>
      <c r="U42" s="242"/>
      <c r="V42" s="242"/>
      <c r="W42" s="242"/>
      <c r="X42" s="242"/>
      <c r="Y42" s="242"/>
      <c r="Z42" s="242"/>
    </row>
    <row r="43" spans="1:26" ht="15.75" customHeight="1">
      <c r="A43" s="242"/>
      <c r="B43" s="243" t="str">
        <f>IFERROR(VLOOKUP(#REF!,#REF!,COLUMNS($F:F)+3,FALSE),"Do not enter data")</f>
        <v>Do not enter data</v>
      </c>
      <c r="C43" s="243" t="str">
        <f>IFERROR(VLOOKUP(#REF!,#REF!,COLUMNS($F:G)+3,FALSE),"Do not enter data")</f>
        <v>Do not enter data</v>
      </c>
      <c r="D43" s="243" t="str">
        <f>IFERROR(VLOOKUP(#REF!,#REF!,COLUMNS($F:H)+3,FALSE),"Do not enter data")</f>
        <v>Do not enter data</v>
      </c>
      <c r="E43" s="243" t="str">
        <f>IFERROR(VLOOKUP(#REF!,#REF!,COLUMNS($F:I)+3,FALSE),"Do not enter data")</f>
        <v>Do not enter data</v>
      </c>
      <c r="F43" s="228" t="s">
        <v>781</v>
      </c>
      <c r="G43" s="228" t="s">
        <v>416</v>
      </c>
      <c r="H43" s="228" t="s">
        <v>783</v>
      </c>
      <c r="I43" s="442" t="s">
        <v>384</v>
      </c>
      <c r="J43" s="492">
        <v>307546357</v>
      </c>
      <c r="K43" s="228" t="s">
        <v>57</v>
      </c>
      <c r="L43" s="242"/>
      <c r="M43" s="242"/>
      <c r="N43" s="242"/>
      <c r="O43" s="242"/>
      <c r="P43" s="242"/>
      <c r="Q43" s="242"/>
      <c r="R43" s="242"/>
      <c r="S43" s="242"/>
      <c r="T43" s="251"/>
      <c r="U43" s="242"/>
      <c r="V43" s="242"/>
      <c r="W43" s="242"/>
      <c r="X43" s="242"/>
      <c r="Y43" s="242"/>
      <c r="Z43" s="242"/>
    </row>
    <row r="44" spans="1:26" ht="15.75" customHeight="1">
      <c r="A44" s="242"/>
      <c r="B44" s="243" t="str">
        <f>IFERROR(VLOOKUP(#REF!,#REF!,COLUMNS($F:F)+3,FALSE),"Do not enter data")</f>
        <v>Do not enter data</v>
      </c>
      <c r="C44" s="243" t="str">
        <f>IFERROR(VLOOKUP(#REF!,#REF!,COLUMNS($F:G)+3,FALSE),"Do not enter data")</f>
        <v>Do not enter data</v>
      </c>
      <c r="D44" s="243" t="str">
        <f>IFERROR(VLOOKUP(#REF!,#REF!,COLUMNS($F:H)+3,FALSE),"Do not enter data")</f>
        <v>Do not enter data</v>
      </c>
      <c r="E44" s="243" t="str">
        <f>IFERROR(VLOOKUP(#REF!,#REF!,COLUMNS($F:I)+3,FALSE),"Do not enter data")</f>
        <v>Do not enter data</v>
      </c>
      <c r="F44" s="228" t="s">
        <v>776</v>
      </c>
      <c r="G44" s="228" t="s">
        <v>416</v>
      </c>
      <c r="H44" s="228" t="s">
        <v>778</v>
      </c>
      <c r="I44" s="442" t="s">
        <v>384</v>
      </c>
      <c r="J44" s="492">
        <v>14444658</v>
      </c>
      <c r="K44" s="228" t="s">
        <v>57</v>
      </c>
      <c r="L44" s="242"/>
      <c r="M44" s="242"/>
      <c r="N44" s="242"/>
      <c r="O44" s="242"/>
      <c r="P44" s="242"/>
      <c r="Q44" s="242"/>
      <c r="R44" s="242"/>
      <c r="S44" s="242"/>
      <c r="T44" s="250"/>
      <c r="U44" s="242"/>
      <c r="V44" s="242"/>
      <c r="W44" s="242"/>
      <c r="X44" s="242"/>
      <c r="Y44" s="242"/>
      <c r="Z44" s="242"/>
    </row>
    <row r="45" spans="1:26" ht="15.75" customHeight="1">
      <c r="A45" s="242"/>
      <c r="B45" s="243" t="str">
        <f>IFERROR(VLOOKUP(#REF!,#REF!,COLUMNS($F:F)+3,FALSE),"Do not enter data")</f>
        <v>Do not enter data</v>
      </c>
      <c r="C45" s="243" t="str">
        <f>IFERROR(VLOOKUP(#REF!,#REF!,COLUMNS($F:G)+3,FALSE),"Do not enter data")</f>
        <v>Do not enter data</v>
      </c>
      <c r="D45" s="243" t="str">
        <f>IFERROR(VLOOKUP(#REF!,#REF!,COLUMNS($F:H)+3,FALSE),"Do not enter data")</f>
        <v>Do not enter data</v>
      </c>
      <c r="E45" s="243" t="str">
        <f>IFERROR(VLOOKUP(#REF!,#REF!,COLUMNS($F:I)+3,FALSE),"Do not enter data")</f>
        <v>Do not enter data</v>
      </c>
      <c r="F45" s="228" t="s">
        <v>776</v>
      </c>
      <c r="G45" s="228" t="s">
        <v>416</v>
      </c>
      <c r="H45" s="228" t="s">
        <v>784</v>
      </c>
      <c r="I45" s="442" t="s">
        <v>384</v>
      </c>
      <c r="J45" s="492">
        <v>14421604</v>
      </c>
      <c r="K45" s="228" t="s">
        <v>57</v>
      </c>
      <c r="L45" s="242"/>
      <c r="M45" s="242"/>
      <c r="N45" s="242"/>
      <c r="O45" s="242"/>
      <c r="P45" s="242"/>
      <c r="Q45" s="242"/>
      <c r="R45" s="242"/>
      <c r="S45" s="242"/>
      <c r="T45" s="242"/>
      <c r="U45" s="242"/>
      <c r="V45" s="242"/>
      <c r="W45" s="242"/>
      <c r="X45" s="242"/>
      <c r="Y45" s="242"/>
      <c r="Z45" s="242"/>
    </row>
    <row r="46" spans="1:26" ht="15.75" customHeight="1">
      <c r="A46" s="242"/>
      <c r="B46" s="243" t="str">
        <f>IFERROR(VLOOKUP(#REF!,#REF!,COLUMNS($F:F)+3,FALSE),"Do not enter data")</f>
        <v>Do not enter data</v>
      </c>
      <c r="C46" s="243" t="str">
        <f>IFERROR(VLOOKUP(#REF!,#REF!,COLUMNS($F:G)+3,FALSE),"Do not enter data")</f>
        <v>Do not enter data</v>
      </c>
      <c r="D46" s="243" t="str">
        <f>IFERROR(VLOOKUP(#REF!,#REF!,COLUMNS($F:H)+3,FALSE),"Do not enter data")</f>
        <v>Do not enter data</v>
      </c>
      <c r="E46" s="243" t="str">
        <f>IFERROR(VLOOKUP(#REF!,#REF!,COLUMNS($F:I)+3,FALSE),"Do not enter data")</f>
        <v>Do not enter data</v>
      </c>
      <c r="F46" s="228" t="s">
        <v>776</v>
      </c>
      <c r="G46" s="228" t="s">
        <v>416</v>
      </c>
      <c r="H46" s="228" t="s">
        <v>777</v>
      </c>
      <c r="I46" s="442" t="s">
        <v>384</v>
      </c>
      <c r="J46" s="492">
        <v>132300360</v>
      </c>
      <c r="K46" s="228" t="s">
        <v>57</v>
      </c>
      <c r="L46" s="242"/>
      <c r="M46" s="242"/>
      <c r="N46" s="242"/>
      <c r="O46" s="242"/>
      <c r="P46" s="242"/>
      <c r="Q46" s="242"/>
      <c r="R46" s="242"/>
      <c r="S46" s="242"/>
      <c r="T46" s="250"/>
      <c r="U46" s="242"/>
      <c r="V46" s="242"/>
      <c r="W46" s="242"/>
      <c r="X46" s="242"/>
      <c r="Y46" s="242"/>
      <c r="Z46" s="242"/>
    </row>
    <row r="47" spans="1:26" ht="15.75" customHeight="1">
      <c r="A47" s="242"/>
      <c r="B47" s="243" t="str">
        <f>IFERROR(VLOOKUP(#REF!,#REF!,COLUMNS($F:F)+3,FALSE),"Do not enter data")</f>
        <v>Do not enter data</v>
      </c>
      <c r="C47" s="243" t="str">
        <f>IFERROR(VLOOKUP(#REF!,#REF!,COLUMNS($F:G)+3,FALSE),"Do not enter data")</f>
        <v>Do not enter data</v>
      </c>
      <c r="D47" s="243" t="str">
        <f>IFERROR(VLOOKUP(#REF!,#REF!,COLUMNS($F:H)+3,FALSE),"Do not enter data")</f>
        <v>Do not enter data</v>
      </c>
      <c r="E47" s="243" t="str">
        <f>IFERROR(VLOOKUP(#REF!,#REF!,COLUMNS($F:I)+3,FALSE),"Do not enter data")</f>
        <v>Do not enter data</v>
      </c>
      <c r="F47" s="228" t="s">
        <v>785</v>
      </c>
      <c r="G47" s="228" t="s">
        <v>416</v>
      </c>
      <c r="H47" s="228" t="s">
        <v>786</v>
      </c>
      <c r="I47" s="442" t="s">
        <v>384</v>
      </c>
      <c r="J47" s="492">
        <v>370862</v>
      </c>
      <c r="K47" s="228" t="s">
        <v>57</v>
      </c>
      <c r="L47" s="242"/>
      <c r="M47" s="242"/>
      <c r="N47" s="242"/>
      <c r="O47" s="242"/>
      <c r="P47" s="242"/>
      <c r="Q47" s="242"/>
      <c r="R47" s="251"/>
      <c r="S47" s="242"/>
      <c r="T47" s="242"/>
      <c r="U47" s="242"/>
      <c r="V47" s="242"/>
      <c r="W47" s="242"/>
      <c r="X47" s="242"/>
      <c r="Y47" s="242"/>
      <c r="Z47" s="242"/>
    </row>
    <row r="48" spans="1:26" ht="15.75" customHeight="1">
      <c r="A48" s="242"/>
      <c r="B48" s="243" t="str">
        <f>IFERROR(VLOOKUP(#REF!,#REF!,COLUMNS($F:F)+3,FALSE),"Do not enter data")</f>
        <v>Do not enter data</v>
      </c>
      <c r="C48" s="243" t="str">
        <f>IFERROR(VLOOKUP(#REF!,#REF!,COLUMNS($F:G)+3,FALSE),"Do not enter data")</f>
        <v>Do not enter data</v>
      </c>
      <c r="D48" s="243" t="str">
        <f>IFERROR(VLOOKUP(#REF!,#REF!,COLUMNS($F:H)+3,FALSE),"Do not enter data")</f>
        <v>Do not enter data</v>
      </c>
      <c r="E48" s="243" t="str">
        <f>IFERROR(VLOOKUP(#REF!,#REF!,COLUMNS($F:I)+3,FALSE),"Do not enter data")</f>
        <v>Do not enter data</v>
      </c>
      <c r="F48" s="228" t="s">
        <v>758</v>
      </c>
      <c r="G48" s="228" t="s">
        <v>416</v>
      </c>
      <c r="H48" s="228" t="s">
        <v>787</v>
      </c>
      <c r="I48" s="228" t="s">
        <v>397</v>
      </c>
      <c r="J48" s="492">
        <v>1023753656</v>
      </c>
      <c r="K48" s="228" t="s">
        <v>57</v>
      </c>
      <c r="L48" s="242"/>
      <c r="M48" s="242"/>
      <c r="N48" s="242"/>
      <c r="O48" s="242"/>
      <c r="P48" s="242"/>
      <c r="Q48" s="242"/>
      <c r="R48" s="250"/>
      <c r="S48" s="242"/>
      <c r="T48" s="251"/>
      <c r="U48" s="242"/>
      <c r="V48" s="242"/>
      <c r="W48" s="242"/>
      <c r="X48" s="242"/>
      <c r="Y48" s="242"/>
      <c r="Z48" s="242"/>
    </row>
    <row r="49" spans="1:26" ht="15.75" customHeight="1">
      <c r="A49" s="242"/>
      <c r="B49" s="243" t="str">
        <f>IFERROR(VLOOKUP(#REF!,#REF!,COLUMNS($F:F)+3,FALSE),"Do not enter data")</f>
        <v>Do not enter data</v>
      </c>
      <c r="C49" s="243" t="str">
        <f>IFERROR(VLOOKUP(#REF!,#REF!,COLUMNS($F:G)+3,FALSE),"Do not enter data")</f>
        <v>Do not enter data</v>
      </c>
      <c r="D49" s="243" t="str">
        <f>IFERROR(VLOOKUP(#REF!,#REF!,COLUMNS($F:H)+3,FALSE),"Do not enter data")</f>
        <v>Do not enter data</v>
      </c>
      <c r="E49" s="243" t="str">
        <f>IFERROR(VLOOKUP(#REF!,#REF!,COLUMNS($F:I)+3,FALSE),"Do not enter data")</f>
        <v>Do not enter data</v>
      </c>
      <c r="F49" s="228" t="s">
        <v>788</v>
      </c>
      <c r="G49" s="228" t="s">
        <v>416</v>
      </c>
      <c r="H49" s="228" t="s">
        <v>789</v>
      </c>
      <c r="I49" s="228" t="s">
        <v>397</v>
      </c>
      <c r="J49" s="493">
        <v>0</v>
      </c>
      <c r="K49" s="228" t="s">
        <v>57</v>
      </c>
      <c r="L49" s="242"/>
      <c r="M49" s="242"/>
      <c r="N49" s="242"/>
      <c r="O49" s="242"/>
      <c r="P49" s="242"/>
      <c r="Q49" s="242"/>
      <c r="R49" s="250"/>
      <c r="S49" s="242"/>
      <c r="T49" s="250"/>
      <c r="U49" s="242"/>
      <c r="V49" s="242"/>
      <c r="W49" s="242"/>
      <c r="X49" s="242"/>
      <c r="Y49" s="242"/>
      <c r="Z49" s="242"/>
    </row>
    <row r="50" spans="1:26" ht="15.75" customHeight="1">
      <c r="A50" s="242"/>
      <c r="B50" s="243" t="str">
        <f>IFERROR(VLOOKUP(#REF!,#REF!,COLUMNS($F:F)+3,FALSE),"Do not enter data")</f>
        <v>Do not enter data</v>
      </c>
      <c r="C50" s="243" t="str">
        <f>IFERROR(VLOOKUP(#REF!,#REF!,COLUMNS($F:G)+3,FALSE),"Do not enter data")</f>
        <v>Do not enter data</v>
      </c>
      <c r="D50" s="243" t="str">
        <f>IFERROR(VLOOKUP(#REF!,#REF!,COLUMNS($F:H)+3,FALSE),"Do not enter data")</f>
        <v>Do not enter data</v>
      </c>
      <c r="E50" s="243" t="str">
        <f>IFERROR(VLOOKUP(#REF!,#REF!,COLUMNS($F:I)+3,FALSE),"Do not enter data")</f>
        <v>Do not enter data</v>
      </c>
      <c r="F50" s="228" t="s">
        <v>751</v>
      </c>
      <c r="G50" s="212" t="s">
        <v>586</v>
      </c>
      <c r="H50" s="228" t="s">
        <v>752</v>
      </c>
      <c r="I50" s="442" t="s">
        <v>389</v>
      </c>
      <c r="J50" s="492">
        <v>31500</v>
      </c>
      <c r="K50" s="228" t="s">
        <v>57</v>
      </c>
      <c r="L50" s="242"/>
      <c r="M50" s="242"/>
      <c r="N50" s="242"/>
      <c r="O50" s="242"/>
      <c r="P50" s="242"/>
      <c r="Q50" s="242"/>
      <c r="R50" s="250"/>
      <c r="S50" s="242"/>
      <c r="T50" s="251"/>
      <c r="U50" s="242"/>
      <c r="V50" s="242"/>
      <c r="W50" s="242"/>
      <c r="X50" s="242"/>
      <c r="Y50" s="242"/>
      <c r="Z50" s="242"/>
    </row>
    <row r="51" spans="1:26" ht="15.75" customHeight="1">
      <c r="A51" s="242"/>
      <c r="B51" s="243" t="str">
        <f>IFERROR(VLOOKUP(#REF!,#REF!,COLUMNS($F:F)+3,FALSE),"Do not enter data")</f>
        <v>Do not enter data</v>
      </c>
      <c r="C51" s="243" t="str">
        <f>IFERROR(VLOOKUP(#REF!,#REF!,COLUMNS($F:G)+3,FALSE),"Do not enter data")</f>
        <v>Do not enter data</v>
      </c>
      <c r="D51" s="243" t="str">
        <f>IFERROR(VLOOKUP(#REF!,#REF!,COLUMNS($F:H)+3,FALSE),"Do not enter data")</f>
        <v>Do not enter data</v>
      </c>
      <c r="E51" s="243" t="str">
        <f>IFERROR(VLOOKUP(#REF!,#REF!,COLUMNS($F:I)+3,FALSE),"Do not enter data")</f>
        <v>Do not enter data</v>
      </c>
      <c r="F51" s="228" t="s">
        <v>754</v>
      </c>
      <c r="G51" s="212" t="s">
        <v>586</v>
      </c>
      <c r="H51" s="228" t="s">
        <v>755</v>
      </c>
      <c r="I51" s="442" t="s">
        <v>389</v>
      </c>
      <c r="J51" s="492">
        <v>164739886</v>
      </c>
      <c r="K51" s="228" t="s">
        <v>57</v>
      </c>
      <c r="L51" s="242"/>
      <c r="M51" s="242"/>
      <c r="N51" s="242"/>
      <c r="O51" s="242"/>
      <c r="P51" s="242"/>
      <c r="Q51" s="242"/>
      <c r="R51" s="242"/>
      <c r="S51" s="242"/>
      <c r="T51" s="242"/>
      <c r="U51" s="242"/>
      <c r="V51" s="242"/>
      <c r="W51" s="242"/>
      <c r="X51" s="242"/>
      <c r="Y51" s="242"/>
      <c r="Z51" s="242"/>
    </row>
    <row r="52" spans="1:26" ht="15.75" customHeight="1">
      <c r="A52" s="242"/>
      <c r="B52" s="243" t="str">
        <f>IFERROR(VLOOKUP(#REF!,#REF!,COLUMNS($F:F)+3,FALSE),"Do not enter data")</f>
        <v>Do not enter data</v>
      </c>
      <c r="C52" s="243" t="str">
        <f>IFERROR(VLOOKUP(#REF!,#REF!,COLUMNS($F:G)+3,FALSE),"Do not enter data")</f>
        <v>Do not enter data</v>
      </c>
      <c r="D52" s="243" t="str">
        <f>IFERROR(VLOOKUP(#REF!,#REF!,COLUMNS($F:H)+3,FALSE),"Do not enter data")</f>
        <v>Do not enter data</v>
      </c>
      <c r="E52" s="243" t="str">
        <f>IFERROR(VLOOKUP(#REF!,#REF!,COLUMNS($F:I)+3,FALSE),"Do not enter data")</f>
        <v>Do not enter data</v>
      </c>
      <c r="F52" s="228" t="s">
        <v>754</v>
      </c>
      <c r="G52" s="212" t="s">
        <v>586</v>
      </c>
      <c r="H52" s="228" t="s">
        <v>756</v>
      </c>
      <c r="I52" s="442" t="s">
        <v>389</v>
      </c>
      <c r="J52" s="493">
        <v>0</v>
      </c>
      <c r="K52" s="228" t="s">
        <v>57</v>
      </c>
      <c r="L52" s="242"/>
      <c r="M52" s="242"/>
      <c r="N52" s="242"/>
      <c r="O52" s="242"/>
      <c r="P52" s="242"/>
      <c r="Q52" s="242"/>
      <c r="R52" s="242"/>
      <c r="S52" s="242"/>
      <c r="T52" s="250"/>
      <c r="U52" s="242"/>
      <c r="V52" s="242"/>
      <c r="W52" s="242"/>
      <c r="X52" s="242"/>
      <c r="Y52" s="242"/>
      <c r="Z52" s="242"/>
    </row>
    <row r="53" spans="1:26" ht="15.75" customHeight="1">
      <c r="A53" s="242"/>
      <c r="B53" s="243" t="str">
        <f>IFERROR(VLOOKUP(#REF!,#REF!,COLUMNS($F:F)+3,FALSE),"Do not enter data")</f>
        <v>Do not enter data</v>
      </c>
      <c r="C53" s="243" t="str">
        <f>IFERROR(VLOOKUP(#REF!,#REF!,COLUMNS($F:G)+3,FALSE),"Do not enter data")</f>
        <v>Do not enter data</v>
      </c>
      <c r="D53" s="243" t="str">
        <f>IFERROR(VLOOKUP(#REF!,#REF!,COLUMNS($F:H)+3,FALSE),"Do not enter data")</f>
        <v>Do not enter data</v>
      </c>
      <c r="E53" s="243" t="str">
        <f>IFERROR(VLOOKUP(#REF!,#REF!,COLUMNS($F:I)+3,FALSE),"Do not enter data")</f>
        <v>Do not enter data</v>
      </c>
      <c r="F53" s="228" t="s">
        <v>754</v>
      </c>
      <c r="G53" s="212" t="s">
        <v>586</v>
      </c>
      <c r="H53" s="228" t="s">
        <v>757</v>
      </c>
      <c r="I53" s="442" t="s">
        <v>389</v>
      </c>
      <c r="J53" s="493">
        <v>0</v>
      </c>
      <c r="K53" s="228" t="s">
        <v>57</v>
      </c>
      <c r="L53" s="242"/>
      <c r="M53" s="242"/>
      <c r="N53" s="242"/>
      <c r="O53" s="242"/>
      <c r="P53" s="242"/>
      <c r="Q53" s="242"/>
      <c r="R53" s="242"/>
      <c r="S53" s="242"/>
      <c r="T53" s="250"/>
      <c r="U53" s="242"/>
      <c r="V53" s="242"/>
      <c r="W53" s="242"/>
      <c r="X53" s="242"/>
      <c r="Y53" s="242"/>
      <c r="Z53" s="242"/>
    </row>
    <row r="54" spans="1:26" ht="15.75" customHeight="1">
      <c r="A54" s="242"/>
      <c r="B54" s="243" t="str">
        <f>IFERROR(VLOOKUP(#REF!,#REF!,COLUMNS($F:F)+3,FALSE),"Do not enter data")</f>
        <v>Do not enter data</v>
      </c>
      <c r="C54" s="243" t="str">
        <f>IFERROR(VLOOKUP(#REF!,#REF!,COLUMNS($F:G)+3,FALSE),"Do not enter data")</f>
        <v>Do not enter data</v>
      </c>
      <c r="D54" s="243" t="str">
        <f>IFERROR(VLOOKUP(#REF!,#REF!,COLUMNS($F:H)+3,FALSE),"Do not enter data")</f>
        <v>Do not enter data</v>
      </c>
      <c r="E54" s="243" t="str">
        <f>IFERROR(VLOOKUP(#REF!,#REF!,COLUMNS($F:I)+3,FALSE),"Do not enter data")</f>
        <v>Do not enter data</v>
      </c>
      <c r="F54" s="228" t="s">
        <v>758</v>
      </c>
      <c r="G54" s="212" t="s">
        <v>586</v>
      </c>
      <c r="H54" s="228" t="s">
        <v>759</v>
      </c>
      <c r="I54" s="442" t="s">
        <v>389</v>
      </c>
      <c r="J54" s="493">
        <v>0</v>
      </c>
      <c r="K54" s="228" t="s">
        <v>57</v>
      </c>
      <c r="L54" s="242"/>
      <c r="M54" s="242"/>
      <c r="N54" s="242"/>
      <c r="O54" s="242"/>
      <c r="P54" s="242"/>
      <c r="Q54" s="242"/>
      <c r="R54" s="242"/>
      <c r="S54" s="242"/>
      <c r="T54" s="250"/>
      <c r="U54" s="242"/>
      <c r="V54" s="242"/>
      <c r="W54" s="242"/>
      <c r="X54" s="242"/>
      <c r="Y54" s="242"/>
      <c r="Z54" s="242"/>
    </row>
    <row r="55" spans="1:26" ht="15.75" customHeight="1">
      <c r="A55" s="242"/>
      <c r="B55" s="243" t="str">
        <f>IFERROR(VLOOKUP(#REF!,#REF!,COLUMNS($F:F)+3,FALSE),"Do not enter data")</f>
        <v>Do not enter data</v>
      </c>
      <c r="C55" s="243" t="str">
        <f>IFERROR(VLOOKUP(#REF!,#REF!,COLUMNS($F:G)+3,FALSE),"Do not enter data")</f>
        <v>Do not enter data</v>
      </c>
      <c r="D55" s="243" t="str">
        <f>IFERROR(VLOOKUP(#REF!,#REF!,COLUMNS($F:H)+3,FALSE),"Do not enter data")</f>
        <v>Do not enter data</v>
      </c>
      <c r="E55" s="243" t="str">
        <f>IFERROR(VLOOKUP(#REF!,#REF!,COLUMNS($F:I)+3,FALSE),"Do not enter data")</f>
        <v>Do not enter data</v>
      </c>
      <c r="F55" s="228" t="s">
        <v>754</v>
      </c>
      <c r="G55" s="212" t="s">
        <v>586</v>
      </c>
      <c r="H55" s="228" t="s">
        <v>760</v>
      </c>
      <c r="I55" s="442" t="s">
        <v>389</v>
      </c>
      <c r="J55" s="492">
        <v>22446580</v>
      </c>
      <c r="K55" s="228" t="s">
        <v>57</v>
      </c>
      <c r="L55" s="242"/>
      <c r="M55" s="242"/>
      <c r="N55" s="242"/>
      <c r="O55" s="242"/>
      <c r="P55" s="242"/>
      <c r="Q55" s="242"/>
      <c r="R55" s="242"/>
      <c r="S55" s="242"/>
      <c r="T55" s="250"/>
      <c r="U55" s="242"/>
      <c r="V55" s="242"/>
      <c r="W55" s="242"/>
      <c r="X55" s="242"/>
      <c r="Y55" s="242"/>
      <c r="Z55" s="242"/>
    </row>
    <row r="56" spans="1:26" ht="15.75" customHeight="1">
      <c r="A56" s="242"/>
      <c r="B56" s="243" t="str">
        <f>IFERROR(VLOOKUP(#REF!,#REF!,COLUMNS($F:F)+3,FALSE),"Do not enter data")</f>
        <v>Do not enter data</v>
      </c>
      <c r="C56" s="243" t="str">
        <f>IFERROR(VLOOKUP(#REF!,#REF!,COLUMNS($F:G)+3,FALSE),"Do not enter data")</f>
        <v>Do not enter data</v>
      </c>
      <c r="D56" s="243" t="str">
        <f>IFERROR(VLOOKUP(#REF!,#REF!,COLUMNS($F:H)+3,FALSE),"Do not enter data")</f>
        <v>Do not enter data</v>
      </c>
      <c r="E56" s="243" t="str">
        <f>IFERROR(VLOOKUP(#REF!,#REF!,COLUMNS($F:I)+3,FALSE),"Do not enter data")</f>
        <v>Do not enter data</v>
      </c>
      <c r="F56" s="228" t="s">
        <v>762</v>
      </c>
      <c r="G56" s="212" t="s">
        <v>586</v>
      </c>
      <c r="H56" s="228" t="s">
        <v>763</v>
      </c>
      <c r="I56" s="442" t="s">
        <v>389</v>
      </c>
      <c r="J56" s="493">
        <v>0</v>
      </c>
      <c r="K56" s="228" t="s">
        <v>57</v>
      </c>
      <c r="L56" s="242"/>
      <c r="M56" s="242"/>
      <c r="N56" s="242"/>
      <c r="O56" s="242"/>
      <c r="P56" s="242"/>
      <c r="Q56" s="242"/>
      <c r="R56" s="242"/>
      <c r="S56" s="242"/>
      <c r="T56" s="250"/>
      <c r="U56" s="242"/>
      <c r="V56" s="242"/>
      <c r="W56" s="242"/>
      <c r="X56" s="242"/>
      <c r="Y56" s="242"/>
      <c r="Z56" s="242"/>
    </row>
    <row r="57" spans="1:26" ht="15.75" customHeight="1">
      <c r="A57" s="242"/>
      <c r="B57" s="243" t="str">
        <f>IFERROR(VLOOKUP(#REF!,#REF!,COLUMNS($F:F)+3,FALSE),"Do not enter data")</f>
        <v>Do not enter data</v>
      </c>
      <c r="C57" s="243" t="str">
        <f>IFERROR(VLOOKUP(#REF!,#REF!,COLUMNS($F:G)+3,FALSE),"Do not enter data")</f>
        <v>Do not enter data</v>
      </c>
      <c r="D57" s="243" t="str">
        <f>IFERROR(VLOOKUP(#REF!,#REF!,COLUMNS($F:H)+3,FALSE),"Do not enter data")</f>
        <v>Do not enter data</v>
      </c>
      <c r="E57" s="243" t="str">
        <f>IFERROR(VLOOKUP(#REF!,#REF!,COLUMNS($F:I)+3,FALSE),"Do not enter data")</f>
        <v>Do not enter data</v>
      </c>
      <c r="F57" s="228" t="s">
        <v>765</v>
      </c>
      <c r="G57" s="212" t="s">
        <v>586</v>
      </c>
      <c r="H57" s="228" t="s">
        <v>766</v>
      </c>
      <c r="I57" s="442" t="s">
        <v>389</v>
      </c>
      <c r="J57" s="493">
        <v>0</v>
      </c>
      <c r="K57" s="228" t="s">
        <v>57</v>
      </c>
      <c r="L57" s="242"/>
      <c r="M57" s="25"/>
      <c r="N57" s="25"/>
      <c r="O57" s="242"/>
      <c r="P57" s="242"/>
      <c r="Q57" s="242"/>
      <c r="R57" s="242"/>
      <c r="S57" s="242"/>
      <c r="T57" s="242"/>
      <c r="U57" s="242"/>
      <c r="V57" s="242"/>
      <c r="W57" s="242"/>
      <c r="X57" s="242"/>
      <c r="Y57" s="242"/>
      <c r="Z57" s="242"/>
    </row>
    <row r="58" spans="1:26" ht="15.75" customHeight="1">
      <c r="A58" s="242"/>
      <c r="B58" s="243"/>
      <c r="C58" s="243"/>
      <c r="D58" s="243"/>
      <c r="E58" s="243"/>
      <c r="F58" s="252" t="s">
        <v>754</v>
      </c>
      <c r="G58" s="212" t="s">
        <v>586</v>
      </c>
      <c r="H58" s="252" t="s">
        <v>767</v>
      </c>
      <c r="I58" s="442" t="s">
        <v>389</v>
      </c>
      <c r="J58" s="492">
        <v>225659580</v>
      </c>
      <c r="K58" s="228" t="s">
        <v>57</v>
      </c>
      <c r="L58" s="242"/>
      <c r="M58" s="253"/>
      <c r="N58" s="253"/>
      <c r="O58" s="242"/>
      <c r="P58" s="242"/>
      <c r="Q58" s="242"/>
      <c r="R58" s="242"/>
      <c r="S58" s="242"/>
      <c r="T58" s="242"/>
      <c r="U58" s="242"/>
      <c r="V58" s="242"/>
      <c r="W58" s="242"/>
      <c r="X58" s="242"/>
      <c r="Y58" s="242"/>
      <c r="Z58" s="242"/>
    </row>
    <row r="59" spans="1:26" ht="15.75" customHeight="1">
      <c r="A59" s="242"/>
      <c r="B59" s="243"/>
      <c r="C59" s="243"/>
      <c r="D59" s="243"/>
      <c r="E59" s="243"/>
      <c r="F59" s="254" t="s">
        <v>754</v>
      </c>
      <c r="G59" s="212" t="s">
        <v>586</v>
      </c>
      <c r="H59" s="254" t="s">
        <v>768</v>
      </c>
      <c r="I59" s="442" t="s">
        <v>389</v>
      </c>
      <c r="J59" s="492">
        <v>21933160</v>
      </c>
      <c r="K59" s="228" t="s">
        <v>57</v>
      </c>
      <c r="L59" s="242"/>
      <c r="M59" s="253"/>
      <c r="N59" s="253"/>
      <c r="O59" s="242"/>
      <c r="P59" s="242"/>
      <c r="Q59" s="242"/>
      <c r="R59" s="242"/>
      <c r="S59" s="242"/>
      <c r="T59" s="242"/>
      <c r="U59" s="242"/>
      <c r="V59" s="242"/>
      <c r="W59" s="242"/>
      <c r="X59" s="242"/>
      <c r="Y59" s="242"/>
      <c r="Z59" s="242"/>
    </row>
    <row r="60" spans="1:26" ht="15.75" customHeight="1">
      <c r="A60" s="242"/>
      <c r="B60" s="243"/>
      <c r="C60" s="243"/>
      <c r="D60" s="243"/>
      <c r="E60" s="243"/>
      <c r="F60" s="252" t="s">
        <v>754</v>
      </c>
      <c r="G60" s="212" t="s">
        <v>586</v>
      </c>
      <c r="H60" s="252" t="s">
        <v>769</v>
      </c>
      <c r="I60" s="442" t="s">
        <v>389</v>
      </c>
      <c r="J60" s="492">
        <v>1207835052</v>
      </c>
      <c r="K60" s="228" t="s">
        <v>57</v>
      </c>
      <c r="L60" s="242"/>
      <c r="M60" s="253"/>
      <c r="N60" s="253"/>
      <c r="O60" s="242"/>
      <c r="P60" s="242"/>
      <c r="Q60" s="242"/>
      <c r="R60" s="242"/>
      <c r="S60" s="242"/>
      <c r="T60" s="242"/>
      <c r="U60" s="242"/>
      <c r="V60" s="242"/>
      <c r="W60" s="242"/>
      <c r="X60" s="242"/>
      <c r="Y60" s="242"/>
      <c r="Z60" s="242"/>
    </row>
    <row r="61" spans="1:26" ht="15.75" customHeight="1">
      <c r="A61" s="242"/>
      <c r="B61" s="243" t="str">
        <f>IFERROR(VLOOKUP(#REF!,#REF!,COLUMNS($F:F)+3,FALSE),"Do not enter data")</f>
        <v>Do not enter data</v>
      </c>
      <c r="C61" s="243" t="str">
        <f>IFERROR(VLOOKUP(#REF!,#REF!,COLUMNS($F:G)+3,FALSE),"Do not enter data")</f>
        <v>Do not enter data</v>
      </c>
      <c r="D61" s="243" t="str">
        <f>IFERROR(VLOOKUP(#REF!,#REF!,COLUMNS($F:H)+3,FALSE),"Do not enter data")</f>
        <v>Do not enter data</v>
      </c>
      <c r="E61" s="243" t="str">
        <f>IFERROR(VLOOKUP(#REF!,#REF!,COLUMNS($F:I)+3,FALSE),"Do not enter data")</f>
        <v>Do not enter data</v>
      </c>
      <c r="F61" s="228" t="s">
        <v>770</v>
      </c>
      <c r="G61" s="212" t="s">
        <v>586</v>
      </c>
      <c r="H61" s="228" t="s">
        <v>771</v>
      </c>
      <c r="I61" s="442" t="s">
        <v>387</v>
      </c>
      <c r="J61" s="492">
        <v>1782369</v>
      </c>
      <c r="K61" s="228" t="s">
        <v>57</v>
      </c>
      <c r="L61" s="242"/>
      <c r="M61" s="242"/>
      <c r="N61" s="242"/>
      <c r="O61" s="242"/>
      <c r="P61" s="242"/>
      <c r="Q61" s="242"/>
      <c r="R61" s="242"/>
      <c r="S61" s="242"/>
      <c r="T61" s="250"/>
      <c r="U61" s="242"/>
      <c r="V61" s="242"/>
      <c r="W61" s="242"/>
      <c r="X61" s="242"/>
      <c r="Y61" s="242"/>
      <c r="Z61" s="242"/>
    </row>
    <row r="62" spans="1:26" ht="15.75" customHeight="1">
      <c r="A62" s="242"/>
      <c r="B62" s="243" t="str">
        <f>IFERROR(VLOOKUP(#REF!,#REF!,COLUMNS($F:F)+3,FALSE),"Do not enter data")</f>
        <v>Do not enter data</v>
      </c>
      <c r="C62" s="243" t="str">
        <f>IFERROR(VLOOKUP(#REF!,#REF!,COLUMNS($F:G)+3,FALSE),"Do not enter data")</f>
        <v>Do not enter data</v>
      </c>
      <c r="D62" s="243" t="str">
        <f>IFERROR(VLOOKUP(#REF!,#REF!,COLUMNS($F:H)+3,FALSE),"Do not enter data")</f>
        <v>Do not enter data</v>
      </c>
      <c r="E62" s="243" t="str">
        <f>IFERROR(VLOOKUP(#REF!,#REF!,COLUMNS($F:I)+3,FALSE),"Do not enter data")</f>
        <v>Do not enter data</v>
      </c>
      <c r="F62" s="228" t="s">
        <v>770</v>
      </c>
      <c r="G62" s="212" t="s">
        <v>586</v>
      </c>
      <c r="H62" s="228" t="s">
        <v>772</v>
      </c>
      <c r="I62" s="442" t="s">
        <v>387</v>
      </c>
      <c r="J62" s="492">
        <v>8250656</v>
      </c>
      <c r="K62" s="228" t="s">
        <v>57</v>
      </c>
      <c r="L62" s="242"/>
      <c r="M62" s="242"/>
      <c r="N62" s="242"/>
      <c r="O62" s="242"/>
      <c r="P62" s="242"/>
      <c r="Q62" s="242"/>
      <c r="R62" s="242"/>
      <c r="S62" s="242"/>
      <c r="T62" s="250"/>
      <c r="U62" s="242"/>
      <c r="V62" s="242"/>
      <c r="W62" s="242"/>
      <c r="X62" s="242"/>
      <c r="Y62" s="242"/>
      <c r="Z62" s="242"/>
    </row>
    <row r="63" spans="1:26" ht="15.75" customHeight="1">
      <c r="A63" s="242"/>
      <c r="B63" s="243" t="str">
        <f>IFERROR(VLOOKUP(#REF!,#REF!,COLUMNS($F:F)+3,FALSE),"Do not enter data")</f>
        <v>Do not enter data</v>
      </c>
      <c r="C63" s="243" t="str">
        <f>IFERROR(VLOOKUP(#REF!,#REF!,COLUMNS($F:G)+3,FALSE),"Do not enter data")</f>
        <v>Do not enter data</v>
      </c>
      <c r="D63" s="243" t="str">
        <f>IFERROR(VLOOKUP(#REF!,#REF!,COLUMNS($F:H)+3,FALSE),"Do not enter data")</f>
        <v>Do not enter data</v>
      </c>
      <c r="E63" s="243" t="str">
        <f>IFERROR(VLOOKUP(#REF!,#REF!,COLUMNS($F:I)+3,FALSE),"Do not enter data")</f>
        <v>Do not enter data</v>
      </c>
      <c r="F63" s="228" t="s">
        <v>770</v>
      </c>
      <c r="G63" s="212" t="s">
        <v>586</v>
      </c>
      <c r="H63" s="228" t="s">
        <v>773</v>
      </c>
      <c r="I63" s="442" t="s">
        <v>387</v>
      </c>
      <c r="J63" s="492">
        <v>820</v>
      </c>
      <c r="K63" s="228" t="s">
        <v>57</v>
      </c>
      <c r="L63" s="242"/>
      <c r="M63" s="242"/>
      <c r="N63" s="242"/>
      <c r="O63" s="242"/>
      <c r="P63" s="242"/>
      <c r="Q63" s="242"/>
      <c r="R63" s="242"/>
      <c r="S63" s="242"/>
      <c r="T63" s="250"/>
      <c r="U63" s="242"/>
      <c r="V63" s="242"/>
      <c r="W63" s="242"/>
      <c r="X63" s="242"/>
      <c r="Y63" s="242"/>
      <c r="Z63" s="242"/>
    </row>
    <row r="64" spans="1:26" ht="15.75" customHeight="1">
      <c r="A64" s="242"/>
      <c r="B64" s="243" t="str">
        <f>IFERROR(VLOOKUP(#REF!,#REF!,COLUMNS($F:F)+3,FALSE),"Do not enter data")</f>
        <v>Do not enter data</v>
      </c>
      <c r="C64" s="243" t="str">
        <f>IFERROR(VLOOKUP(#REF!,#REF!,COLUMNS($F:G)+3,FALSE),"Do not enter data")</f>
        <v>Do not enter data</v>
      </c>
      <c r="D64" s="243" t="str">
        <f>IFERROR(VLOOKUP(#REF!,#REF!,COLUMNS($F:H)+3,FALSE),"Do not enter data")</f>
        <v>Do not enter data</v>
      </c>
      <c r="E64" s="243" t="str">
        <f>IFERROR(VLOOKUP(#REF!,#REF!,COLUMNS($F:I)+3,FALSE),"Do not enter data")</f>
        <v>Do not enter data</v>
      </c>
      <c r="F64" s="228" t="s">
        <v>770</v>
      </c>
      <c r="G64" s="212" t="s">
        <v>586</v>
      </c>
      <c r="H64" s="228" t="s">
        <v>774</v>
      </c>
      <c r="I64" s="442" t="s">
        <v>401</v>
      </c>
      <c r="J64" s="492">
        <v>18936</v>
      </c>
      <c r="K64" s="228" t="s">
        <v>57</v>
      </c>
      <c r="L64" s="242"/>
      <c r="M64" s="242"/>
      <c r="N64" s="242"/>
      <c r="O64" s="242"/>
      <c r="P64" s="242"/>
      <c r="Q64" s="242"/>
      <c r="R64" s="242"/>
      <c r="S64" s="242"/>
      <c r="T64" s="250"/>
      <c r="U64" s="242"/>
      <c r="V64" s="242"/>
      <c r="W64" s="242"/>
      <c r="X64" s="242"/>
      <c r="Y64" s="242"/>
      <c r="Z64" s="242"/>
    </row>
    <row r="65" spans="1:26" ht="15.75" customHeight="1">
      <c r="A65" s="242"/>
      <c r="B65" s="243" t="str">
        <f>IFERROR(VLOOKUP(#REF!,#REF!,COLUMNS($F:F)+3,FALSE),"Do not enter data")</f>
        <v>Do not enter data</v>
      </c>
      <c r="C65" s="243" t="str">
        <f>IFERROR(VLOOKUP(#REF!,#REF!,COLUMNS($F:G)+3,FALSE),"Do not enter data")</f>
        <v>Do not enter data</v>
      </c>
      <c r="D65" s="243" t="str">
        <f>IFERROR(VLOOKUP(#REF!,#REF!,COLUMNS($F:H)+3,FALSE),"Do not enter data")</f>
        <v>Do not enter data</v>
      </c>
      <c r="E65" s="243" t="str">
        <f>IFERROR(VLOOKUP(#REF!,#REF!,COLUMNS($F:I)+3,FALSE),"Do not enter data")</f>
        <v>Do not enter data</v>
      </c>
      <c r="F65" s="228" t="s">
        <v>776</v>
      </c>
      <c r="G65" s="212" t="s">
        <v>586</v>
      </c>
      <c r="H65" s="228" t="s">
        <v>779</v>
      </c>
      <c r="I65" s="442" t="s">
        <v>384</v>
      </c>
      <c r="J65" s="493">
        <v>0</v>
      </c>
      <c r="K65" s="228" t="s">
        <v>57</v>
      </c>
      <c r="L65" s="242"/>
      <c r="M65" s="242"/>
      <c r="N65" s="242"/>
      <c r="O65" s="242"/>
      <c r="P65" s="242"/>
      <c r="Q65" s="242"/>
      <c r="R65" s="242"/>
      <c r="S65" s="242"/>
      <c r="T65" s="250"/>
      <c r="U65" s="242"/>
      <c r="V65" s="242"/>
      <c r="W65" s="242"/>
      <c r="X65" s="242"/>
      <c r="Y65" s="242"/>
      <c r="Z65" s="242"/>
    </row>
    <row r="66" spans="1:26" ht="15.75" customHeight="1">
      <c r="A66" s="242"/>
      <c r="B66" s="243" t="str">
        <f>IFERROR(VLOOKUP(#REF!,#REF!,COLUMNS($F:F)+3,FALSE),"Do not enter data")</f>
        <v>Do not enter data</v>
      </c>
      <c r="C66" s="243" t="str">
        <f>IFERROR(VLOOKUP(#REF!,#REF!,COLUMNS($F:G)+3,FALSE),"Do not enter data")</f>
        <v>Do not enter data</v>
      </c>
      <c r="D66" s="243" t="str">
        <f>IFERROR(VLOOKUP(#REF!,#REF!,COLUMNS($F:H)+3,FALSE),"Do not enter data")</f>
        <v>Do not enter data</v>
      </c>
      <c r="E66" s="243" t="str">
        <f>IFERROR(VLOOKUP(#REF!,#REF!,COLUMNS($F:I)+3,FALSE),"Do not enter data")</f>
        <v>Do not enter data</v>
      </c>
      <c r="F66" s="228" t="s">
        <v>776</v>
      </c>
      <c r="G66" s="212" t="s">
        <v>586</v>
      </c>
      <c r="H66" s="228" t="s">
        <v>780</v>
      </c>
      <c r="I66" s="442" t="s">
        <v>384</v>
      </c>
      <c r="J66" s="493">
        <v>0</v>
      </c>
      <c r="K66" s="228" t="s">
        <v>57</v>
      </c>
      <c r="L66" s="242"/>
      <c r="M66" s="242"/>
      <c r="N66" s="242"/>
      <c r="O66" s="242"/>
      <c r="P66" s="242"/>
      <c r="Q66" s="242"/>
      <c r="R66" s="242"/>
      <c r="S66" s="242"/>
      <c r="T66" s="250"/>
      <c r="U66" s="242"/>
      <c r="V66" s="242"/>
      <c r="W66" s="242"/>
      <c r="X66" s="242"/>
      <c r="Y66" s="242"/>
      <c r="Z66" s="242"/>
    </row>
    <row r="67" spans="1:26" ht="15.75" customHeight="1">
      <c r="A67" s="242"/>
      <c r="B67" s="243" t="str">
        <f>IFERROR(VLOOKUP(#REF!,#REF!,COLUMNS($F:F)+3,FALSE),"Do not enter data")</f>
        <v>Do not enter data</v>
      </c>
      <c r="C67" s="243" t="str">
        <f>IFERROR(VLOOKUP(#REF!,#REF!,COLUMNS($F:G)+3,FALSE),"Do not enter data")</f>
        <v>Do not enter data</v>
      </c>
      <c r="D67" s="243" t="str">
        <f>IFERROR(VLOOKUP(#REF!,#REF!,COLUMNS($F:H)+3,FALSE),"Do not enter data")</f>
        <v>Do not enter data</v>
      </c>
      <c r="E67" s="243" t="str">
        <f>IFERROR(VLOOKUP(#REF!,#REF!,COLUMNS($F:I)+3,FALSE),"Do not enter data")</f>
        <v>Do not enter data</v>
      </c>
      <c r="F67" s="228" t="s">
        <v>781</v>
      </c>
      <c r="G67" s="212" t="s">
        <v>586</v>
      </c>
      <c r="H67" s="228" t="s">
        <v>782</v>
      </c>
      <c r="I67" s="442" t="s">
        <v>384</v>
      </c>
      <c r="J67" s="493">
        <v>0</v>
      </c>
      <c r="K67" s="228" t="s">
        <v>57</v>
      </c>
      <c r="L67" s="242"/>
      <c r="M67" s="242"/>
      <c r="N67" s="242"/>
      <c r="O67" s="242"/>
      <c r="P67" s="242"/>
      <c r="Q67" s="242"/>
      <c r="R67" s="242"/>
      <c r="S67" s="242"/>
      <c r="T67" s="250"/>
      <c r="U67" s="242"/>
      <c r="V67" s="242"/>
      <c r="W67" s="242"/>
      <c r="X67" s="242"/>
      <c r="Y67" s="242"/>
      <c r="Z67" s="242"/>
    </row>
    <row r="68" spans="1:26" ht="15.75" customHeight="1">
      <c r="A68" s="242"/>
      <c r="B68" s="243" t="str">
        <f>IFERROR(VLOOKUP(#REF!,#REF!,COLUMNS($F:F)+3,FALSE),"Do not enter data")</f>
        <v>Do not enter data</v>
      </c>
      <c r="C68" s="243" t="str">
        <f>IFERROR(VLOOKUP(#REF!,#REF!,COLUMNS($F:G)+3,FALSE),"Do not enter data")</f>
        <v>Do not enter data</v>
      </c>
      <c r="D68" s="243" t="str">
        <f>IFERROR(VLOOKUP(#REF!,#REF!,COLUMNS($F:H)+3,FALSE),"Do not enter data")</f>
        <v>Do not enter data</v>
      </c>
      <c r="E68" s="243" t="str">
        <f>IFERROR(VLOOKUP(#REF!,#REF!,COLUMNS($F:I)+3,FALSE),"Do not enter data")</f>
        <v>Do not enter data</v>
      </c>
      <c r="F68" s="228" t="s">
        <v>781</v>
      </c>
      <c r="G68" s="212" t="s">
        <v>586</v>
      </c>
      <c r="H68" s="228" t="s">
        <v>783</v>
      </c>
      <c r="I68" s="442" t="s">
        <v>384</v>
      </c>
      <c r="J68" s="493">
        <v>0</v>
      </c>
      <c r="K68" s="228" t="s">
        <v>57</v>
      </c>
      <c r="L68" s="242"/>
      <c r="M68" s="242"/>
      <c r="N68" s="242"/>
      <c r="O68" s="242"/>
      <c r="P68" s="242"/>
      <c r="Q68" s="242"/>
      <c r="R68" s="242"/>
      <c r="S68" s="242"/>
      <c r="T68" s="250"/>
      <c r="U68" s="242"/>
      <c r="V68" s="242"/>
      <c r="W68" s="242"/>
      <c r="X68" s="242"/>
      <c r="Y68" s="242"/>
      <c r="Z68" s="242"/>
    </row>
    <row r="69" spans="1:26" ht="15.75" customHeight="1">
      <c r="A69" s="242"/>
      <c r="B69" s="243" t="str">
        <f>IFERROR(VLOOKUP(#REF!,#REF!,COLUMNS($F:F)+3,FALSE),"Do not enter data")</f>
        <v>Do not enter data</v>
      </c>
      <c r="C69" s="243" t="str">
        <f>IFERROR(VLOOKUP(#REF!,#REF!,COLUMNS($F:G)+3,FALSE),"Do not enter data")</f>
        <v>Do not enter data</v>
      </c>
      <c r="D69" s="243" t="str">
        <f>IFERROR(VLOOKUP(#REF!,#REF!,COLUMNS($F:H)+3,FALSE),"Do not enter data")</f>
        <v>Do not enter data</v>
      </c>
      <c r="E69" s="243" t="str">
        <f>IFERROR(VLOOKUP(#REF!,#REF!,COLUMNS($F:I)+3,FALSE),"Do not enter data")</f>
        <v>Do not enter data</v>
      </c>
      <c r="F69" s="228" t="s">
        <v>776</v>
      </c>
      <c r="G69" s="212" t="s">
        <v>586</v>
      </c>
      <c r="H69" s="228" t="s">
        <v>778</v>
      </c>
      <c r="I69" s="442" t="s">
        <v>384</v>
      </c>
      <c r="J69" s="493">
        <v>0</v>
      </c>
      <c r="K69" s="228" t="s">
        <v>57</v>
      </c>
      <c r="L69" s="242"/>
      <c r="M69" s="242"/>
      <c r="N69" s="242"/>
      <c r="O69" s="242"/>
      <c r="P69" s="242"/>
      <c r="Q69" s="242"/>
      <c r="R69" s="242"/>
      <c r="S69" s="242"/>
      <c r="T69" s="250"/>
      <c r="U69" s="242"/>
      <c r="V69" s="242"/>
      <c r="W69" s="242"/>
      <c r="X69" s="242"/>
      <c r="Y69" s="242"/>
      <c r="Z69" s="242"/>
    </row>
    <row r="70" spans="1:26" ht="15.75" customHeight="1">
      <c r="A70" s="242"/>
      <c r="B70" s="243" t="str">
        <f>IFERROR(VLOOKUP(#REF!,#REF!,COLUMNS($F:F)+3,FALSE),"Do not enter data")</f>
        <v>Do not enter data</v>
      </c>
      <c r="C70" s="243" t="str">
        <f>IFERROR(VLOOKUP(#REF!,#REF!,COLUMNS($F:G)+3,FALSE),"Do not enter data")</f>
        <v>Do not enter data</v>
      </c>
      <c r="D70" s="243" t="str">
        <f>IFERROR(VLOOKUP(#REF!,#REF!,COLUMNS($F:H)+3,FALSE),"Do not enter data")</f>
        <v>Do not enter data</v>
      </c>
      <c r="E70" s="243" t="str">
        <f>IFERROR(VLOOKUP(#REF!,#REF!,COLUMNS($F:I)+3,FALSE),"Do not enter data")</f>
        <v>Do not enter data</v>
      </c>
      <c r="F70" s="228" t="s">
        <v>776</v>
      </c>
      <c r="G70" s="212" t="s">
        <v>586</v>
      </c>
      <c r="H70" s="228" t="s">
        <v>784</v>
      </c>
      <c r="I70" s="442" t="s">
        <v>384</v>
      </c>
      <c r="J70" s="493">
        <v>0</v>
      </c>
      <c r="K70" s="228" t="s">
        <v>57</v>
      </c>
      <c r="L70" s="242"/>
      <c r="M70" s="242"/>
      <c r="N70" s="242"/>
      <c r="O70" s="242"/>
      <c r="P70" s="242"/>
      <c r="Q70" s="242"/>
      <c r="R70" s="242"/>
      <c r="S70" s="242"/>
      <c r="T70" s="250"/>
      <c r="U70" s="242"/>
      <c r="V70" s="242"/>
      <c r="W70" s="242"/>
      <c r="X70" s="242"/>
      <c r="Y70" s="242"/>
      <c r="Z70" s="242"/>
    </row>
    <row r="71" spans="1:26" ht="15.75" customHeight="1">
      <c r="A71" s="242"/>
      <c r="B71" s="243" t="str">
        <f>IFERROR(VLOOKUP(#REF!,#REF!,COLUMNS($F:F)+3,FALSE),"Do not enter data")</f>
        <v>Do not enter data</v>
      </c>
      <c r="C71" s="243" t="str">
        <f>IFERROR(VLOOKUP(#REF!,#REF!,COLUMNS($F:G)+3,FALSE),"Do not enter data")</f>
        <v>Do not enter data</v>
      </c>
      <c r="D71" s="243" t="str">
        <f>IFERROR(VLOOKUP(#REF!,#REF!,COLUMNS($F:H)+3,FALSE),"Do not enter data")</f>
        <v>Do not enter data</v>
      </c>
      <c r="E71" s="243" t="str">
        <f>IFERROR(VLOOKUP(#REF!,#REF!,COLUMNS($F:I)+3,FALSE),"Do not enter data")</f>
        <v>Do not enter data</v>
      </c>
      <c r="F71" s="228" t="s">
        <v>785</v>
      </c>
      <c r="G71" s="212" t="s">
        <v>586</v>
      </c>
      <c r="H71" s="228" t="s">
        <v>786</v>
      </c>
      <c r="I71" s="442" t="s">
        <v>384</v>
      </c>
      <c r="J71" s="493">
        <v>0</v>
      </c>
      <c r="K71" s="228" t="s">
        <v>57</v>
      </c>
      <c r="L71" s="242"/>
      <c r="M71" s="242"/>
      <c r="N71" s="242"/>
      <c r="O71" s="242"/>
      <c r="P71" s="242"/>
      <c r="Q71" s="242"/>
      <c r="R71" s="242"/>
      <c r="S71" s="242"/>
      <c r="T71" s="250"/>
      <c r="U71" s="242"/>
      <c r="V71" s="242"/>
      <c r="W71" s="242"/>
      <c r="X71" s="242"/>
      <c r="Y71" s="242"/>
      <c r="Z71" s="242"/>
    </row>
    <row r="72" spans="1:26" ht="15.75" customHeight="1">
      <c r="A72" s="242"/>
      <c r="B72" s="243" t="str">
        <f>IFERROR(VLOOKUP(#REF!,#REF!,COLUMNS($F:F)+3,FALSE),"Do not enter data")</f>
        <v>Do not enter data</v>
      </c>
      <c r="C72" s="243" t="str">
        <f>IFERROR(VLOOKUP(#REF!,#REF!,COLUMNS($F:G)+3,FALSE),"Do not enter data")</f>
        <v>Do not enter data</v>
      </c>
      <c r="D72" s="243" t="str">
        <f>IFERROR(VLOOKUP(#REF!,#REF!,COLUMNS($F:H)+3,FALSE),"Do not enter data")</f>
        <v>Do not enter data</v>
      </c>
      <c r="E72" s="243" t="str">
        <f>IFERROR(VLOOKUP(#REF!,#REF!,COLUMNS($F:I)+3,FALSE),"Do not enter data")</f>
        <v>Do not enter data</v>
      </c>
      <c r="F72" s="228" t="s">
        <v>790</v>
      </c>
      <c r="G72" s="212" t="s">
        <v>586</v>
      </c>
      <c r="H72" s="228" t="s">
        <v>791</v>
      </c>
      <c r="I72" s="442" t="s">
        <v>393</v>
      </c>
      <c r="J72" s="492">
        <v>21138241117</v>
      </c>
      <c r="K72" s="228" t="s">
        <v>57</v>
      </c>
      <c r="L72" s="242"/>
      <c r="M72" s="242"/>
      <c r="N72" s="242"/>
      <c r="O72" s="242"/>
      <c r="P72" s="242"/>
      <c r="Q72" s="242"/>
      <c r="R72" s="242"/>
      <c r="S72" s="242"/>
      <c r="T72" s="250"/>
      <c r="U72" s="242"/>
      <c r="V72" s="242"/>
      <c r="W72" s="242"/>
      <c r="X72" s="242"/>
      <c r="Y72" s="242"/>
      <c r="Z72" s="242"/>
    </row>
    <row r="73" spans="1:26" ht="15.75" customHeight="1">
      <c r="A73" s="242"/>
      <c r="B73" s="243" t="str">
        <f>IFERROR(VLOOKUP(#REF!,#REF!,COLUMNS($F:F)+3,FALSE),"Do not enter data")</f>
        <v>Do not enter data</v>
      </c>
      <c r="C73" s="243" t="str">
        <f>IFERROR(VLOOKUP(#REF!,#REF!,COLUMNS($F:G)+3,FALSE),"Do not enter data")</f>
        <v>Do not enter data</v>
      </c>
      <c r="D73" s="243" t="str">
        <f>IFERROR(VLOOKUP(#REF!,#REF!,COLUMNS($F:H)+3,FALSE),"Do not enter data")</f>
        <v>Do not enter data</v>
      </c>
      <c r="E73" s="243" t="str">
        <f>IFERROR(VLOOKUP(#REF!,#REF!,COLUMNS($F:I)+3,FALSE),"Do not enter data")</f>
        <v>Do not enter data</v>
      </c>
      <c r="F73" s="228" t="s">
        <v>792</v>
      </c>
      <c r="G73" s="212" t="s">
        <v>586</v>
      </c>
      <c r="H73" s="228" t="s">
        <v>793</v>
      </c>
      <c r="I73" s="442" t="s">
        <v>393</v>
      </c>
      <c r="J73" s="493">
        <v>0</v>
      </c>
      <c r="K73" s="228" t="s">
        <v>57</v>
      </c>
      <c r="L73" s="242"/>
      <c r="M73" s="242"/>
      <c r="N73" s="242"/>
      <c r="O73" s="242"/>
      <c r="P73" s="242"/>
      <c r="Q73" s="242"/>
      <c r="R73" s="242"/>
      <c r="S73" s="242"/>
      <c r="T73" s="250"/>
      <c r="U73" s="242"/>
      <c r="V73" s="242"/>
      <c r="W73" s="242"/>
      <c r="X73" s="242"/>
      <c r="Y73" s="242"/>
      <c r="Z73" s="242"/>
    </row>
    <row r="74" spans="1:26" ht="15.75" customHeight="1">
      <c r="A74" s="242"/>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row>
    <row r="75" spans="1:26" s="441" customFormat="1" ht="15.75" customHeight="1">
      <c r="A75" s="245"/>
      <c r="B75" s="245"/>
      <c r="C75" s="245"/>
      <c r="D75" s="245"/>
      <c r="E75" s="245"/>
      <c r="F75" s="245"/>
      <c r="G75" s="245"/>
      <c r="H75" s="245"/>
      <c r="I75" s="245"/>
      <c r="J75" s="245"/>
      <c r="K75" s="244"/>
      <c r="L75" s="245"/>
      <c r="M75" s="245"/>
      <c r="N75" s="245"/>
      <c r="O75" s="245"/>
      <c r="P75" s="245"/>
      <c r="Q75" s="245"/>
      <c r="R75" s="245"/>
      <c r="S75" s="245"/>
      <c r="T75" s="245"/>
      <c r="U75" s="245"/>
      <c r="V75" s="245"/>
      <c r="W75" s="245"/>
      <c r="X75" s="245"/>
      <c r="Y75" s="245"/>
      <c r="Z75" s="245"/>
    </row>
    <row r="76" spans="1:26" ht="44.4" customHeight="1">
      <c r="A76" s="242"/>
      <c r="B76" s="242"/>
      <c r="C76" s="242"/>
      <c r="D76" s="242"/>
      <c r="E76" s="242"/>
      <c r="F76" s="242"/>
      <c r="G76" s="242"/>
      <c r="H76" s="242"/>
      <c r="I76" s="255" t="s">
        <v>794</v>
      </c>
      <c r="J76" s="256">
        <f>J78/'Part 1 - About'!E45</f>
        <v>1173207019.9027095</v>
      </c>
      <c r="K76" s="242"/>
      <c r="L76" s="242"/>
      <c r="M76" s="242"/>
      <c r="N76" s="242"/>
      <c r="O76" s="242"/>
      <c r="P76" s="242"/>
      <c r="Q76" s="242"/>
      <c r="R76" s="242"/>
      <c r="S76" s="242"/>
      <c r="T76" s="250"/>
      <c r="U76" s="242"/>
      <c r="V76" s="242"/>
      <c r="W76" s="242"/>
      <c r="X76" s="242"/>
      <c r="Y76" s="242"/>
      <c r="Z76" s="242"/>
    </row>
    <row r="77" spans="1:26" ht="21" customHeight="1">
      <c r="A77" s="242"/>
      <c r="B77" s="242"/>
      <c r="C77" s="242"/>
      <c r="D77" s="242"/>
      <c r="E77" s="242"/>
      <c r="F77" s="242"/>
      <c r="G77" s="242"/>
      <c r="H77" s="242"/>
      <c r="I77" s="257"/>
      <c r="J77" s="251"/>
      <c r="K77" s="242"/>
      <c r="L77" s="242"/>
      <c r="M77" s="242"/>
      <c r="N77" s="242"/>
      <c r="O77" s="242"/>
      <c r="P77" s="242"/>
      <c r="Q77" s="242"/>
      <c r="R77" s="242"/>
      <c r="S77" s="242"/>
      <c r="T77" s="242"/>
      <c r="U77" s="242"/>
      <c r="V77" s="242"/>
      <c r="W77" s="242"/>
      <c r="X77" s="242"/>
      <c r="Y77" s="242"/>
      <c r="Z77" s="242"/>
    </row>
    <row r="78" spans="1:26" ht="36" customHeight="1">
      <c r="A78" s="242"/>
      <c r="B78" s="242"/>
      <c r="C78" s="242"/>
      <c r="D78" s="242"/>
      <c r="E78" s="242"/>
      <c r="F78" s="242"/>
      <c r="G78" s="242"/>
      <c r="H78" s="242"/>
      <c r="I78" s="258" t="str">
        <f>"Total in "&amp;'Part 1 - About'!E44</f>
        <v>Total in PHP</v>
      </c>
      <c r="J78" s="256">
        <f>SUM(J22:J74)</f>
        <v>57785842482.5</v>
      </c>
      <c r="K78" s="440"/>
      <c r="L78" s="242"/>
      <c r="M78" s="242"/>
      <c r="N78" s="242"/>
      <c r="O78" s="242"/>
      <c r="P78" s="242"/>
      <c r="Q78" s="242"/>
      <c r="R78" s="242"/>
      <c r="S78" s="242"/>
      <c r="T78" s="242"/>
      <c r="U78" s="242"/>
      <c r="V78" s="242"/>
      <c r="W78" s="242"/>
      <c r="X78" s="242"/>
      <c r="Y78" s="242"/>
      <c r="Z78" s="242"/>
    </row>
    <row r="79" spans="1:26" ht="15.75" customHeight="1">
      <c r="A79" s="242"/>
      <c r="B79" s="242"/>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row>
    <row r="80" spans="1:26" ht="15.75" customHeight="1">
      <c r="A80" s="242"/>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row>
    <row r="81" spans="1:26" ht="15.75" customHeight="1">
      <c r="A81" s="242"/>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row>
    <row r="82" spans="1:26" ht="15.75" customHeight="1">
      <c r="A82" s="242"/>
      <c r="B82" s="242"/>
      <c r="C82" s="242"/>
      <c r="D82" s="242"/>
      <c r="E82" s="242"/>
      <c r="F82" s="259" t="s">
        <v>795</v>
      </c>
      <c r="G82" s="259"/>
      <c r="H82" s="13"/>
      <c r="I82" s="13"/>
      <c r="J82" s="13"/>
      <c r="K82" s="13"/>
      <c r="L82" s="242"/>
      <c r="M82" s="242"/>
      <c r="N82" s="242"/>
      <c r="O82" s="242"/>
      <c r="P82" s="242"/>
      <c r="Q82" s="242"/>
      <c r="R82" s="242"/>
      <c r="S82" s="242"/>
      <c r="T82" s="242"/>
      <c r="U82" s="242"/>
      <c r="V82" s="242"/>
      <c r="W82" s="242"/>
      <c r="X82" s="242"/>
      <c r="Y82" s="242"/>
      <c r="Z82" s="242"/>
    </row>
    <row r="83" spans="1:26" ht="15.75" customHeight="1">
      <c r="A83" s="242"/>
      <c r="B83" s="242"/>
      <c r="C83" s="242"/>
      <c r="D83" s="242"/>
      <c r="E83" s="242"/>
      <c r="F83" s="260" t="s">
        <v>796</v>
      </c>
      <c r="G83" s="260"/>
      <c r="H83" s="260"/>
      <c r="I83" s="260"/>
      <c r="J83" s="261"/>
      <c r="K83" s="260"/>
      <c r="L83" s="242"/>
      <c r="M83" s="242"/>
      <c r="N83" s="242"/>
      <c r="O83" s="242"/>
      <c r="P83" s="242"/>
      <c r="Q83" s="242"/>
      <c r="R83" s="242"/>
      <c r="S83" s="242"/>
      <c r="T83" s="242"/>
      <c r="U83" s="242"/>
      <c r="V83" s="242"/>
      <c r="W83" s="242"/>
      <c r="X83" s="242"/>
      <c r="Y83" s="242"/>
      <c r="Z83" s="242"/>
    </row>
    <row r="84" spans="1:26" ht="15.75" customHeight="1">
      <c r="A84" s="242"/>
      <c r="B84" s="242"/>
      <c r="C84" s="242"/>
      <c r="D84" s="242"/>
      <c r="E84" s="242"/>
      <c r="F84" s="260"/>
      <c r="G84" s="260"/>
      <c r="H84" s="260"/>
      <c r="I84" s="260"/>
      <c r="J84" s="261"/>
      <c r="K84" s="260"/>
      <c r="L84" s="242"/>
      <c r="M84" s="242"/>
      <c r="N84" s="242"/>
      <c r="O84" s="242"/>
      <c r="P84" s="242"/>
      <c r="Q84" s="242"/>
      <c r="R84" s="242"/>
      <c r="S84" s="242"/>
      <c r="T84" s="242"/>
      <c r="U84" s="242"/>
      <c r="V84" s="242"/>
      <c r="W84" s="242"/>
      <c r="X84" s="242"/>
      <c r="Y84" s="242"/>
      <c r="Z84" s="242"/>
    </row>
    <row r="85" spans="1:26" ht="15.75" customHeight="1">
      <c r="A85" s="242"/>
      <c r="B85" s="242"/>
      <c r="C85" s="242"/>
      <c r="D85" s="242"/>
      <c r="E85" s="242"/>
      <c r="F85" s="260"/>
      <c r="G85" s="260"/>
      <c r="H85" s="260"/>
      <c r="I85" s="260"/>
      <c r="J85" s="261"/>
      <c r="K85" s="260"/>
      <c r="L85" s="242"/>
      <c r="M85" s="242"/>
      <c r="N85" s="242"/>
      <c r="O85" s="242"/>
      <c r="P85" s="242"/>
      <c r="Q85" s="242"/>
      <c r="R85" s="242"/>
      <c r="S85" s="242"/>
      <c r="T85" s="242"/>
      <c r="U85" s="242"/>
      <c r="V85" s="242"/>
      <c r="W85" s="242"/>
      <c r="X85" s="242"/>
      <c r="Y85" s="242"/>
      <c r="Z85" s="242"/>
    </row>
    <row r="86" spans="1:26" ht="15.75" customHeight="1">
      <c r="A86" s="242"/>
      <c r="B86" s="242"/>
      <c r="C86" s="242"/>
      <c r="D86" s="242"/>
      <c r="E86" s="242"/>
      <c r="F86" s="260" t="s">
        <v>797</v>
      </c>
      <c r="G86" s="260" t="s">
        <v>798</v>
      </c>
      <c r="H86" s="260"/>
      <c r="I86" s="260"/>
      <c r="J86" s="261"/>
      <c r="K86" s="260"/>
      <c r="L86" s="242"/>
      <c r="M86" s="242"/>
      <c r="N86" s="242"/>
      <c r="O86" s="242"/>
      <c r="P86" s="242"/>
      <c r="Q86" s="242"/>
      <c r="R86" s="242"/>
      <c r="S86" s="242"/>
      <c r="T86" s="242"/>
      <c r="U86" s="242"/>
      <c r="V86" s="242"/>
      <c r="W86" s="242"/>
      <c r="X86" s="242"/>
      <c r="Y86" s="242"/>
      <c r="Z86" s="242"/>
    </row>
    <row r="87" spans="1:26" ht="15.75" customHeight="1">
      <c r="A87" s="242"/>
      <c r="B87" s="242"/>
      <c r="C87" s="242"/>
      <c r="D87" s="242"/>
      <c r="E87" s="242"/>
      <c r="F87" s="260" t="s">
        <v>799</v>
      </c>
      <c r="G87" s="260" t="s">
        <v>800</v>
      </c>
      <c r="H87" s="260"/>
      <c r="I87" s="260"/>
      <c r="J87" s="261"/>
      <c r="K87" s="260"/>
      <c r="L87" s="242"/>
      <c r="M87" s="242"/>
      <c r="N87" s="242"/>
      <c r="O87" s="242"/>
      <c r="P87" s="242"/>
      <c r="Q87" s="242"/>
      <c r="R87" s="242"/>
      <c r="S87" s="242"/>
      <c r="T87" s="242"/>
      <c r="U87" s="242"/>
      <c r="V87" s="242"/>
      <c r="W87" s="242"/>
      <c r="X87" s="242"/>
      <c r="Y87" s="242"/>
      <c r="Z87" s="242"/>
    </row>
    <row r="88" spans="1:26" ht="15.75" customHeight="1">
      <c r="A88" s="242"/>
      <c r="B88" s="242"/>
      <c r="C88" s="242"/>
      <c r="D88" s="242"/>
      <c r="E88" s="242"/>
      <c r="F88" s="260"/>
      <c r="G88" s="262" t="s">
        <v>408</v>
      </c>
      <c r="H88" s="262" t="s">
        <v>747</v>
      </c>
      <c r="I88" s="262" t="s">
        <v>748</v>
      </c>
      <c r="J88" s="263" t="s">
        <v>749</v>
      </c>
      <c r="K88" s="262" t="s">
        <v>598</v>
      </c>
      <c r="L88" s="242"/>
      <c r="M88" s="242"/>
      <c r="N88" s="242"/>
      <c r="O88" s="242"/>
      <c r="P88" s="242"/>
      <c r="Q88" s="242"/>
      <c r="R88" s="242"/>
      <c r="S88" s="242"/>
      <c r="T88" s="242"/>
      <c r="U88" s="242"/>
      <c r="V88" s="242"/>
      <c r="W88" s="242"/>
      <c r="X88" s="242"/>
      <c r="Y88" s="242"/>
      <c r="Z88" s="242"/>
    </row>
    <row r="89" spans="1:26" ht="15.75" customHeight="1">
      <c r="A89" s="242"/>
      <c r="B89" s="242"/>
      <c r="C89" s="242"/>
      <c r="D89" s="242"/>
      <c r="E89" s="242"/>
      <c r="F89" s="260"/>
      <c r="G89" s="264"/>
      <c r="H89" s="264"/>
      <c r="I89" s="264"/>
      <c r="J89" s="265"/>
      <c r="K89" s="266" t="s">
        <v>207</v>
      </c>
      <c r="L89" s="242"/>
      <c r="M89" s="242"/>
      <c r="N89" s="242"/>
      <c r="O89" s="242"/>
      <c r="P89" s="242"/>
      <c r="Q89" s="242"/>
      <c r="R89" s="242"/>
      <c r="S89" s="242"/>
      <c r="T89" s="242"/>
      <c r="U89" s="242"/>
      <c r="V89" s="242"/>
      <c r="W89" s="242"/>
      <c r="X89" s="242"/>
      <c r="Y89" s="242"/>
      <c r="Z89" s="242"/>
    </row>
    <row r="90" spans="1:26" ht="15.75" customHeight="1">
      <c r="A90" s="242"/>
      <c r="B90" s="242"/>
      <c r="C90" s="242"/>
      <c r="D90" s="242"/>
      <c r="E90" s="242"/>
      <c r="F90" s="260"/>
      <c r="G90" s="260"/>
      <c r="H90" s="260"/>
      <c r="I90" s="260"/>
      <c r="J90" s="261"/>
      <c r="K90" s="260" t="s">
        <v>207</v>
      </c>
      <c r="L90" s="242"/>
      <c r="M90" s="242"/>
      <c r="N90" s="242"/>
      <c r="O90" s="242"/>
      <c r="P90" s="242"/>
      <c r="Q90" s="242"/>
      <c r="R90" s="242"/>
      <c r="S90" s="242"/>
      <c r="T90" s="242"/>
      <c r="U90" s="242"/>
      <c r="V90" s="242"/>
      <c r="W90" s="242"/>
      <c r="X90" s="242"/>
      <c r="Y90" s="242"/>
      <c r="Z90" s="242"/>
    </row>
    <row r="91" spans="1:26" ht="15.75" customHeight="1">
      <c r="A91" s="242"/>
      <c r="B91" s="242"/>
      <c r="C91" s="242"/>
      <c r="D91" s="242"/>
      <c r="E91" s="242"/>
      <c r="F91" s="260"/>
      <c r="G91" s="267"/>
      <c r="H91" s="267"/>
      <c r="I91" s="267"/>
      <c r="J91" s="268"/>
      <c r="K91" s="267" t="s">
        <v>207</v>
      </c>
      <c r="L91" s="242"/>
      <c r="M91" s="242"/>
      <c r="N91" s="242"/>
      <c r="O91" s="242"/>
      <c r="P91" s="242"/>
      <c r="Q91" s="242"/>
      <c r="R91" s="242"/>
      <c r="S91" s="242"/>
      <c r="T91" s="242"/>
      <c r="U91" s="242"/>
      <c r="V91" s="242"/>
      <c r="W91" s="242"/>
      <c r="X91" s="242"/>
      <c r="Y91" s="242"/>
      <c r="Z91" s="242"/>
    </row>
    <row r="92" spans="1:26" ht="15.75" customHeight="1">
      <c r="A92" s="242"/>
      <c r="B92" s="242"/>
      <c r="C92" s="242"/>
      <c r="D92" s="242"/>
      <c r="E92" s="242"/>
      <c r="F92" s="260" t="s">
        <v>802</v>
      </c>
      <c r="G92" s="260" t="s">
        <v>803</v>
      </c>
      <c r="H92" s="260"/>
      <c r="I92" s="260"/>
      <c r="J92" s="261"/>
      <c r="K92" s="260"/>
      <c r="L92" s="242"/>
      <c r="M92" s="242"/>
      <c r="N92" s="242"/>
      <c r="O92" s="242"/>
      <c r="P92" s="242"/>
      <c r="Q92" s="242"/>
      <c r="R92" s="242"/>
      <c r="S92" s="242"/>
      <c r="T92" s="242"/>
      <c r="U92" s="242"/>
      <c r="V92" s="242"/>
      <c r="W92" s="242"/>
      <c r="X92" s="242"/>
      <c r="Y92" s="242"/>
      <c r="Z92" s="242"/>
    </row>
    <row r="93" spans="1:26" ht="15.75" customHeight="1">
      <c r="A93" s="242"/>
      <c r="B93" s="242"/>
      <c r="C93" s="242"/>
      <c r="D93" s="242"/>
      <c r="E93" s="242"/>
      <c r="F93" s="260" t="s">
        <v>804</v>
      </c>
      <c r="G93" s="260" t="s">
        <v>803</v>
      </c>
      <c r="H93" s="260"/>
      <c r="I93" s="260"/>
      <c r="J93" s="261"/>
      <c r="K93" s="260"/>
      <c r="L93" s="242"/>
      <c r="M93" s="242"/>
      <c r="N93" s="242"/>
      <c r="O93" s="242"/>
      <c r="P93" s="242"/>
      <c r="Q93" s="242"/>
      <c r="R93" s="242"/>
      <c r="S93" s="242"/>
      <c r="T93" s="242"/>
      <c r="U93" s="242"/>
      <c r="V93" s="242"/>
      <c r="W93" s="242"/>
      <c r="X93" s="242"/>
      <c r="Y93" s="242"/>
      <c r="Z93" s="242"/>
    </row>
    <row r="94" spans="1:26" ht="15.75" customHeight="1">
      <c r="A94" s="242"/>
      <c r="B94" s="242"/>
      <c r="C94" s="242"/>
      <c r="D94" s="242"/>
      <c r="E94" s="242"/>
      <c r="F94" s="260" t="s">
        <v>805</v>
      </c>
      <c r="G94" s="260" t="s">
        <v>803</v>
      </c>
      <c r="H94" s="260"/>
      <c r="I94" s="260"/>
      <c r="J94" s="261"/>
      <c r="K94" s="260"/>
      <c r="L94" s="242"/>
      <c r="M94" s="242"/>
      <c r="N94" s="242"/>
      <c r="O94" s="242"/>
      <c r="P94" s="242"/>
      <c r="Q94" s="242"/>
      <c r="R94" s="242"/>
      <c r="S94" s="242"/>
      <c r="T94" s="242"/>
      <c r="U94" s="242"/>
      <c r="V94" s="242"/>
      <c r="W94" s="242"/>
      <c r="X94" s="242"/>
      <c r="Y94" s="242"/>
      <c r="Z94" s="242"/>
    </row>
    <row r="95" spans="1:26" ht="15.75" customHeight="1">
      <c r="A95" s="242"/>
      <c r="B95" s="242"/>
      <c r="C95" s="242"/>
      <c r="D95" s="242"/>
      <c r="E95" s="242"/>
      <c r="F95" s="260"/>
      <c r="G95" s="260"/>
      <c r="H95" s="260"/>
      <c r="I95" s="260"/>
      <c r="J95" s="261"/>
      <c r="K95" s="260"/>
      <c r="L95" s="242"/>
      <c r="M95" s="242"/>
      <c r="N95" s="242"/>
      <c r="O95" s="242"/>
      <c r="P95" s="242"/>
      <c r="Q95" s="242"/>
      <c r="R95" s="242"/>
      <c r="S95" s="242"/>
      <c r="T95" s="242"/>
      <c r="U95" s="242"/>
      <c r="V95" s="242"/>
      <c r="W95" s="242"/>
      <c r="X95" s="242"/>
      <c r="Y95" s="242"/>
      <c r="Z95" s="242"/>
    </row>
    <row r="96" spans="1:26" ht="15.75" customHeight="1">
      <c r="A96" s="242"/>
      <c r="B96" s="242"/>
      <c r="C96" s="242"/>
      <c r="D96" s="242"/>
      <c r="E96" s="242"/>
      <c r="F96" s="260"/>
      <c r="G96" s="260"/>
      <c r="H96" s="260"/>
      <c r="I96" s="260"/>
      <c r="J96" s="261"/>
      <c r="K96" s="260"/>
      <c r="L96" s="242"/>
      <c r="M96" s="242"/>
      <c r="N96" s="242"/>
      <c r="O96" s="242"/>
      <c r="P96" s="242"/>
      <c r="Q96" s="242"/>
      <c r="R96" s="242"/>
      <c r="S96" s="242"/>
      <c r="T96" s="242"/>
      <c r="U96" s="242"/>
      <c r="V96" s="242"/>
      <c r="W96" s="242"/>
      <c r="X96" s="242"/>
      <c r="Y96" s="242"/>
      <c r="Z96" s="242"/>
    </row>
    <row r="97" spans="1:26" ht="18.75" customHeight="1">
      <c r="A97" s="242"/>
      <c r="B97" s="242"/>
      <c r="C97" s="242"/>
      <c r="D97" s="242"/>
      <c r="E97" s="242"/>
      <c r="F97" s="260"/>
      <c r="G97" s="260"/>
      <c r="H97" s="260"/>
      <c r="I97" s="260"/>
      <c r="J97" s="261"/>
      <c r="K97" s="260"/>
      <c r="L97" s="242"/>
      <c r="M97" s="242"/>
      <c r="N97" s="242"/>
      <c r="O97" s="242"/>
      <c r="P97" s="242"/>
      <c r="Q97" s="242"/>
      <c r="R97" s="242"/>
      <c r="S97" s="242"/>
      <c r="T97" s="242"/>
      <c r="U97" s="242"/>
      <c r="V97" s="242"/>
      <c r="W97" s="242"/>
      <c r="X97" s="242"/>
      <c r="Y97" s="242"/>
      <c r="Z97" s="242"/>
    </row>
    <row r="98" spans="1:26" ht="15.75" customHeight="1">
      <c r="A98" s="242"/>
      <c r="B98" s="242"/>
      <c r="C98" s="242"/>
      <c r="D98" s="242"/>
      <c r="E98" s="242"/>
      <c r="F98" s="260"/>
      <c r="G98" s="260"/>
      <c r="H98" s="260"/>
      <c r="I98" s="260"/>
      <c r="J98" s="261"/>
      <c r="K98" s="260"/>
      <c r="L98" s="242"/>
      <c r="M98" s="242"/>
      <c r="N98" s="242"/>
      <c r="O98" s="242"/>
      <c r="P98" s="242"/>
      <c r="Q98" s="242"/>
      <c r="R98" s="242"/>
      <c r="S98" s="242"/>
      <c r="T98" s="242"/>
      <c r="U98" s="242"/>
      <c r="V98" s="242"/>
      <c r="W98" s="242"/>
      <c r="X98" s="242"/>
      <c r="Y98" s="242"/>
      <c r="Z98" s="242"/>
    </row>
    <row r="99" spans="1:26" ht="15.75" customHeight="1">
      <c r="A99" s="242"/>
      <c r="B99" s="242"/>
      <c r="C99" s="242"/>
      <c r="D99" s="242"/>
      <c r="E99" s="242"/>
      <c r="F99" s="260"/>
      <c r="G99" s="260"/>
      <c r="H99" s="260"/>
      <c r="I99" s="260"/>
      <c r="J99" s="261"/>
      <c r="K99" s="260"/>
      <c r="L99" s="242"/>
      <c r="M99" s="242"/>
      <c r="N99" s="242"/>
      <c r="O99" s="242"/>
      <c r="P99" s="242"/>
      <c r="Q99" s="242"/>
      <c r="R99" s="242"/>
      <c r="S99" s="242"/>
      <c r="T99" s="242"/>
      <c r="U99" s="242"/>
      <c r="V99" s="242"/>
      <c r="W99" s="242"/>
      <c r="X99" s="242"/>
      <c r="Y99" s="242"/>
      <c r="Z99" s="242"/>
    </row>
    <row r="100" spans="1:26" ht="15.75" customHeight="1">
      <c r="A100" s="242"/>
      <c r="B100" s="242"/>
      <c r="C100" s="242"/>
      <c r="D100" s="242"/>
      <c r="E100" s="242"/>
      <c r="F100" s="260"/>
      <c r="G100" s="260"/>
      <c r="H100" s="260"/>
      <c r="I100" s="260"/>
      <c r="J100" s="261"/>
      <c r="K100" s="260"/>
      <c r="L100" s="242"/>
      <c r="M100" s="242"/>
      <c r="N100" s="242"/>
      <c r="O100" s="242"/>
      <c r="P100" s="242"/>
      <c r="Q100" s="242"/>
      <c r="R100" s="242"/>
      <c r="S100" s="242"/>
      <c r="T100" s="242"/>
      <c r="U100" s="242"/>
      <c r="V100" s="242"/>
      <c r="W100" s="242"/>
      <c r="X100" s="242"/>
      <c r="Y100" s="242"/>
      <c r="Z100" s="242"/>
    </row>
    <row r="101" spans="1:26" ht="15.75" customHeight="1">
      <c r="A101" s="242"/>
      <c r="B101" s="242"/>
      <c r="C101" s="242"/>
      <c r="D101" s="242"/>
      <c r="E101" s="242"/>
      <c r="F101" s="26"/>
      <c r="G101" s="26"/>
      <c r="H101" s="26"/>
      <c r="I101" s="26"/>
      <c r="J101" s="26"/>
      <c r="K101" s="26"/>
      <c r="L101" s="242"/>
      <c r="M101" s="242"/>
      <c r="N101" s="242"/>
      <c r="O101" s="242"/>
      <c r="P101" s="242"/>
      <c r="Q101" s="242"/>
      <c r="R101" s="242"/>
      <c r="S101" s="242"/>
      <c r="T101" s="242"/>
      <c r="U101" s="242"/>
      <c r="V101" s="242"/>
      <c r="W101" s="242"/>
      <c r="X101" s="242"/>
      <c r="Y101" s="242"/>
      <c r="Z101" s="242"/>
    </row>
    <row r="102" spans="1:26" ht="15.75" customHeight="1">
      <c r="A102" s="242"/>
      <c r="B102" s="242"/>
      <c r="C102" s="242"/>
      <c r="D102" s="242"/>
      <c r="E102" s="242"/>
      <c r="F102" s="107"/>
      <c r="G102" s="107"/>
      <c r="H102" s="107"/>
      <c r="I102" s="107"/>
      <c r="J102" s="107"/>
      <c r="K102" s="107"/>
      <c r="L102" s="107"/>
      <c r="M102" s="107"/>
      <c r="N102" s="107"/>
      <c r="O102" s="242"/>
      <c r="P102" s="242"/>
      <c r="Q102" s="242"/>
      <c r="R102" s="242"/>
      <c r="S102" s="242"/>
      <c r="T102" s="242"/>
      <c r="U102" s="242"/>
      <c r="V102" s="242"/>
      <c r="W102" s="242"/>
      <c r="X102" s="242"/>
      <c r="Y102" s="242"/>
      <c r="Z102" s="242"/>
    </row>
    <row r="103" spans="1:26" ht="15.75" customHeight="1">
      <c r="A103" s="242"/>
      <c r="B103" s="242"/>
      <c r="C103" s="242"/>
      <c r="D103" s="242"/>
      <c r="E103" s="242"/>
      <c r="F103" s="26"/>
      <c r="G103" s="26"/>
      <c r="H103" s="26"/>
      <c r="I103" s="26"/>
      <c r="J103" s="26"/>
      <c r="K103" s="26"/>
      <c r="L103" s="26"/>
      <c r="M103" s="26"/>
      <c r="N103" s="26"/>
      <c r="O103" s="242"/>
      <c r="P103" s="242"/>
      <c r="Q103" s="242"/>
      <c r="R103" s="242"/>
      <c r="S103" s="242"/>
      <c r="T103" s="242"/>
      <c r="U103" s="242"/>
      <c r="V103" s="242"/>
      <c r="W103" s="242"/>
      <c r="X103" s="242"/>
      <c r="Y103" s="242"/>
      <c r="Z103" s="242"/>
    </row>
    <row r="104" spans="1:26" ht="15.75" customHeight="1">
      <c r="A104" s="242"/>
      <c r="B104" s="242"/>
      <c r="C104" s="242"/>
      <c r="D104" s="242"/>
      <c r="E104" s="242"/>
      <c r="F104" s="269" t="s">
        <v>806</v>
      </c>
      <c r="G104" s="270"/>
      <c r="H104" s="270"/>
      <c r="I104" s="270"/>
      <c r="J104" s="270"/>
      <c r="K104" s="270"/>
      <c r="L104" s="270"/>
      <c r="M104" s="270"/>
      <c r="N104" s="270"/>
      <c r="O104" s="242"/>
      <c r="P104" s="242"/>
      <c r="Q104" s="242"/>
      <c r="R104" s="242"/>
      <c r="S104" s="242"/>
      <c r="T104" s="242"/>
      <c r="U104" s="242"/>
      <c r="V104" s="242"/>
      <c r="W104" s="242"/>
      <c r="X104" s="242"/>
      <c r="Y104" s="242"/>
      <c r="Z104" s="242"/>
    </row>
    <row r="105" spans="1:26" ht="15.75" customHeight="1">
      <c r="A105" s="242"/>
      <c r="B105" s="242"/>
      <c r="C105" s="242"/>
      <c r="D105" s="242"/>
      <c r="E105" s="242"/>
      <c r="F105" s="271" t="s">
        <v>807</v>
      </c>
      <c r="G105" s="272"/>
      <c r="H105" s="272"/>
      <c r="I105" s="272"/>
      <c r="J105" s="272"/>
      <c r="K105" s="272"/>
      <c r="L105" s="272"/>
      <c r="M105" s="272"/>
      <c r="N105" s="272"/>
      <c r="O105" s="242"/>
      <c r="P105" s="242"/>
      <c r="Q105" s="242"/>
      <c r="R105" s="242"/>
      <c r="S105" s="242"/>
      <c r="T105" s="242"/>
      <c r="U105" s="242"/>
      <c r="V105" s="242"/>
      <c r="W105" s="242"/>
      <c r="X105" s="242"/>
      <c r="Y105" s="242"/>
      <c r="Z105" s="242"/>
    </row>
    <row r="106" spans="1:26" ht="15.75" customHeight="1">
      <c r="A106" s="242"/>
      <c r="B106" s="242"/>
      <c r="C106" s="242"/>
      <c r="D106" s="242"/>
      <c r="E106" s="242"/>
      <c r="F106" s="208"/>
      <c r="G106" s="208"/>
      <c r="H106" s="208"/>
      <c r="I106" s="208"/>
      <c r="J106" s="208"/>
      <c r="K106" s="208"/>
      <c r="L106" s="208"/>
      <c r="M106" s="208"/>
      <c r="N106" s="208"/>
      <c r="O106" s="242"/>
      <c r="P106" s="242"/>
      <c r="Q106" s="242"/>
      <c r="R106" s="242"/>
      <c r="S106" s="242"/>
      <c r="T106" s="242"/>
      <c r="U106" s="242"/>
      <c r="V106" s="242"/>
      <c r="W106" s="242"/>
      <c r="X106" s="242"/>
      <c r="Y106" s="242"/>
      <c r="Z106" s="242"/>
    </row>
    <row r="107" spans="1:26" ht="15.75" customHeight="1">
      <c r="A107" s="242"/>
      <c r="B107" s="242"/>
      <c r="C107" s="242"/>
      <c r="D107" s="242"/>
      <c r="E107" s="242"/>
      <c r="F107" s="47" t="s">
        <v>34</v>
      </c>
      <c r="G107" s="47"/>
      <c r="H107" s="47"/>
      <c r="I107" s="47"/>
      <c r="J107" s="47"/>
      <c r="K107" s="47"/>
      <c r="L107" s="47"/>
      <c r="M107" s="47"/>
      <c r="N107" s="47"/>
      <c r="O107" s="242"/>
      <c r="P107" s="242"/>
      <c r="Q107" s="242"/>
      <c r="R107" s="242"/>
      <c r="S107" s="242"/>
      <c r="T107" s="242"/>
      <c r="U107" s="242"/>
      <c r="V107" s="242"/>
      <c r="W107" s="242"/>
      <c r="X107" s="242"/>
      <c r="Y107" s="242"/>
      <c r="Z107" s="242"/>
    </row>
    <row r="108" spans="1:26" ht="15.75" customHeight="1">
      <c r="A108" s="242"/>
      <c r="B108" s="242"/>
      <c r="C108" s="242"/>
      <c r="D108" s="242"/>
      <c r="E108" s="242"/>
      <c r="F108" s="45" t="s">
        <v>808</v>
      </c>
      <c r="G108" s="45"/>
      <c r="H108" s="45"/>
      <c r="I108" s="45"/>
      <c r="J108" s="45"/>
      <c r="K108" s="45"/>
      <c r="L108" s="45"/>
      <c r="M108" s="45"/>
      <c r="N108" s="45"/>
      <c r="O108" s="242"/>
      <c r="P108" s="242"/>
      <c r="Q108" s="242"/>
      <c r="R108" s="242"/>
      <c r="S108" s="242"/>
      <c r="T108" s="242"/>
      <c r="U108" s="242"/>
      <c r="V108" s="242"/>
      <c r="W108" s="242"/>
      <c r="X108" s="242"/>
      <c r="Y108" s="242"/>
      <c r="Z108" s="242"/>
    </row>
    <row r="109" spans="1:26" ht="15.75" customHeight="1">
      <c r="A109" s="242"/>
      <c r="B109" s="242"/>
      <c r="C109" s="242"/>
      <c r="D109" s="242"/>
      <c r="E109" s="242"/>
      <c r="F109" s="47" t="s">
        <v>809</v>
      </c>
      <c r="G109" s="47"/>
      <c r="H109" s="47"/>
      <c r="I109" s="47"/>
      <c r="J109" s="47"/>
      <c r="K109" s="47"/>
      <c r="L109" s="47"/>
      <c r="M109" s="47"/>
      <c r="N109" s="47"/>
      <c r="O109" s="242"/>
      <c r="P109" s="242"/>
      <c r="Q109" s="242"/>
      <c r="R109" s="242"/>
      <c r="S109" s="242"/>
      <c r="T109" s="242"/>
      <c r="U109" s="242"/>
      <c r="V109" s="242"/>
      <c r="W109" s="242"/>
      <c r="X109" s="242"/>
      <c r="Y109" s="242"/>
      <c r="Z109" s="242"/>
    </row>
    <row r="110" spans="1:26" ht="15.75" customHeight="1">
      <c r="A110" s="242"/>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row>
    <row r="111" spans="1:26" ht="15.75" customHeight="1">
      <c r="A111" s="242"/>
      <c r="B111" s="242"/>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row>
    <row r="112" spans="1:26" ht="15.75" customHeight="1">
      <c r="A112" s="242"/>
      <c r="B112" s="242"/>
      <c r="C112" s="242"/>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row>
    <row r="113" spans="1:26" ht="15.75" customHeight="1">
      <c r="A113" s="242"/>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row>
    <row r="114" spans="1:26" ht="15.75" customHeight="1">
      <c r="A114" s="242"/>
      <c r="B114" s="242"/>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row>
    <row r="115" spans="1:26" ht="15.75" customHeight="1">
      <c r="A115" s="242"/>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row>
    <row r="116" spans="1:26" ht="15.75" customHeight="1">
      <c r="A116" s="242"/>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row>
    <row r="117" spans="1:26" ht="15.75" customHeight="1">
      <c r="A117" s="242"/>
      <c r="B117" s="242"/>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row>
    <row r="118" spans="1:26" ht="15.75" customHeight="1">
      <c r="A118" s="242"/>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row>
    <row r="119" spans="1:26" ht="15.75" customHeight="1">
      <c r="A119" s="242"/>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row>
    <row r="120" spans="1:26" ht="15.75" customHeight="1">
      <c r="A120" s="242"/>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row>
    <row r="121" spans="1:26" ht="15.75" customHeight="1">
      <c r="A121" s="242"/>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row>
    <row r="122" spans="1:26" ht="15.75" customHeight="1">
      <c r="A122" s="242"/>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row>
    <row r="123" spans="1:26" ht="15.75" customHeight="1">
      <c r="A123" s="242"/>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row>
    <row r="124" spans="1:26" ht="15.75" customHeight="1">
      <c r="A124" s="242"/>
      <c r="B124" s="242"/>
      <c r="C124" s="242"/>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row>
    <row r="125" spans="1:26" ht="15.75" customHeight="1">
      <c r="A125" s="242"/>
      <c r="B125" s="242"/>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row>
    <row r="126" spans="1:26" ht="15.75" customHeight="1">
      <c r="A126" s="242"/>
      <c r="B126" s="242"/>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row>
    <row r="127" spans="1:26" ht="15.75" customHeight="1">
      <c r="A127" s="242"/>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row>
    <row r="128" spans="1:26" ht="15.75" customHeight="1">
      <c r="A128" s="242"/>
      <c r="B128" s="242"/>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row>
    <row r="129" spans="1:26" ht="15.75" customHeight="1">
      <c r="A129" s="242"/>
      <c r="B129" s="242"/>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row>
    <row r="130" spans="1:26" ht="15.75" customHeight="1">
      <c r="A130" s="242"/>
      <c r="B130" s="242"/>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row>
    <row r="131" spans="1:26" ht="15.75" customHeight="1">
      <c r="A131" s="242"/>
      <c r="B131" s="242"/>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row>
    <row r="132" spans="1:26" ht="15.75" customHeight="1">
      <c r="A132" s="242"/>
      <c r="B132" s="242"/>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row>
    <row r="133" spans="1:26" ht="15.75" customHeight="1">
      <c r="A133" s="242"/>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row>
    <row r="134" spans="1:26" ht="15.75" customHeight="1">
      <c r="A134" s="242"/>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row>
    <row r="135" spans="1:26" ht="15.75" customHeight="1">
      <c r="A135" s="242"/>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row>
    <row r="136" spans="1:26" ht="15.75" customHeight="1">
      <c r="A136" s="242"/>
      <c r="B136" s="242"/>
      <c r="C136" s="242"/>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row>
    <row r="137" spans="1:26" ht="15.75" customHeight="1">
      <c r="A137" s="242"/>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row>
    <row r="138" spans="1:26" ht="15.75" customHeight="1">
      <c r="A138" s="242"/>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row>
    <row r="139" spans="1:26" ht="15.75" customHeight="1">
      <c r="A139" s="242"/>
      <c r="B139" s="242"/>
      <c r="C139" s="242"/>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row>
    <row r="140" spans="1:26" ht="15.75" customHeight="1">
      <c r="A140" s="242"/>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row>
    <row r="141" spans="1:26" ht="15.75" customHeight="1">
      <c r="A141" s="242"/>
      <c r="B141" s="242"/>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row>
    <row r="142" spans="1:26" ht="15.75" customHeight="1">
      <c r="A142" s="242"/>
      <c r="B142" s="242"/>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row>
    <row r="143" spans="1:26" ht="15.75" customHeight="1">
      <c r="A143" s="242"/>
      <c r="B143" s="242"/>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row>
    <row r="144" spans="1:26" ht="15.75" customHeight="1">
      <c r="A144" s="242"/>
      <c r="B144" s="242"/>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row>
    <row r="145" spans="1:26" ht="15.75" customHeight="1">
      <c r="A145" s="242"/>
      <c r="B145" s="242"/>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row>
    <row r="146" spans="1:26" ht="15.75" customHeight="1">
      <c r="A146" s="242"/>
      <c r="B146" s="242"/>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row>
    <row r="147" spans="1:26" ht="15.75" customHeight="1">
      <c r="A147" s="242"/>
      <c r="B147" s="242"/>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row>
    <row r="148" spans="1:26" ht="15.75" customHeight="1">
      <c r="A148" s="242"/>
      <c r="B148" s="242"/>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row>
    <row r="149" spans="1:26" ht="15.75" customHeight="1">
      <c r="A149" s="242"/>
      <c r="B149" s="242"/>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row>
    <row r="150" spans="1:26" ht="15.75" customHeight="1">
      <c r="A150" s="242"/>
      <c r="B150" s="242"/>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row>
    <row r="151" spans="1:26" ht="15.75" customHeight="1">
      <c r="A151" s="242"/>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row>
    <row r="152" spans="1:26" ht="15.75" customHeight="1">
      <c r="A152" s="242"/>
      <c r="B152" s="242"/>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row>
    <row r="153" spans="1:26" ht="15.75" customHeight="1">
      <c r="A153" s="242"/>
      <c r="B153" s="242"/>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row>
    <row r="154" spans="1:26" ht="15.75" customHeight="1">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row>
    <row r="155" spans="1:26" ht="15.75" customHeight="1">
      <c r="A155" s="242"/>
      <c r="B155" s="242"/>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row>
    <row r="156" spans="1:26" ht="15.75" customHeight="1">
      <c r="A156" s="242"/>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row>
    <row r="157" spans="1:26" ht="15.75" customHeight="1">
      <c r="A157" s="242"/>
      <c r="B157" s="242"/>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242"/>
    </row>
    <row r="158" spans="1:26" ht="15.75" customHeight="1">
      <c r="A158" s="242"/>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row>
    <row r="159" spans="1:26" ht="15.75" customHeight="1">
      <c r="A159" s="242"/>
      <c r="B159" s="242"/>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row>
    <row r="160" spans="1:26" ht="15.75" customHeight="1">
      <c r="A160" s="242"/>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row>
    <row r="161" spans="1:26" ht="15.75" customHeight="1">
      <c r="A161" s="242"/>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row>
    <row r="162" spans="1:26" ht="15.75" customHeight="1">
      <c r="A162" s="242"/>
      <c r="B162" s="242"/>
      <c r="C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row>
    <row r="163" spans="1:26" ht="15.75" customHeight="1">
      <c r="A163" s="242"/>
      <c r="B163" s="242"/>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row>
    <row r="164" spans="1:26" ht="15.75" customHeight="1">
      <c r="A164" s="242"/>
      <c r="B164" s="242"/>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row>
    <row r="165" spans="1:26" ht="15.75" customHeight="1">
      <c r="A165" s="242"/>
      <c r="B165" s="242"/>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row>
    <row r="166" spans="1:26" ht="15.75" customHeight="1">
      <c r="A166" s="242"/>
      <c r="B166" s="242"/>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row>
    <row r="167" spans="1:26" ht="15.75" customHeight="1">
      <c r="A167" s="242"/>
      <c r="B167" s="242"/>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row>
    <row r="168" spans="1:26" ht="15.75" customHeight="1">
      <c r="A168" s="242"/>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row>
    <row r="169" spans="1:26" ht="15.75" customHeight="1">
      <c r="A169" s="242"/>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row>
    <row r="170" spans="1:26" ht="15.75" customHeight="1">
      <c r="A170" s="242"/>
      <c r="B170" s="242"/>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row>
    <row r="171" spans="1:26" ht="15.75" customHeight="1">
      <c r="A171" s="242"/>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row>
    <row r="172" spans="1:26" ht="15.75" customHeight="1">
      <c r="A172" s="242"/>
      <c r="B172" s="242"/>
      <c r="C172" s="242"/>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row>
    <row r="173" spans="1:26" ht="15.75" customHeight="1">
      <c r="A173" s="242"/>
      <c r="B173" s="242"/>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row>
    <row r="174" spans="1:26" ht="15.75" customHeight="1">
      <c r="A174" s="242"/>
      <c r="B174" s="242"/>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row>
    <row r="175" spans="1:26" ht="15.75" customHeight="1">
      <c r="A175" s="242"/>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row>
    <row r="176" spans="1:26" ht="15.75" customHeight="1">
      <c r="A176" s="242"/>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row>
    <row r="177" spans="1:26" ht="15.75" customHeight="1">
      <c r="A177" s="242"/>
      <c r="B177" s="242"/>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row>
    <row r="178" spans="1:26" ht="15.75" customHeight="1">
      <c r="A178" s="242"/>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row>
    <row r="179" spans="1:26" ht="15.75" customHeight="1">
      <c r="A179" s="242"/>
      <c r="B179" s="242"/>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row>
    <row r="180" spans="1:26" ht="15.75" customHeight="1">
      <c r="A180" s="242"/>
      <c r="B180" s="242"/>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row>
    <row r="181" spans="1:26" ht="15.75" customHeight="1">
      <c r="A181" s="242"/>
      <c r="B181" s="242"/>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row>
    <row r="182" spans="1:26" ht="15.75" customHeight="1">
      <c r="A182" s="242"/>
      <c r="B182" s="242"/>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row>
    <row r="183" spans="1:26" ht="15.75" customHeight="1">
      <c r="A183" s="242"/>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row>
    <row r="184" spans="1:26" ht="15.75" customHeight="1">
      <c r="A184" s="242"/>
      <c r="B184" s="242"/>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row>
    <row r="185" spans="1:26" ht="15.75" customHeight="1">
      <c r="A185" s="242"/>
      <c r="B185" s="242"/>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row>
    <row r="186" spans="1:26" ht="15.75" customHeight="1">
      <c r="A186" s="242"/>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row>
    <row r="187" spans="1:26" ht="15.75" customHeight="1">
      <c r="A187" s="242"/>
      <c r="B187" s="242"/>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row>
    <row r="188" spans="1:26" ht="15.75" customHeight="1">
      <c r="A188" s="242"/>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row>
    <row r="189" spans="1:26" ht="15.75" customHeight="1">
      <c r="A189" s="242"/>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row>
    <row r="190" spans="1:26" ht="15.75" customHeight="1">
      <c r="A190" s="242"/>
      <c r="B190" s="242"/>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row>
    <row r="191" spans="1:26" ht="15.75" customHeight="1">
      <c r="A191" s="242"/>
      <c r="B191" s="242"/>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row>
    <row r="192" spans="1:26" ht="15.75" customHeight="1">
      <c r="A192" s="242"/>
      <c r="B192" s="242"/>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row>
    <row r="193" spans="1:26" ht="15.75" customHeight="1">
      <c r="A193" s="242"/>
      <c r="B193" s="242"/>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row>
    <row r="194" spans="1:26" ht="15.75" customHeight="1">
      <c r="A194" s="242"/>
      <c r="B194" s="242"/>
      <c r="C194" s="242"/>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row>
    <row r="195" spans="1:26" ht="15.75" customHeight="1">
      <c r="A195" s="242"/>
      <c r="B195" s="242"/>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row>
    <row r="196" spans="1:26" ht="15.75" customHeight="1">
      <c r="A196" s="242"/>
      <c r="B196" s="242"/>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row>
    <row r="197" spans="1:26" ht="15.75" customHeight="1">
      <c r="A197" s="242"/>
      <c r="B197" s="242"/>
      <c r="C197" s="242"/>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row>
    <row r="198" spans="1:26" ht="15.75" customHeight="1">
      <c r="A198" s="242"/>
      <c r="B198" s="242"/>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row>
    <row r="199" spans="1:26" ht="15.75" customHeight="1">
      <c r="A199" s="242"/>
      <c r="B199" s="242"/>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row>
    <row r="200" spans="1:26" ht="15.75" customHeight="1">
      <c r="A200" s="242"/>
      <c r="B200" s="242"/>
      <c r="C200" s="242"/>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row>
    <row r="201" spans="1:26" ht="15.75" customHeight="1">
      <c r="A201" s="242"/>
      <c r="B201" s="242"/>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row>
    <row r="202" spans="1:26" ht="15.75" customHeight="1">
      <c r="A202" s="242"/>
      <c r="B202" s="242"/>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row>
    <row r="203" spans="1:26" ht="15.75" customHeight="1">
      <c r="A203" s="242"/>
      <c r="B203" s="242"/>
      <c r="C203" s="242"/>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row>
    <row r="204" spans="1:26" ht="15.75" customHeight="1">
      <c r="A204" s="242"/>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row>
    <row r="205" spans="1:26" ht="15.75" customHeight="1">
      <c r="A205" s="242"/>
      <c r="B205" s="242"/>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row>
    <row r="206" spans="1:26" ht="15.75" customHeight="1">
      <c r="A206" s="242"/>
      <c r="B206" s="242"/>
      <c r="C206" s="242"/>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row>
    <row r="207" spans="1:26" ht="15.75" customHeight="1">
      <c r="A207" s="242"/>
      <c r="B207" s="242"/>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row>
    <row r="208" spans="1:26" ht="15.75" customHeight="1">
      <c r="A208" s="242"/>
      <c r="B208" s="242"/>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row>
    <row r="209" spans="1:26" ht="15.75" customHeight="1">
      <c r="A209" s="242"/>
      <c r="B209" s="242"/>
      <c r="C209" s="242"/>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row>
    <row r="210" spans="1:26" ht="15.75" customHeight="1">
      <c r="A210" s="242"/>
      <c r="B210" s="242"/>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row>
    <row r="211" spans="1:26" ht="15.75" customHeight="1">
      <c r="A211" s="242"/>
      <c r="B211" s="242"/>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row>
    <row r="212" spans="1:26" ht="15.75" customHeight="1">
      <c r="A212" s="242"/>
      <c r="B212" s="242"/>
      <c r="C212" s="242"/>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row>
    <row r="213" spans="1:26" ht="15.75" customHeight="1">
      <c r="A213" s="242"/>
      <c r="B213" s="242"/>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row>
    <row r="214" spans="1:26" ht="15.75" customHeight="1">
      <c r="A214" s="242"/>
      <c r="B214" s="242"/>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row>
    <row r="215" spans="1:26" ht="15.75" customHeight="1">
      <c r="A215" s="242"/>
      <c r="B215" s="242"/>
      <c r="C215" s="242"/>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row>
    <row r="216" spans="1:26" ht="15.75" customHeight="1">
      <c r="A216" s="242"/>
      <c r="B216" s="242"/>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row>
    <row r="217" spans="1:26" ht="15.75" customHeight="1">
      <c r="A217" s="242"/>
      <c r="B217" s="242"/>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row>
    <row r="218" spans="1:26" ht="15.75" customHeight="1">
      <c r="A218" s="242"/>
      <c r="B218" s="242"/>
      <c r="C218" s="242"/>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row>
    <row r="219" spans="1:26" ht="15.75" customHeight="1">
      <c r="A219" s="242"/>
      <c r="B219" s="242"/>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row>
    <row r="220" spans="1:26" ht="15.75" customHeight="1">
      <c r="A220" s="242"/>
      <c r="B220" s="242"/>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row>
    <row r="221" spans="1:26" ht="15.75" customHeight="1">
      <c r="A221" s="242"/>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row>
    <row r="222" spans="1:26" ht="15.75" customHeight="1">
      <c r="A222" s="242"/>
      <c r="B222" s="242"/>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row>
    <row r="223" spans="1:26" ht="15.75" customHeight="1">
      <c r="A223" s="242"/>
      <c r="B223" s="242"/>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row>
    <row r="224" spans="1:26" ht="15.75" customHeight="1">
      <c r="A224" s="242"/>
      <c r="B224" s="242"/>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row>
    <row r="225" spans="1:26" ht="15.75" customHeight="1">
      <c r="A225" s="242"/>
      <c r="B225" s="242"/>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row>
    <row r="226" spans="1:26" ht="15.75" customHeight="1">
      <c r="A226" s="242"/>
      <c r="B226" s="242"/>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row>
    <row r="227" spans="1:26" ht="15.75" customHeight="1">
      <c r="A227" s="242"/>
      <c r="B227" s="242"/>
      <c r="C227" s="242"/>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row>
    <row r="228" spans="1:26" ht="15.75" customHeight="1">
      <c r="A228" s="242"/>
      <c r="B228" s="242"/>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row>
    <row r="229" spans="1:26" ht="15.75" customHeight="1">
      <c r="A229" s="242"/>
      <c r="B229" s="242"/>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row>
    <row r="230" spans="1:26" ht="15.75" customHeight="1">
      <c r="A230" s="242"/>
      <c r="B230" s="242"/>
      <c r="C230" s="242"/>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row>
    <row r="231" spans="1:26" ht="15.75" customHeight="1">
      <c r="A231" s="242"/>
      <c r="B231" s="242"/>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row>
    <row r="232" spans="1:26" ht="15.75" customHeight="1">
      <c r="A232" s="242"/>
      <c r="B232" s="242"/>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row>
    <row r="233" spans="1:26" ht="15.75" customHeight="1">
      <c r="A233" s="242"/>
      <c r="B233" s="242"/>
      <c r="C233" s="242"/>
      <c r="D233" s="242"/>
      <c r="E233" s="242"/>
      <c r="F233" s="242"/>
      <c r="G233" s="242"/>
      <c r="H233" s="242"/>
      <c r="I233" s="242"/>
      <c r="J233" s="242"/>
      <c r="K233" s="242"/>
      <c r="L233" s="242"/>
      <c r="M233" s="242"/>
      <c r="N233" s="242"/>
      <c r="O233" s="242"/>
      <c r="P233" s="242"/>
      <c r="Q233" s="242"/>
      <c r="R233" s="242"/>
      <c r="S233" s="242"/>
      <c r="T233" s="242"/>
      <c r="U233" s="242"/>
      <c r="V233" s="242"/>
      <c r="W233" s="242"/>
      <c r="X233" s="242"/>
      <c r="Y233" s="242"/>
      <c r="Z233" s="242"/>
    </row>
    <row r="234" spans="1:26" ht="15.75" customHeight="1">
      <c r="A234" s="242"/>
      <c r="B234" s="242"/>
      <c r="C234" s="242"/>
      <c r="D234" s="242"/>
      <c r="E234" s="242"/>
      <c r="F234" s="242"/>
      <c r="G234" s="242"/>
      <c r="H234" s="242"/>
      <c r="I234" s="242"/>
      <c r="J234" s="242"/>
      <c r="K234" s="242"/>
      <c r="L234" s="242"/>
      <c r="M234" s="242"/>
      <c r="N234" s="242"/>
      <c r="O234" s="242"/>
      <c r="P234" s="242"/>
      <c r="Q234" s="242"/>
      <c r="R234" s="242"/>
      <c r="S234" s="242"/>
      <c r="T234" s="242"/>
      <c r="U234" s="242"/>
      <c r="V234" s="242"/>
      <c r="W234" s="242"/>
      <c r="X234" s="242"/>
      <c r="Y234" s="242"/>
      <c r="Z234" s="242"/>
    </row>
    <row r="235" spans="1:26" ht="15.75" customHeight="1">
      <c r="A235" s="242"/>
      <c r="B235" s="242"/>
      <c r="C235" s="242"/>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row>
    <row r="236" spans="1:26" ht="15.75" customHeight="1">
      <c r="A236" s="242"/>
      <c r="B236" s="242"/>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row>
    <row r="237" spans="1:26" ht="15.75" customHeight="1">
      <c r="A237" s="242"/>
      <c r="B237" s="242"/>
      <c r="C237" s="242"/>
      <c r="D237" s="242"/>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row>
    <row r="238" spans="1:26" ht="15.75" customHeight="1">
      <c r="A238" s="242"/>
      <c r="B238" s="242"/>
      <c r="C238" s="24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row>
    <row r="239" spans="1:26" ht="15.75" customHeight="1">
      <c r="A239" s="242"/>
      <c r="B239" s="242"/>
      <c r="C239" s="242"/>
      <c r="D239" s="242"/>
      <c r="E239" s="242"/>
      <c r="F239" s="242"/>
      <c r="G239" s="242"/>
      <c r="H239" s="242"/>
      <c r="I239" s="242"/>
      <c r="J239" s="242"/>
      <c r="K239" s="242"/>
      <c r="L239" s="242"/>
      <c r="M239" s="242"/>
      <c r="N239" s="242"/>
      <c r="O239" s="242"/>
      <c r="P239" s="242"/>
      <c r="Q239" s="242"/>
      <c r="R239" s="242"/>
      <c r="S239" s="242"/>
      <c r="T239" s="242"/>
      <c r="U239" s="242"/>
      <c r="V239" s="242"/>
      <c r="W239" s="242"/>
      <c r="X239" s="242"/>
      <c r="Y239" s="242"/>
      <c r="Z239" s="242"/>
    </row>
    <row r="240" spans="1:26" ht="15.75" customHeight="1">
      <c r="A240" s="242"/>
      <c r="B240" s="242"/>
      <c r="C240" s="242"/>
      <c r="D240" s="242"/>
      <c r="E240" s="242"/>
      <c r="F240" s="242"/>
      <c r="G240" s="242"/>
      <c r="H240" s="242"/>
      <c r="I240" s="242"/>
      <c r="J240" s="242"/>
      <c r="K240" s="242"/>
      <c r="L240" s="242"/>
      <c r="M240" s="242"/>
      <c r="N240" s="242"/>
      <c r="O240" s="242"/>
      <c r="P240" s="242"/>
      <c r="Q240" s="242"/>
      <c r="R240" s="242"/>
      <c r="S240" s="242"/>
      <c r="T240" s="242"/>
      <c r="U240" s="242"/>
      <c r="V240" s="242"/>
      <c r="W240" s="242"/>
      <c r="X240" s="242"/>
      <c r="Y240" s="242"/>
      <c r="Z240" s="242"/>
    </row>
    <row r="241" spans="1:26" ht="15.75" customHeight="1">
      <c r="A241" s="242"/>
      <c r="B241" s="242"/>
      <c r="C241" s="242"/>
      <c r="D241" s="242"/>
      <c r="E241" s="242"/>
      <c r="F241" s="242"/>
      <c r="G241" s="242"/>
      <c r="H241" s="242"/>
      <c r="I241" s="242"/>
      <c r="J241" s="242"/>
      <c r="K241" s="242"/>
      <c r="L241" s="242"/>
      <c r="M241" s="242"/>
      <c r="N241" s="242"/>
      <c r="O241" s="242"/>
      <c r="P241" s="242"/>
      <c r="Q241" s="242"/>
      <c r="R241" s="242"/>
      <c r="S241" s="242"/>
      <c r="T241" s="242"/>
      <c r="U241" s="242"/>
      <c r="V241" s="242"/>
      <c r="W241" s="242"/>
      <c r="X241" s="242"/>
      <c r="Y241" s="242"/>
      <c r="Z241" s="242"/>
    </row>
    <row r="242" spans="1:26" ht="15.75" customHeight="1">
      <c r="A242" s="242"/>
      <c r="B242" s="24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row>
    <row r="243" spans="1:26" ht="15.75" customHeight="1">
      <c r="A243" s="242"/>
      <c r="B243" s="242"/>
      <c r="C243" s="242"/>
      <c r="D243" s="242"/>
      <c r="E243" s="242"/>
      <c r="F243" s="242"/>
      <c r="G243" s="242"/>
      <c r="H243" s="242"/>
      <c r="I243" s="242"/>
      <c r="J243" s="242"/>
      <c r="K243" s="242"/>
      <c r="L243" s="242"/>
      <c r="M243" s="242"/>
      <c r="N243" s="242"/>
      <c r="O243" s="242"/>
      <c r="P243" s="242"/>
      <c r="Q243" s="242"/>
      <c r="R243" s="242"/>
      <c r="S243" s="242"/>
      <c r="T243" s="242"/>
      <c r="U243" s="242"/>
      <c r="V243" s="242"/>
      <c r="W243" s="242"/>
      <c r="X243" s="242"/>
      <c r="Y243" s="242"/>
      <c r="Z243" s="242"/>
    </row>
    <row r="244" spans="1:26" ht="15.75" customHeight="1">
      <c r="A244" s="242"/>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row>
    <row r="245" spans="1:26" ht="15.75" customHeight="1">
      <c r="A245" s="242"/>
      <c r="B245" s="242"/>
      <c r="C245" s="242"/>
      <c r="D245" s="242"/>
      <c r="E245" s="242"/>
      <c r="F245" s="242"/>
      <c r="G245" s="242"/>
      <c r="H245" s="242"/>
      <c r="I245" s="242"/>
      <c r="J245" s="242"/>
      <c r="K245" s="242"/>
      <c r="L245" s="242"/>
      <c r="M245" s="242"/>
      <c r="N245" s="242"/>
      <c r="O245" s="242"/>
      <c r="P245" s="242"/>
      <c r="Q245" s="242"/>
      <c r="R245" s="242"/>
      <c r="S245" s="242"/>
      <c r="T245" s="242"/>
      <c r="U245" s="242"/>
      <c r="V245" s="242"/>
      <c r="W245" s="242"/>
      <c r="X245" s="242"/>
      <c r="Y245" s="242"/>
      <c r="Z245" s="242"/>
    </row>
    <row r="246" spans="1:26" ht="15.75" customHeight="1">
      <c r="A246" s="242"/>
      <c r="B246" s="242"/>
      <c r="C246" s="24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row>
    <row r="247" spans="1:26" ht="15.75" customHeight="1">
      <c r="A247" s="242"/>
      <c r="B247" s="242"/>
      <c r="C247" s="242"/>
      <c r="D247" s="242"/>
      <c r="E247" s="242"/>
      <c r="F247" s="242"/>
      <c r="G247" s="242"/>
      <c r="H247" s="242"/>
      <c r="I247" s="242"/>
      <c r="J247" s="242"/>
      <c r="K247" s="242"/>
      <c r="L247" s="242"/>
      <c r="M247" s="242"/>
      <c r="N247" s="242"/>
      <c r="O247" s="242"/>
      <c r="P247" s="242"/>
      <c r="Q247" s="242"/>
      <c r="R247" s="242"/>
      <c r="S247" s="242"/>
      <c r="T247" s="242"/>
      <c r="U247" s="242"/>
      <c r="V247" s="242"/>
      <c r="W247" s="242"/>
      <c r="X247" s="242"/>
      <c r="Y247" s="242"/>
      <c r="Z247" s="242"/>
    </row>
    <row r="248" spans="1:26" ht="15.75" customHeight="1">
      <c r="A248" s="242"/>
      <c r="B248" s="24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row>
    <row r="249" spans="1:26" ht="15.75" customHeight="1">
      <c r="A249" s="242"/>
      <c r="B249" s="242"/>
      <c r="C249" s="24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row>
    <row r="250" spans="1:26" ht="15.75" customHeight="1">
      <c r="A250" s="242"/>
      <c r="B250" s="242"/>
      <c r="C250" s="242"/>
      <c r="D250" s="242"/>
      <c r="E250" s="242"/>
      <c r="F250" s="242"/>
      <c r="G250" s="242"/>
      <c r="H250" s="242"/>
      <c r="I250" s="242"/>
      <c r="J250" s="242"/>
      <c r="K250" s="242"/>
      <c r="L250" s="242"/>
      <c r="M250" s="242"/>
      <c r="N250" s="242"/>
      <c r="O250" s="242"/>
      <c r="P250" s="242"/>
      <c r="Q250" s="242"/>
      <c r="R250" s="242"/>
      <c r="S250" s="242"/>
      <c r="T250" s="242"/>
      <c r="U250" s="242"/>
      <c r="V250" s="242"/>
      <c r="W250" s="242"/>
      <c r="X250" s="242"/>
      <c r="Y250" s="242"/>
      <c r="Z250" s="242"/>
    </row>
    <row r="251" spans="1:26" ht="15.75" customHeight="1">
      <c r="A251" s="242"/>
      <c r="B251" s="242"/>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row>
    <row r="252" spans="1:26" ht="15.75" customHeight="1">
      <c r="A252" s="242"/>
      <c r="B252" s="242"/>
      <c r="C252" s="242"/>
      <c r="D252" s="242"/>
      <c r="E252" s="242"/>
      <c r="F252" s="242"/>
      <c r="G252" s="242"/>
      <c r="H252" s="242"/>
      <c r="I252" s="242"/>
      <c r="J252" s="242"/>
      <c r="K252" s="242"/>
      <c r="L252" s="242"/>
      <c r="M252" s="242"/>
      <c r="N252" s="242"/>
      <c r="O252" s="242"/>
      <c r="P252" s="242"/>
      <c r="Q252" s="242"/>
      <c r="R252" s="242"/>
      <c r="S252" s="242"/>
      <c r="T252" s="242"/>
      <c r="U252" s="242"/>
      <c r="V252" s="242"/>
      <c r="W252" s="242"/>
      <c r="X252" s="242"/>
      <c r="Y252" s="242"/>
      <c r="Z252" s="242"/>
    </row>
    <row r="253" spans="1:26" ht="15.75" customHeight="1">
      <c r="A253" s="242"/>
      <c r="B253" s="242"/>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row>
    <row r="254" spans="1:26" ht="15.75" customHeight="1">
      <c r="A254" s="242"/>
      <c r="B254" s="242"/>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row>
    <row r="255" spans="1:26" ht="15.75" customHeight="1">
      <c r="A255" s="242"/>
      <c r="B255" s="242"/>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row>
    <row r="256" spans="1:26" ht="15.75" customHeight="1">
      <c r="A256" s="242"/>
      <c r="B256" s="242"/>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row>
    <row r="257" spans="1:26" ht="15.75" customHeight="1">
      <c r="A257" s="242"/>
      <c r="B257" s="242"/>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row>
    <row r="258" spans="1:26" ht="15.75" customHeight="1">
      <c r="A258" s="242"/>
      <c r="B258" s="242"/>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row>
    <row r="259" spans="1:26" ht="15.75" customHeight="1">
      <c r="A259" s="242"/>
      <c r="B259" s="242"/>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row>
    <row r="260" spans="1:26" ht="15.75" customHeight="1">
      <c r="A260" s="242"/>
      <c r="B260" s="242"/>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row>
    <row r="261" spans="1:26" ht="15.75" customHeight="1">
      <c r="A261" s="242"/>
      <c r="B261" s="242"/>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row>
    <row r="262" spans="1:26" ht="15.75" customHeight="1">
      <c r="A262" s="242"/>
      <c r="B262" s="242"/>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row>
    <row r="263" spans="1:26" ht="15.75" customHeight="1">
      <c r="A263" s="242"/>
      <c r="B263" s="242"/>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row>
    <row r="264" spans="1:26" ht="15.75" customHeight="1">
      <c r="A264" s="242"/>
      <c r="B264" s="242"/>
      <c r="C264" s="242"/>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row>
    <row r="265" spans="1:26" ht="15.75" customHeight="1">
      <c r="A265" s="242"/>
      <c r="B265" s="242"/>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row>
    <row r="266" spans="1:26" ht="15.75" customHeight="1">
      <c r="A266" s="242"/>
      <c r="B266" s="242"/>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row>
    <row r="267" spans="1:26" ht="15.75" customHeight="1">
      <c r="A267" s="242"/>
      <c r="B267" s="242"/>
      <c r="C267" s="242"/>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row>
    <row r="268" spans="1:26" ht="15.75" customHeight="1">
      <c r="A268" s="242"/>
      <c r="B268" s="242"/>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row>
    <row r="269" spans="1:26" ht="15.75" customHeight="1">
      <c r="A269" s="242"/>
      <c r="B269" s="242"/>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row>
    <row r="270" spans="1:26" ht="15.75" customHeight="1">
      <c r="A270" s="242"/>
      <c r="B270" s="242"/>
      <c r="C270" s="242"/>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row>
    <row r="271" spans="1:26" ht="15.75" customHeight="1">
      <c r="A271" s="242"/>
      <c r="B271" s="242"/>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row>
    <row r="272" spans="1:26" ht="15.75" customHeight="1">
      <c r="A272" s="242"/>
      <c r="B272" s="242"/>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row>
    <row r="273" spans="1:26" ht="15.75" customHeight="1">
      <c r="A273" s="242"/>
      <c r="B273" s="242"/>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row>
    <row r="274" spans="1:26" ht="15.75" customHeight="1">
      <c r="A274" s="242"/>
      <c r="B274" s="242"/>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row>
    <row r="275" spans="1:26" ht="15.75" customHeight="1">
      <c r="A275" s="242"/>
      <c r="B275" s="242"/>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row>
    <row r="276" spans="1:26" ht="15.75" customHeight="1">
      <c r="A276" s="242"/>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row>
    <row r="277" spans="1:26" ht="15.75" customHeight="1">
      <c r="A277" s="242"/>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row>
    <row r="278" spans="1:26" ht="15.75" customHeight="1">
      <c r="A278" s="242"/>
      <c r="B278" s="242"/>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row>
    <row r="279" spans="1:26" ht="15.75" customHeight="1">
      <c r="A279" s="242"/>
      <c r="B279" s="242"/>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row>
    <row r="280" spans="1:26" ht="15.75" customHeight="1">
      <c r="A280" s="242"/>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row>
    <row r="281" spans="1:26" ht="15.75" customHeight="1">
      <c r="A281" s="242"/>
      <c r="B281" s="242"/>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row>
    <row r="282" spans="1:26" ht="15.75" customHeight="1">
      <c r="A282" s="242"/>
      <c r="B282" s="242"/>
      <c r="C282" s="242"/>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row>
    <row r="283" spans="1:26" ht="15.75" customHeight="1">
      <c r="A283" s="242"/>
      <c r="B283" s="242"/>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row>
    <row r="284" spans="1:26" ht="15.75" customHeight="1">
      <c r="A284" s="242"/>
      <c r="B284" s="242"/>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row>
    <row r="285" spans="1:26" ht="15.75" customHeight="1">
      <c r="A285" s="242"/>
      <c r="B285" s="242"/>
      <c r="C285" s="242"/>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row>
    <row r="286" spans="1:26" ht="15.75" customHeight="1">
      <c r="A286" s="242"/>
      <c r="B286" s="24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row>
    <row r="287" spans="1:26" ht="15.75" customHeight="1">
      <c r="A287" s="242"/>
      <c r="B287" s="242"/>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row>
    <row r="288" spans="1:26" ht="15.75" customHeight="1">
      <c r="A288" s="242"/>
      <c r="B288" s="242"/>
      <c r="C288" s="242"/>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row>
    <row r="289" spans="1:26" ht="15.75" customHeight="1">
      <c r="A289" s="242"/>
      <c r="B289" s="24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row>
    <row r="290" spans="1:26" ht="15.75" customHeight="1">
      <c r="A290" s="242"/>
      <c r="B290" s="242"/>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row>
    <row r="291" spans="1:26" ht="15.75" customHeight="1">
      <c r="A291" s="242"/>
      <c r="B291" s="242"/>
      <c r="C291" s="242"/>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row>
    <row r="292" spans="1:26" ht="15.75" customHeight="1">
      <c r="A292" s="242"/>
      <c r="B292" s="242"/>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row>
    <row r="293" spans="1:26" ht="15.75" customHeight="1">
      <c r="A293" s="242"/>
      <c r="B293" s="242"/>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row>
    <row r="294" spans="1:26" ht="15.75" customHeight="1">
      <c r="A294" s="242"/>
      <c r="B294" s="242"/>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row>
    <row r="295" spans="1:26" ht="15.75" customHeight="1">
      <c r="A295" s="242"/>
      <c r="B295" s="242"/>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row>
    <row r="296" spans="1:26" ht="15.75" customHeight="1">
      <c r="A296" s="242"/>
      <c r="B296" s="242"/>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row>
    <row r="297" spans="1:26" ht="15.75" customHeight="1">
      <c r="A297" s="242"/>
      <c r="B297" s="242"/>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row>
    <row r="298" spans="1:26" ht="15.75" customHeight="1">
      <c r="A298" s="242"/>
      <c r="B298" s="242"/>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row>
    <row r="299" spans="1:26" ht="15.75" customHeight="1">
      <c r="A299" s="242"/>
      <c r="B299" s="242"/>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row>
    <row r="300" spans="1:26" ht="15.75" customHeight="1">
      <c r="A300" s="242"/>
      <c r="B300" s="242"/>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row>
    <row r="301" spans="1:26" ht="15.75" customHeight="1">
      <c r="A301" s="242"/>
      <c r="B301" s="242"/>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row>
    <row r="302" spans="1:26" ht="15.75" customHeight="1">
      <c r="A302" s="242"/>
      <c r="B302" s="242"/>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row>
    <row r="303" spans="1:26" ht="15.75" customHeight="1">
      <c r="A303" s="242"/>
      <c r="B303" s="24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row>
    <row r="304" spans="1:26" ht="15.75" customHeight="1">
      <c r="A304" s="242"/>
      <c r="B304" s="242"/>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row>
    <row r="305" spans="1:26" ht="15.75" customHeight="1">
      <c r="A305" s="242"/>
      <c r="B305" s="242"/>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row>
    <row r="306" spans="1:26" ht="15.75" customHeight="1">
      <c r="A306" s="242"/>
      <c r="B306" s="242"/>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row>
    <row r="307" spans="1:26" ht="15.75" customHeight="1">
      <c r="A307" s="242"/>
      <c r="B307" s="242"/>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row>
    <row r="308" spans="1:26" ht="15.75" customHeight="1">
      <c r="A308" s="242"/>
      <c r="B308" s="242"/>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row>
    <row r="309" spans="1:26" ht="15.75" customHeight="1">
      <c r="A309" s="242"/>
      <c r="B309" s="242"/>
      <c r="C309" s="242"/>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row>
    <row r="310" spans="1:26" ht="15.75" customHeight="1">
      <c r="A310" s="242"/>
      <c r="B310" s="242"/>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row>
    <row r="311" spans="1:26" ht="15.75" customHeight="1">
      <c r="A311" s="242"/>
      <c r="B311" s="242"/>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row>
    <row r="312" spans="1:26" ht="15.75" customHeight="1">
      <c r="A312" s="242"/>
      <c r="B312" s="242"/>
      <c r="C312" s="242"/>
      <c r="D312" s="242"/>
      <c r="E312" s="242"/>
      <c r="F312" s="242"/>
      <c r="G312" s="242"/>
      <c r="H312" s="242"/>
      <c r="I312" s="242"/>
      <c r="J312" s="242"/>
      <c r="K312" s="242"/>
      <c r="L312" s="242"/>
      <c r="M312" s="242"/>
      <c r="N312" s="242"/>
      <c r="O312" s="242"/>
      <c r="P312" s="242"/>
      <c r="Q312" s="242"/>
      <c r="R312" s="242"/>
      <c r="S312" s="242"/>
      <c r="T312" s="242"/>
      <c r="U312" s="242"/>
      <c r="V312" s="242"/>
      <c r="W312" s="242"/>
      <c r="X312" s="242"/>
      <c r="Y312" s="242"/>
      <c r="Z312" s="242"/>
    </row>
    <row r="313" spans="1:26" ht="15.75" customHeight="1">
      <c r="A313" s="242"/>
      <c r="B313" s="242"/>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row>
    <row r="314" spans="1:26" ht="15.75" customHeight="1">
      <c r="A314" s="242"/>
      <c r="B314" s="242"/>
      <c r="C314" s="242"/>
      <c r="D314" s="242"/>
      <c r="E314" s="242"/>
      <c r="F314" s="242"/>
      <c r="G314" s="242"/>
      <c r="H314" s="242"/>
      <c r="I314" s="242"/>
      <c r="J314" s="242"/>
      <c r="K314" s="242"/>
      <c r="L314" s="242"/>
      <c r="M314" s="242"/>
      <c r="N314" s="242"/>
      <c r="O314" s="242"/>
      <c r="P314" s="242"/>
      <c r="Q314" s="242"/>
      <c r="R314" s="242"/>
      <c r="S314" s="242"/>
      <c r="T314" s="242"/>
      <c r="U314" s="242"/>
      <c r="V314" s="242"/>
      <c r="W314" s="242"/>
      <c r="X314" s="242"/>
      <c r="Y314" s="242"/>
      <c r="Z314" s="242"/>
    </row>
    <row r="315" spans="1:26" ht="15.75" customHeight="1">
      <c r="A315" s="242"/>
      <c r="B315" s="242"/>
      <c r="C315" s="242"/>
      <c r="D315" s="242"/>
      <c r="E315" s="242"/>
      <c r="F315" s="242"/>
      <c r="G315" s="242"/>
      <c r="H315" s="242"/>
      <c r="I315" s="242"/>
      <c r="J315" s="242"/>
      <c r="K315" s="242"/>
      <c r="L315" s="242"/>
      <c r="M315" s="242"/>
      <c r="N315" s="242"/>
      <c r="O315" s="242"/>
      <c r="P315" s="242"/>
      <c r="Q315" s="242"/>
      <c r="R315" s="242"/>
      <c r="S315" s="242"/>
      <c r="T315" s="242"/>
      <c r="U315" s="242"/>
      <c r="V315" s="242"/>
      <c r="W315" s="242"/>
      <c r="X315" s="242"/>
      <c r="Y315" s="242"/>
      <c r="Z315" s="242"/>
    </row>
    <row r="316" spans="1:26" ht="15.75" customHeight="1">
      <c r="A316" s="242"/>
      <c r="B316" s="242"/>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row>
    <row r="317" spans="1:26" ht="15.75" customHeight="1">
      <c r="A317" s="242"/>
      <c r="B317" s="242"/>
      <c r="C317" s="242"/>
      <c r="D317" s="242"/>
      <c r="E317" s="242"/>
      <c r="F317" s="242"/>
      <c r="G317" s="242"/>
      <c r="H317" s="242"/>
      <c r="I317" s="242"/>
      <c r="J317" s="242"/>
      <c r="K317" s="242"/>
      <c r="L317" s="242"/>
      <c r="M317" s="242"/>
      <c r="N317" s="242"/>
      <c r="O317" s="242"/>
      <c r="P317" s="242"/>
      <c r="Q317" s="242"/>
      <c r="R317" s="242"/>
      <c r="S317" s="242"/>
      <c r="T317" s="242"/>
      <c r="U317" s="242"/>
      <c r="V317" s="242"/>
      <c r="W317" s="242"/>
      <c r="X317" s="242"/>
      <c r="Y317" s="242"/>
      <c r="Z317" s="242"/>
    </row>
    <row r="318" spans="1:26" ht="15.75" customHeight="1">
      <c r="A318" s="242"/>
      <c r="B318" s="242"/>
      <c r="C318" s="242"/>
      <c r="D318" s="242"/>
      <c r="E318" s="242"/>
      <c r="F318" s="242"/>
      <c r="G318" s="242"/>
      <c r="H318" s="242"/>
      <c r="I318" s="242"/>
      <c r="J318" s="242"/>
      <c r="K318" s="242"/>
      <c r="L318" s="242"/>
      <c r="M318" s="242"/>
      <c r="N318" s="242"/>
      <c r="O318" s="242"/>
      <c r="P318" s="242"/>
      <c r="Q318" s="242"/>
      <c r="R318" s="242"/>
      <c r="S318" s="242"/>
      <c r="T318" s="242"/>
      <c r="U318" s="242"/>
      <c r="V318" s="242"/>
      <c r="W318" s="242"/>
      <c r="X318" s="242"/>
      <c r="Y318" s="242"/>
      <c r="Z318" s="242"/>
    </row>
    <row r="319" spans="1:26" ht="15.75" customHeight="1">
      <c r="A319" s="242"/>
      <c r="B319" s="242"/>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row>
    <row r="320" spans="1:26" ht="15.75" customHeight="1">
      <c r="A320" s="242"/>
      <c r="B320" s="242"/>
      <c r="C320" s="242"/>
      <c r="D320" s="242"/>
      <c r="E320" s="242"/>
      <c r="F320" s="242"/>
      <c r="G320" s="242"/>
      <c r="H320" s="242"/>
      <c r="I320" s="242"/>
      <c r="J320" s="242"/>
      <c r="K320" s="242"/>
      <c r="L320" s="242"/>
      <c r="M320" s="242"/>
      <c r="N320" s="242"/>
      <c r="O320" s="242"/>
      <c r="P320" s="242"/>
      <c r="Q320" s="242"/>
      <c r="R320" s="242"/>
      <c r="S320" s="242"/>
      <c r="T320" s="242"/>
      <c r="U320" s="242"/>
      <c r="V320" s="242"/>
      <c r="W320" s="242"/>
      <c r="X320" s="242"/>
      <c r="Y320" s="242"/>
      <c r="Z320" s="242"/>
    </row>
    <row r="321" spans="1:26" ht="15.75" customHeight="1">
      <c r="A321" s="242"/>
      <c r="B321" s="242"/>
      <c r="C321" s="242"/>
      <c r="D321" s="242"/>
      <c r="E321" s="242"/>
      <c r="F321" s="242"/>
      <c r="G321" s="242"/>
      <c r="H321" s="242"/>
      <c r="I321" s="242"/>
      <c r="J321" s="242"/>
      <c r="K321" s="242"/>
      <c r="L321" s="242"/>
      <c r="M321" s="242"/>
      <c r="N321" s="242"/>
      <c r="O321" s="242"/>
      <c r="P321" s="242"/>
      <c r="Q321" s="242"/>
      <c r="R321" s="242"/>
      <c r="S321" s="242"/>
      <c r="T321" s="242"/>
      <c r="U321" s="242"/>
      <c r="V321" s="242"/>
      <c r="W321" s="242"/>
      <c r="X321" s="242"/>
      <c r="Y321" s="242"/>
      <c r="Z321" s="242"/>
    </row>
    <row r="322" spans="1:26" ht="15.75" customHeight="1">
      <c r="A322" s="242"/>
      <c r="B322" s="242"/>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row>
    <row r="323" spans="1:26" ht="15.75" customHeight="1">
      <c r="A323" s="242"/>
      <c r="B323" s="242"/>
      <c r="C323" s="242"/>
      <c r="D323" s="242"/>
      <c r="E323" s="242"/>
      <c r="F323" s="242"/>
      <c r="G323" s="242"/>
      <c r="H323" s="242"/>
      <c r="I323" s="242"/>
      <c r="J323" s="242"/>
      <c r="K323" s="242"/>
      <c r="L323" s="242"/>
      <c r="M323" s="242"/>
      <c r="N323" s="242"/>
      <c r="O323" s="242"/>
      <c r="P323" s="242"/>
      <c r="Q323" s="242"/>
      <c r="R323" s="242"/>
      <c r="S323" s="242"/>
      <c r="T323" s="242"/>
      <c r="U323" s="242"/>
      <c r="V323" s="242"/>
      <c r="W323" s="242"/>
      <c r="X323" s="242"/>
      <c r="Y323" s="242"/>
      <c r="Z323" s="242"/>
    </row>
    <row r="324" spans="1:26" ht="15.75" customHeight="1">
      <c r="A324" s="242"/>
      <c r="B324" s="242"/>
      <c r="C324" s="242"/>
      <c r="D324" s="242"/>
      <c r="E324" s="242"/>
      <c r="F324" s="242"/>
      <c r="G324" s="242"/>
      <c r="H324" s="242"/>
      <c r="I324" s="242"/>
      <c r="J324" s="242"/>
      <c r="K324" s="242"/>
      <c r="L324" s="242"/>
      <c r="M324" s="242"/>
      <c r="N324" s="242"/>
      <c r="O324" s="242"/>
      <c r="P324" s="242"/>
      <c r="Q324" s="242"/>
      <c r="R324" s="242"/>
      <c r="S324" s="242"/>
      <c r="T324" s="242"/>
      <c r="U324" s="242"/>
      <c r="V324" s="242"/>
      <c r="W324" s="242"/>
      <c r="X324" s="242"/>
      <c r="Y324" s="242"/>
      <c r="Z324" s="242"/>
    </row>
    <row r="325" spans="1:26" ht="15.75" customHeight="1">
      <c r="A325" s="242"/>
      <c r="B325" s="242"/>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row>
    <row r="326" spans="1:26" ht="15.75" customHeight="1">
      <c r="A326" s="242"/>
      <c r="B326" s="242"/>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row>
    <row r="327" spans="1:26" ht="15.75" customHeight="1">
      <c r="A327" s="242"/>
      <c r="B327" s="242"/>
      <c r="C327" s="242"/>
      <c r="D327" s="242"/>
      <c r="E327" s="242"/>
      <c r="F327" s="242"/>
      <c r="G327" s="242"/>
      <c r="H327" s="242"/>
      <c r="I327" s="242"/>
      <c r="J327" s="242"/>
      <c r="K327" s="242"/>
      <c r="L327" s="242"/>
      <c r="M327" s="242"/>
      <c r="N327" s="242"/>
      <c r="O327" s="242"/>
      <c r="P327" s="242"/>
      <c r="Q327" s="242"/>
      <c r="R327" s="242"/>
      <c r="S327" s="242"/>
      <c r="T327" s="242"/>
      <c r="U327" s="242"/>
      <c r="V327" s="242"/>
      <c r="W327" s="242"/>
      <c r="X327" s="242"/>
      <c r="Y327" s="242"/>
      <c r="Z327" s="242"/>
    </row>
    <row r="328" spans="1:26" ht="15.75" customHeight="1">
      <c r="A328" s="242"/>
      <c r="B328" s="242"/>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row>
    <row r="329" spans="1:26" ht="15.75" customHeight="1">
      <c r="A329" s="242"/>
      <c r="B329" s="242"/>
      <c r="C329" s="24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row>
    <row r="330" spans="1:26" ht="15.75" customHeight="1">
      <c r="A330" s="242"/>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row>
    <row r="331" spans="1:26" ht="15.75" customHeight="1">
      <c r="A331" s="242"/>
      <c r="B331" s="242"/>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row>
    <row r="332" spans="1:26" ht="15.75" customHeight="1">
      <c r="A332" s="242"/>
      <c r="B332" s="242"/>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row>
    <row r="333" spans="1:26" ht="15.75" customHeight="1">
      <c r="A333" s="242"/>
      <c r="B333" s="242"/>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row>
    <row r="334" spans="1:26" ht="15.75" customHeight="1">
      <c r="A334" s="242"/>
      <c r="B334" s="242"/>
      <c r="C334" s="242"/>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row>
    <row r="335" spans="1:26" ht="15.75" customHeight="1">
      <c r="A335" s="242"/>
      <c r="B335" s="242"/>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row>
    <row r="336" spans="1:26" ht="15.75" customHeight="1">
      <c r="A336" s="242"/>
      <c r="B336" s="242"/>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row>
    <row r="337" spans="1:26" ht="15.75" customHeight="1">
      <c r="A337" s="242"/>
      <c r="B337" s="242"/>
      <c r="C337" s="242"/>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row>
    <row r="338" spans="1:26" ht="15.75" customHeight="1">
      <c r="A338" s="242"/>
      <c r="B338" s="242"/>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row>
    <row r="339" spans="1:26" ht="15.75" customHeight="1">
      <c r="A339" s="242"/>
      <c r="B339" s="242"/>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row>
    <row r="340" spans="1:26" ht="15.75" customHeight="1">
      <c r="A340" s="242"/>
      <c r="B340" s="242"/>
      <c r="C340" s="242"/>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row>
    <row r="341" spans="1:26" ht="15.75" customHeight="1">
      <c r="A341" s="242"/>
      <c r="B341" s="242"/>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row>
    <row r="342" spans="1:26" ht="15.75" customHeight="1">
      <c r="A342" s="242"/>
      <c r="B342" s="242"/>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row>
    <row r="343" spans="1:26" ht="15.75" customHeight="1">
      <c r="A343" s="242"/>
      <c r="B343" s="242"/>
      <c r="C343" s="242"/>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row>
    <row r="344" spans="1:26" ht="15.75" customHeight="1">
      <c r="A344" s="242"/>
      <c r="B344" s="242"/>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row>
    <row r="345" spans="1:26" ht="15.75" customHeight="1">
      <c r="A345" s="242"/>
      <c r="B345" s="242"/>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row>
    <row r="346" spans="1:26" ht="15.75" customHeight="1">
      <c r="A346" s="242"/>
      <c r="B346" s="242"/>
      <c r="C346" s="242"/>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row>
    <row r="347" spans="1:26" ht="15.75" customHeight="1">
      <c r="A347" s="242"/>
      <c r="B347" s="242"/>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row>
    <row r="348" spans="1:26" ht="15.75" customHeight="1">
      <c r="A348" s="242"/>
      <c r="B348" s="242"/>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row>
    <row r="349" spans="1:26" ht="15.75" customHeight="1">
      <c r="A349" s="242"/>
      <c r="B349" s="242"/>
      <c r="C349" s="242"/>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row>
    <row r="350" spans="1:26" ht="15.75" customHeight="1">
      <c r="A350" s="242"/>
      <c r="B350" s="242"/>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row>
    <row r="351" spans="1:26" ht="15.75" customHeight="1">
      <c r="A351" s="242"/>
      <c r="B351" s="242"/>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row>
    <row r="352" spans="1:26" ht="15.75" customHeight="1">
      <c r="A352" s="242"/>
      <c r="B352" s="242"/>
      <c r="C352" s="242"/>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row>
    <row r="353" spans="1:26" ht="15.75" customHeight="1">
      <c r="A353" s="242"/>
      <c r="B353" s="242"/>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row>
    <row r="354" spans="1:26" ht="15.75" customHeight="1">
      <c r="A354" s="242"/>
      <c r="B354" s="242"/>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row>
    <row r="355" spans="1:26" ht="15.75" customHeight="1">
      <c r="A355" s="242"/>
      <c r="B355" s="242"/>
      <c r="C355" s="242"/>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row>
    <row r="356" spans="1:26" ht="15.75" customHeight="1">
      <c r="A356" s="242"/>
      <c r="B356" s="242"/>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row>
    <row r="357" spans="1:26" ht="15.75" customHeight="1">
      <c r="A357" s="242"/>
      <c r="B357" s="242"/>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row>
    <row r="358" spans="1:26" ht="15.75" customHeight="1">
      <c r="A358" s="242"/>
      <c r="B358" s="242"/>
      <c r="C358" s="242"/>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row>
    <row r="359" spans="1:26" ht="15.75" customHeight="1">
      <c r="A359" s="242"/>
      <c r="B359" s="242"/>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row>
    <row r="360" spans="1:26" ht="15.75" customHeight="1">
      <c r="A360" s="242"/>
      <c r="B360" s="242"/>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row>
    <row r="361" spans="1:26" ht="15.75" customHeight="1">
      <c r="A361" s="242"/>
      <c r="B361" s="242"/>
      <c r="C361" s="242"/>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row>
    <row r="362" spans="1:26" ht="15.75" customHeight="1">
      <c r="A362" s="242"/>
      <c r="B362" s="242"/>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row>
    <row r="363" spans="1:26" ht="15.75" customHeight="1">
      <c r="A363" s="242"/>
      <c r="B363" s="242"/>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row>
    <row r="364" spans="1:26" ht="15.75" customHeight="1">
      <c r="A364" s="242"/>
      <c r="B364" s="242"/>
      <c r="C364" s="242"/>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row>
    <row r="365" spans="1:26" ht="15.75" customHeight="1">
      <c r="A365" s="242"/>
      <c r="B365" s="242"/>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row>
    <row r="366" spans="1:26" ht="15.75" customHeight="1">
      <c r="A366" s="242"/>
      <c r="B366" s="242"/>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row>
    <row r="367" spans="1:26" ht="15.75" customHeight="1">
      <c r="A367" s="242"/>
      <c r="B367" s="242"/>
      <c r="C367" s="242"/>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row>
    <row r="368" spans="1:26" ht="15.75" customHeight="1">
      <c r="A368" s="242"/>
      <c r="B368" s="242"/>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row>
    <row r="369" spans="1:26" ht="15.75" customHeight="1">
      <c r="A369" s="242"/>
      <c r="B369" s="242"/>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row>
    <row r="370" spans="1:26" ht="15.75" customHeight="1">
      <c r="A370" s="242"/>
      <c r="B370" s="242"/>
      <c r="C370" s="242"/>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row>
    <row r="371" spans="1:26" ht="15.75" customHeight="1">
      <c r="A371" s="242"/>
      <c r="B371" s="242"/>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row>
    <row r="372" spans="1:26" ht="15.75" customHeight="1">
      <c r="A372" s="242"/>
      <c r="B372" s="242"/>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row>
    <row r="373" spans="1:26" ht="15.75" customHeight="1">
      <c r="A373" s="242"/>
      <c r="B373" s="242"/>
      <c r="C373" s="242"/>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row>
    <row r="374" spans="1:26" ht="15.75" customHeight="1">
      <c r="A374" s="242"/>
      <c r="B374" s="242"/>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row>
    <row r="375" spans="1:26" ht="15.75" customHeight="1">
      <c r="A375" s="242"/>
      <c r="B375" s="242"/>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row>
    <row r="376" spans="1:26" ht="15.75" customHeight="1">
      <c r="A376" s="242"/>
      <c r="B376" s="242"/>
      <c r="C376" s="242"/>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row>
    <row r="377" spans="1:26" ht="15.75" customHeight="1">
      <c r="A377" s="242"/>
      <c r="B377" s="242"/>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row>
    <row r="378" spans="1:26" ht="15.75" customHeight="1">
      <c r="A378" s="242"/>
      <c r="B378" s="24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row>
    <row r="379" spans="1:26" ht="15.75" customHeight="1">
      <c r="A379" s="242"/>
      <c r="B379" s="242"/>
      <c r="C379" s="242"/>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row>
    <row r="380" spans="1:26" ht="15.75" customHeight="1">
      <c r="A380" s="242"/>
      <c r="B380" s="242"/>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row>
    <row r="381" spans="1:26" ht="15.75" customHeight="1">
      <c r="A381" s="242"/>
      <c r="B381" s="242"/>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row>
    <row r="382" spans="1:26" ht="15.75" customHeight="1">
      <c r="A382" s="242"/>
      <c r="B382" s="242"/>
      <c r="C382" s="242"/>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row>
    <row r="383" spans="1:26" ht="15.75" customHeight="1">
      <c r="A383" s="242"/>
      <c r="B383" s="242"/>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row>
    <row r="384" spans="1:26" ht="15.75" customHeight="1">
      <c r="A384" s="242"/>
      <c r="B384" s="24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row>
    <row r="385" spans="1:26" ht="15.75" customHeight="1">
      <c r="A385" s="242"/>
      <c r="B385" s="242"/>
      <c r="C385" s="242"/>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row>
    <row r="386" spans="1:26" ht="15.75" customHeight="1">
      <c r="A386" s="242"/>
      <c r="B386" s="242"/>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row>
    <row r="387" spans="1:26" ht="15.75" customHeight="1">
      <c r="A387" s="242"/>
      <c r="B387" s="242"/>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row>
    <row r="388" spans="1:26" ht="15.75" customHeight="1">
      <c r="A388" s="242"/>
      <c r="B388" s="242"/>
      <c r="C388" s="242"/>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row>
    <row r="389" spans="1:26" ht="15.75" customHeight="1">
      <c r="A389" s="242"/>
      <c r="B389" s="242"/>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row>
    <row r="390" spans="1:26" ht="15.75" customHeight="1">
      <c r="A390" s="242"/>
      <c r="B390" s="242"/>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row>
    <row r="391" spans="1:26" ht="15.75" customHeight="1">
      <c r="A391" s="242"/>
      <c r="B391" s="242"/>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row>
    <row r="392" spans="1:26" ht="15.75" customHeight="1">
      <c r="A392" s="242"/>
      <c r="B392" s="242"/>
      <c r="C392" s="242"/>
      <c r="D392" s="242"/>
      <c r="E392" s="242"/>
      <c r="F392" s="242"/>
      <c r="G392" s="242"/>
      <c r="H392" s="242"/>
      <c r="I392" s="242"/>
      <c r="J392" s="242"/>
      <c r="K392" s="242"/>
      <c r="L392" s="242"/>
      <c r="M392" s="242"/>
      <c r="N392" s="242"/>
      <c r="O392" s="242"/>
      <c r="P392" s="242"/>
      <c r="Q392" s="242"/>
      <c r="R392" s="242"/>
      <c r="S392" s="242"/>
      <c r="T392" s="242"/>
      <c r="U392" s="242"/>
      <c r="V392" s="242"/>
      <c r="W392" s="242"/>
      <c r="X392" s="242"/>
      <c r="Y392" s="242"/>
      <c r="Z392" s="242"/>
    </row>
    <row r="393" spans="1:26" ht="15.75" customHeight="1">
      <c r="A393" s="242"/>
      <c r="B393" s="242"/>
      <c r="C393" s="242"/>
      <c r="D393" s="242"/>
      <c r="E393" s="242"/>
      <c r="F393" s="242"/>
      <c r="G393" s="242"/>
      <c r="H393" s="242"/>
      <c r="I393" s="242"/>
      <c r="J393" s="242"/>
      <c r="K393" s="242"/>
      <c r="L393" s="242"/>
      <c r="M393" s="242"/>
      <c r="N393" s="242"/>
      <c r="O393" s="242"/>
      <c r="P393" s="242"/>
      <c r="Q393" s="242"/>
      <c r="R393" s="242"/>
      <c r="S393" s="242"/>
      <c r="T393" s="242"/>
      <c r="U393" s="242"/>
      <c r="V393" s="242"/>
      <c r="W393" s="242"/>
      <c r="X393" s="242"/>
      <c r="Y393" s="242"/>
      <c r="Z393" s="242"/>
    </row>
    <row r="394" spans="1:26" ht="15.75" customHeight="1">
      <c r="A394" s="242"/>
      <c r="B394" s="242"/>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row>
    <row r="395" spans="1:26" ht="15.75" customHeight="1">
      <c r="A395" s="242"/>
      <c r="B395" s="242"/>
      <c r="C395" s="242"/>
      <c r="D395" s="242"/>
      <c r="E395" s="242"/>
      <c r="F395" s="242"/>
      <c r="G395" s="242"/>
      <c r="H395" s="242"/>
      <c r="I395" s="242"/>
      <c r="J395" s="242"/>
      <c r="K395" s="242"/>
      <c r="L395" s="242"/>
      <c r="M395" s="242"/>
      <c r="N395" s="242"/>
      <c r="O395" s="242"/>
      <c r="P395" s="242"/>
      <c r="Q395" s="242"/>
      <c r="R395" s="242"/>
      <c r="S395" s="242"/>
      <c r="T395" s="242"/>
      <c r="U395" s="242"/>
      <c r="V395" s="242"/>
      <c r="W395" s="242"/>
      <c r="X395" s="242"/>
      <c r="Y395" s="242"/>
      <c r="Z395" s="242"/>
    </row>
    <row r="396" spans="1:26" ht="15.75" customHeight="1">
      <c r="A396" s="242"/>
      <c r="B396" s="242"/>
      <c r="C396" s="242"/>
      <c r="D396" s="242"/>
      <c r="E396" s="242"/>
      <c r="F396" s="242"/>
      <c r="G396" s="242"/>
      <c r="H396" s="242"/>
      <c r="I396" s="242"/>
      <c r="J396" s="242"/>
      <c r="K396" s="242"/>
      <c r="L396" s="242"/>
      <c r="M396" s="242"/>
      <c r="N396" s="242"/>
      <c r="O396" s="242"/>
      <c r="P396" s="242"/>
      <c r="Q396" s="242"/>
      <c r="R396" s="242"/>
      <c r="S396" s="242"/>
      <c r="T396" s="242"/>
      <c r="U396" s="242"/>
      <c r="V396" s="242"/>
      <c r="W396" s="242"/>
      <c r="X396" s="242"/>
      <c r="Y396" s="242"/>
      <c r="Z396" s="242"/>
    </row>
    <row r="397" spans="1:26" ht="15.75" customHeight="1">
      <c r="A397" s="242"/>
      <c r="B397" s="242"/>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row>
    <row r="398" spans="1:26" ht="15.75" customHeight="1">
      <c r="A398" s="242"/>
      <c r="B398" s="242"/>
      <c r="C398" s="242"/>
      <c r="D398" s="242"/>
      <c r="E398" s="242"/>
      <c r="F398" s="242"/>
      <c r="G398" s="242"/>
      <c r="H398" s="242"/>
      <c r="I398" s="242"/>
      <c r="J398" s="242"/>
      <c r="K398" s="242"/>
      <c r="L398" s="242"/>
      <c r="M398" s="242"/>
      <c r="N398" s="242"/>
      <c r="O398" s="242"/>
      <c r="P398" s="242"/>
      <c r="Q398" s="242"/>
      <c r="R398" s="242"/>
      <c r="S398" s="242"/>
      <c r="T398" s="242"/>
      <c r="U398" s="242"/>
      <c r="V398" s="242"/>
      <c r="W398" s="242"/>
      <c r="X398" s="242"/>
      <c r="Y398" s="242"/>
      <c r="Z398" s="242"/>
    </row>
    <row r="399" spans="1:26" ht="15.75" customHeight="1">
      <c r="A399" s="242"/>
      <c r="B399" s="242"/>
      <c r="C399" s="242"/>
      <c r="D399" s="242"/>
      <c r="E399" s="242"/>
      <c r="F399" s="242"/>
      <c r="G399" s="242"/>
      <c r="H399" s="242"/>
      <c r="I399" s="242"/>
      <c r="J399" s="242"/>
      <c r="K399" s="242"/>
      <c r="L399" s="242"/>
      <c r="M399" s="242"/>
      <c r="N399" s="242"/>
      <c r="O399" s="242"/>
      <c r="P399" s="242"/>
      <c r="Q399" s="242"/>
      <c r="R399" s="242"/>
      <c r="S399" s="242"/>
      <c r="T399" s="242"/>
      <c r="U399" s="242"/>
      <c r="V399" s="242"/>
      <c r="W399" s="242"/>
      <c r="X399" s="242"/>
      <c r="Y399" s="242"/>
      <c r="Z399" s="242"/>
    </row>
    <row r="400" spans="1:26" ht="15.75" customHeight="1">
      <c r="A400" s="242"/>
      <c r="B400" s="242"/>
      <c r="C400" s="242"/>
      <c r="D400" s="242"/>
      <c r="E400" s="242"/>
      <c r="F400" s="242"/>
      <c r="G400" s="242"/>
      <c r="H400" s="242"/>
      <c r="I400" s="242"/>
      <c r="J400" s="242"/>
      <c r="K400" s="242"/>
      <c r="L400" s="242"/>
      <c r="M400" s="242"/>
      <c r="N400" s="242"/>
      <c r="O400" s="242"/>
      <c r="P400" s="242"/>
      <c r="Q400" s="242"/>
      <c r="R400" s="242"/>
      <c r="S400" s="242"/>
      <c r="T400" s="242"/>
      <c r="U400" s="242"/>
      <c r="V400" s="242"/>
      <c r="W400" s="242"/>
      <c r="X400" s="242"/>
      <c r="Y400" s="242"/>
      <c r="Z400" s="242"/>
    </row>
    <row r="401" spans="1:26" ht="15.75" customHeight="1">
      <c r="A401" s="242"/>
      <c r="B401" s="242"/>
      <c r="C401" s="242"/>
      <c r="D401" s="242"/>
      <c r="E401" s="242"/>
      <c r="F401" s="242"/>
      <c r="G401" s="242"/>
      <c r="H401" s="242"/>
      <c r="I401" s="242"/>
      <c r="J401" s="242"/>
      <c r="K401" s="242"/>
      <c r="L401" s="242"/>
      <c r="M401" s="242"/>
      <c r="N401" s="242"/>
      <c r="O401" s="242"/>
      <c r="P401" s="242"/>
      <c r="Q401" s="242"/>
      <c r="R401" s="242"/>
      <c r="S401" s="242"/>
      <c r="T401" s="242"/>
      <c r="U401" s="242"/>
      <c r="V401" s="242"/>
      <c r="W401" s="242"/>
      <c r="X401" s="242"/>
      <c r="Y401" s="242"/>
      <c r="Z401" s="242"/>
    </row>
    <row r="402" spans="1:26" ht="15.75" customHeight="1">
      <c r="A402" s="242"/>
      <c r="B402" s="242"/>
      <c r="C402" s="242"/>
      <c r="D402" s="242"/>
      <c r="E402" s="242"/>
      <c r="F402" s="242"/>
      <c r="G402" s="242"/>
      <c r="H402" s="242"/>
      <c r="I402" s="242"/>
      <c r="J402" s="242"/>
      <c r="K402" s="242"/>
      <c r="L402" s="242"/>
      <c r="M402" s="242"/>
      <c r="N402" s="242"/>
      <c r="O402" s="242"/>
      <c r="P402" s="242"/>
      <c r="Q402" s="242"/>
      <c r="R402" s="242"/>
      <c r="S402" s="242"/>
      <c r="T402" s="242"/>
      <c r="U402" s="242"/>
      <c r="V402" s="242"/>
      <c r="W402" s="242"/>
      <c r="X402" s="242"/>
      <c r="Y402" s="242"/>
      <c r="Z402" s="242"/>
    </row>
    <row r="403" spans="1:26" ht="15.75" customHeight="1">
      <c r="A403" s="242"/>
      <c r="B403" s="242"/>
      <c r="C403" s="242"/>
      <c r="D403" s="242"/>
      <c r="E403" s="242"/>
      <c r="F403" s="242"/>
      <c r="G403" s="242"/>
      <c r="H403" s="242"/>
      <c r="I403" s="242"/>
      <c r="J403" s="242"/>
      <c r="K403" s="242"/>
      <c r="L403" s="242"/>
      <c r="M403" s="242"/>
      <c r="N403" s="242"/>
      <c r="O403" s="242"/>
      <c r="P403" s="242"/>
      <c r="Q403" s="242"/>
      <c r="R403" s="242"/>
      <c r="S403" s="242"/>
      <c r="T403" s="242"/>
      <c r="U403" s="242"/>
      <c r="V403" s="242"/>
      <c r="W403" s="242"/>
      <c r="X403" s="242"/>
      <c r="Y403" s="242"/>
      <c r="Z403" s="242"/>
    </row>
    <row r="404" spans="1:26" ht="15.75" customHeight="1">
      <c r="A404" s="242"/>
      <c r="B404" s="242"/>
      <c r="C404" s="242"/>
      <c r="D404" s="242"/>
      <c r="E404" s="242"/>
      <c r="F404" s="242"/>
      <c r="G404" s="242"/>
      <c r="H404" s="242"/>
      <c r="I404" s="242"/>
      <c r="J404" s="242"/>
      <c r="K404" s="242"/>
      <c r="L404" s="242"/>
      <c r="M404" s="242"/>
      <c r="N404" s="242"/>
      <c r="O404" s="242"/>
      <c r="P404" s="242"/>
      <c r="Q404" s="242"/>
      <c r="R404" s="242"/>
      <c r="S404" s="242"/>
      <c r="T404" s="242"/>
      <c r="U404" s="242"/>
      <c r="V404" s="242"/>
      <c r="W404" s="242"/>
      <c r="X404" s="242"/>
      <c r="Y404" s="242"/>
      <c r="Z404" s="242"/>
    </row>
    <row r="405" spans="1:26" ht="15.75" customHeight="1">
      <c r="A405" s="242"/>
      <c r="B405" s="242"/>
      <c r="C405" s="242"/>
      <c r="D405" s="242"/>
      <c r="E405" s="242"/>
      <c r="F405" s="242"/>
      <c r="G405" s="242"/>
      <c r="H405" s="242"/>
      <c r="I405" s="242"/>
      <c r="J405" s="242"/>
      <c r="K405" s="242"/>
      <c r="L405" s="242"/>
      <c r="M405" s="242"/>
      <c r="N405" s="242"/>
      <c r="O405" s="242"/>
      <c r="P405" s="242"/>
      <c r="Q405" s="242"/>
      <c r="R405" s="242"/>
      <c r="S405" s="242"/>
      <c r="T405" s="242"/>
      <c r="U405" s="242"/>
      <c r="V405" s="242"/>
      <c r="W405" s="242"/>
      <c r="X405" s="242"/>
      <c r="Y405" s="242"/>
      <c r="Z405" s="242"/>
    </row>
    <row r="406" spans="1:26" ht="15.75" customHeight="1">
      <c r="A406" s="242"/>
      <c r="B406" s="242"/>
      <c r="C406" s="242"/>
      <c r="D406" s="242"/>
      <c r="E406" s="242"/>
      <c r="F406" s="242"/>
      <c r="G406" s="242"/>
      <c r="H406" s="242"/>
      <c r="I406" s="242"/>
      <c r="J406" s="242"/>
      <c r="K406" s="242"/>
      <c r="L406" s="242"/>
      <c r="M406" s="242"/>
      <c r="N406" s="242"/>
      <c r="O406" s="242"/>
      <c r="P406" s="242"/>
      <c r="Q406" s="242"/>
      <c r="R406" s="242"/>
      <c r="S406" s="242"/>
      <c r="T406" s="242"/>
      <c r="U406" s="242"/>
      <c r="V406" s="242"/>
      <c r="W406" s="242"/>
      <c r="X406" s="242"/>
      <c r="Y406" s="242"/>
      <c r="Z406" s="242"/>
    </row>
    <row r="407" spans="1:26" ht="15.75" customHeight="1">
      <c r="A407" s="242"/>
      <c r="B407" s="242"/>
      <c r="C407" s="242"/>
      <c r="D407" s="242"/>
      <c r="E407" s="242"/>
      <c r="F407" s="242"/>
      <c r="G407" s="242"/>
      <c r="H407" s="242"/>
      <c r="I407" s="242"/>
      <c r="J407" s="242"/>
      <c r="K407" s="242"/>
      <c r="L407" s="242"/>
      <c r="M407" s="242"/>
      <c r="N407" s="242"/>
      <c r="O407" s="242"/>
      <c r="P407" s="242"/>
      <c r="Q407" s="242"/>
      <c r="R407" s="242"/>
      <c r="S407" s="242"/>
      <c r="T407" s="242"/>
      <c r="U407" s="242"/>
      <c r="V407" s="242"/>
      <c r="W407" s="242"/>
      <c r="X407" s="242"/>
      <c r="Y407" s="242"/>
      <c r="Z407" s="242"/>
    </row>
    <row r="408" spans="1:26" ht="15.75" customHeight="1">
      <c r="A408" s="242"/>
      <c r="B408" s="242"/>
      <c r="C408" s="242"/>
      <c r="D408" s="242"/>
      <c r="E408" s="242"/>
      <c r="F408" s="242"/>
      <c r="G408" s="242"/>
      <c r="H408" s="242"/>
      <c r="I408" s="242"/>
      <c r="J408" s="242"/>
      <c r="K408" s="242"/>
      <c r="L408" s="242"/>
      <c r="M408" s="242"/>
      <c r="N408" s="242"/>
      <c r="O408" s="242"/>
      <c r="P408" s="242"/>
      <c r="Q408" s="242"/>
      <c r="R408" s="242"/>
      <c r="S408" s="242"/>
      <c r="T408" s="242"/>
      <c r="U408" s="242"/>
      <c r="V408" s="242"/>
      <c r="W408" s="242"/>
      <c r="X408" s="242"/>
      <c r="Y408" s="242"/>
      <c r="Z408" s="242"/>
    </row>
    <row r="409" spans="1:26" ht="15.75" customHeight="1">
      <c r="A409" s="242"/>
      <c r="B409" s="242"/>
      <c r="C409" s="242"/>
      <c r="D409" s="242"/>
      <c r="E409" s="242"/>
      <c r="F409" s="242"/>
      <c r="G409" s="242"/>
      <c r="H409" s="242"/>
      <c r="I409" s="242"/>
      <c r="J409" s="242"/>
      <c r="K409" s="242"/>
      <c r="L409" s="242"/>
      <c r="M409" s="242"/>
      <c r="N409" s="242"/>
      <c r="O409" s="242"/>
      <c r="P409" s="242"/>
      <c r="Q409" s="242"/>
      <c r="R409" s="242"/>
      <c r="S409" s="242"/>
      <c r="T409" s="242"/>
      <c r="U409" s="242"/>
      <c r="V409" s="242"/>
      <c r="W409" s="242"/>
      <c r="X409" s="242"/>
      <c r="Y409" s="242"/>
      <c r="Z409" s="242"/>
    </row>
    <row r="410" spans="1:26" ht="15.75" customHeight="1">
      <c r="A410" s="242"/>
      <c r="B410" s="242"/>
      <c r="C410" s="242"/>
      <c r="D410" s="242"/>
      <c r="E410" s="242"/>
      <c r="F410" s="242"/>
      <c r="G410" s="242"/>
      <c r="H410" s="242"/>
      <c r="I410" s="242"/>
      <c r="J410" s="242"/>
      <c r="K410" s="242"/>
      <c r="L410" s="242"/>
      <c r="M410" s="242"/>
      <c r="N410" s="242"/>
      <c r="O410" s="242"/>
      <c r="P410" s="242"/>
      <c r="Q410" s="242"/>
      <c r="R410" s="242"/>
      <c r="S410" s="242"/>
      <c r="T410" s="242"/>
      <c r="U410" s="242"/>
      <c r="V410" s="242"/>
      <c r="W410" s="242"/>
      <c r="X410" s="242"/>
      <c r="Y410" s="242"/>
      <c r="Z410" s="242"/>
    </row>
    <row r="411" spans="1:26" ht="15.75" customHeight="1">
      <c r="A411" s="242"/>
      <c r="B411" s="242"/>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row>
    <row r="412" spans="1:26" ht="15.75" customHeight="1">
      <c r="A412" s="242"/>
      <c r="B412" s="242"/>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row>
    <row r="413" spans="1:26" ht="15.75" customHeight="1">
      <c r="A413" s="242"/>
      <c r="B413" s="242"/>
      <c r="C413" s="242"/>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row>
    <row r="414" spans="1:26" ht="15.75" customHeight="1">
      <c r="A414" s="242"/>
      <c r="B414" s="242"/>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row>
    <row r="415" spans="1:26" ht="15.75" customHeight="1">
      <c r="A415" s="242"/>
      <c r="B415" s="242"/>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row>
    <row r="416" spans="1:26" ht="15.75" customHeight="1">
      <c r="A416" s="242"/>
      <c r="B416" s="242"/>
      <c r="C416" s="242"/>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row>
    <row r="417" spans="1:26" ht="15.75" customHeight="1">
      <c r="A417" s="242"/>
      <c r="B417" s="242"/>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row>
    <row r="418" spans="1:26" ht="15.75" customHeight="1">
      <c r="A418" s="242"/>
      <c r="B418" s="242"/>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row>
    <row r="419" spans="1:26" ht="15.75" customHeight="1">
      <c r="A419" s="242"/>
      <c r="B419" s="242"/>
      <c r="C419" s="242"/>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row>
    <row r="420" spans="1:26" ht="15.75" customHeight="1">
      <c r="A420" s="242"/>
      <c r="B420" s="242"/>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row>
    <row r="421" spans="1:26" ht="15.75" customHeight="1">
      <c r="A421" s="242"/>
      <c r="B421" s="242"/>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row>
    <row r="422" spans="1:26" ht="15.75" customHeight="1">
      <c r="A422" s="242"/>
      <c r="B422" s="242"/>
      <c r="C422" s="242"/>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row>
    <row r="423" spans="1:26" ht="15.75" customHeight="1">
      <c r="A423" s="242"/>
      <c r="B423" s="242"/>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row>
    <row r="424" spans="1:26" ht="15.75" customHeight="1">
      <c r="A424" s="242"/>
      <c r="B424" s="242"/>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row>
    <row r="425" spans="1:26" ht="15.75" customHeight="1">
      <c r="A425" s="242"/>
      <c r="B425" s="242"/>
      <c r="C425" s="242"/>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row>
    <row r="426" spans="1:26" ht="15.75" customHeight="1">
      <c r="A426" s="242"/>
      <c r="B426" s="242"/>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row>
    <row r="427" spans="1:26" ht="15.75" customHeight="1">
      <c r="A427" s="242"/>
      <c r="B427" s="242"/>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row>
    <row r="428" spans="1:26" ht="15.75" customHeight="1">
      <c r="A428" s="242"/>
      <c r="B428" s="242"/>
      <c r="C428" s="242"/>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row>
    <row r="429" spans="1:26" ht="15.75" customHeight="1">
      <c r="A429" s="242"/>
      <c r="B429" s="242"/>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row>
    <row r="430" spans="1:26" ht="15.75" customHeight="1">
      <c r="A430" s="242"/>
      <c r="B430" s="242"/>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row>
    <row r="431" spans="1:26" ht="15.75" customHeight="1">
      <c r="A431" s="242"/>
      <c r="B431" s="242"/>
      <c r="C431" s="242"/>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row>
    <row r="432" spans="1:26" ht="15.75" customHeight="1">
      <c r="A432" s="242"/>
      <c r="B432" s="242"/>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row>
    <row r="433" spans="1:26" ht="15.75" customHeight="1">
      <c r="A433" s="242"/>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row>
    <row r="434" spans="1:26" ht="15.75" customHeight="1">
      <c r="A434" s="242"/>
      <c r="B434" s="242"/>
      <c r="C434" s="242"/>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row>
    <row r="435" spans="1:26" ht="15.75" customHeight="1">
      <c r="A435" s="242"/>
      <c r="B435" s="242"/>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row>
    <row r="436" spans="1:26" ht="15.75" customHeight="1">
      <c r="A436" s="242"/>
      <c r="B436" s="242"/>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row>
    <row r="437" spans="1:26" ht="15.75" customHeight="1">
      <c r="A437" s="242"/>
      <c r="B437" s="242"/>
      <c r="C437" s="242"/>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row>
    <row r="438" spans="1:26" ht="15.75" customHeight="1">
      <c r="A438" s="242"/>
      <c r="B438" s="242"/>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row>
    <row r="439" spans="1:26" ht="15.75" customHeight="1">
      <c r="A439" s="242"/>
      <c r="B439" s="242"/>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row>
    <row r="440" spans="1:26" ht="15.75" customHeight="1">
      <c r="A440" s="242"/>
      <c r="B440" s="242"/>
      <c r="C440" s="242"/>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row>
    <row r="441" spans="1:26" ht="15.75" customHeight="1">
      <c r="A441" s="242"/>
      <c r="B441" s="242"/>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row>
    <row r="442" spans="1:26" ht="15.75" customHeight="1">
      <c r="A442" s="242"/>
      <c r="B442" s="242"/>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row>
    <row r="443" spans="1:26" ht="15.75" customHeight="1">
      <c r="A443" s="242"/>
      <c r="B443" s="242"/>
      <c r="C443" s="242"/>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row>
    <row r="444" spans="1:26" ht="15.75" customHeight="1">
      <c r="A444" s="242"/>
      <c r="B444" s="242"/>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row>
    <row r="445" spans="1:26" ht="15.75" customHeight="1">
      <c r="A445" s="242"/>
      <c r="B445" s="242"/>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row>
    <row r="446" spans="1:26" ht="15.75" customHeight="1">
      <c r="A446" s="242"/>
      <c r="B446" s="242"/>
      <c r="C446" s="242"/>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row>
    <row r="447" spans="1:26" ht="15.75" customHeight="1">
      <c r="A447" s="242"/>
      <c r="B447" s="242"/>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row>
    <row r="448" spans="1:26" ht="15.75" customHeight="1">
      <c r="A448" s="242"/>
      <c r="B448" s="242"/>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row>
    <row r="449" spans="1:26" ht="15.75" customHeight="1">
      <c r="A449" s="242"/>
      <c r="B449" s="242"/>
      <c r="C449" s="242"/>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row>
    <row r="450" spans="1:26" ht="15.75" customHeight="1">
      <c r="A450" s="242"/>
      <c r="B450" s="242"/>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row>
    <row r="451" spans="1:26" ht="15.75" customHeight="1">
      <c r="A451" s="242"/>
      <c r="B451" s="242"/>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row>
    <row r="452" spans="1:26" ht="15.75" customHeight="1">
      <c r="A452" s="242"/>
      <c r="B452" s="242"/>
      <c r="C452" s="242"/>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row>
    <row r="453" spans="1:26" ht="15.75" customHeight="1">
      <c r="A453" s="242"/>
      <c r="B453" s="242"/>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row>
    <row r="454" spans="1:26" ht="15.75" customHeight="1">
      <c r="A454" s="242"/>
      <c r="B454" s="242"/>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row>
    <row r="455" spans="1:26" ht="15.75" customHeight="1">
      <c r="A455" s="242"/>
      <c r="B455" s="242"/>
      <c r="C455" s="242"/>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row>
    <row r="456" spans="1:26" ht="15.75" customHeight="1">
      <c r="A456" s="242"/>
      <c r="B456" s="242"/>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row>
    <row r="457" spans="1:26" ht="15.75" customHeight="1">
      <c r="A457" s="242"/>
      <c r="B457" s="242"/>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row>
    <row r="458" spans="1:26" ht="15.75" customHeight="1">
      <c r="A458" s="242"/>
      <c r="B458" s="242"/>
      <c r="C458" s="242"/>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row>
    <row r="459" spans="1:26" ht="15.75" customHeight="1">
      <c r="A459" s="242"/>
      <c r="B459" s="242"/>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row>
    <row r="460" spans="1:26" ht="15.75" customHeight="1">
      <c r="A460" s="242"/>
      <c r="B460" s="242"/>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row>
    <row r="461" spans="1:26" ht="15.75" customHeight="1">
      <c r="A461" s="242"/>
      <c r="B461" s="242"/>
      <c r="C461" s="242"/>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row>
    <row r="462" spans="1:26" ht="15.75" customHeight="1">
      <c r="A462" s="242"/>
      <c r="B462" s="242"/>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row>
    <row r="463" spans="1:26" ht="15.75" customHeight="1">
      <c r="A463" s="242"/>
      <c r="B463" s="242"/>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row>
    <row r="464" spans="1:26" ht="15.75" customHeight="1">
      <c r="A464" s="242"/>
      <c r="B464" s="242"/>
      <c r="C464" s="242"/>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row>
    <row r="465" spans="1:26" ht="15.75" customHeight="1">
      <c r="A465" s="242"/>
      <c r="B465" s="242"/>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row>
    <row r="466" spans="1:26" ht="15.75" customHeight="1">
      <c r="A466" s="242"/>
      <c r="B466" s="242"/>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row>
    <row r="467" spans="1:26" ht="15.75" customHeight="1">
      <c r="A467" s="242"/>
      <c r="B467" s="242"/>
      <c r="C467" s="242"/>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row>
    <row r="468" spans="1:26" ht="15.75" customHeight="1">
      <c r="A468" s="242"/>
      <c r="B468" s="242"/>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row>
    <row r="469" spans="1:26" ht="15.75" customHeight="1">
      <c r="A469" s="242"/>
      <c r="B469" s="242"/>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row>
    <row r="470" spans="1:26" ht="15.75" customHeight="1">
      <c r="A470" s="242"/>
      <c r="B470" s="242"/>
      <c r="C470" s="242"/>
      <c r="D470" s="242"/>
      <c r="E470" s="242"/>
      <c r="F470" s="242"/>
      <c r="G470" s="242"/>
      <c r="H470" s="242"/>
      <c r="I470" s="242"/>
      <c r="J470" s="242"/>
      <c r="K470" s="242"/>
      <c r="L470" s="242"/>
      <c r="M470" s="242"/>
      <c r="N470" s="242"/>
      <c r="O470" s="242"/>
      <c r="P470" s="242"/>
      <c r="Q470" s="242"/>
      <c r="R470" s="242"/>
      <c r="S470" s="242"/>
      <c r="T470" s="242"/>
      <c r="U470" s="242"/>
      <c r="V470" s="242"/>
      <c r="W470" s="242"/>
      <c r="X470" s="242"/>
      <c r="Y470" s="242"/>
      <c r="Z470" s="242"/>
    </row>
    <row r="471" spans="1:26" ht="15.75" customHeight="1">
      <c r="A471" s="242"/>
      <c r="B471" s="242"/>
      <c r="C471" s="242"/>
      <c r="D471" s="242"/>
      <c r="E471" s="242"/>
      <c r="F471" s="242"/>
      <c r="G471" s="242"/>
      <c r="H471" s="242"/>
      <c r="I471" s="242"/>
      <c r="J471" s="242"/>
      <c r="K471" s="242"/>
      <c r="L471" s="242"/>
      <c r="M471" s="242"/>
      <c r="N471" s="242"/>
      <c r="O471" s="242"/>
      <c r="P471" s="242"/>
      <c r="Q471" s="242"/>
      <c r="R471" s="242"/>
      <c r="S471" s="242"/>
      <c r="T471" s="242"/>
      <c r="U471" s="242"/>
      <c r="V471" s="242"/>
      <c r="W471" s="242"/>
      <c r="X471" s="242"/>
      <c r="Y471" s="242"/>
      <c r="Z471" s="242"/>
    </row>
    <row r="472" spans="1:26" ht="15.75" customHeight="1">
      <c r="A472" s="242"/>
      <c r="B472" s="242"/>
      <c r="C472" s="242"/>
      <c r="D472" s="242"/>
      <c r="E472" s="242"/>
      <c r="F472" s="242"/>
      <c r="G472" s="242"/>
      <c r="H472" s="242"/>
      <c r="I472" s="242"/>
      <c r="J472" s="242"/>
      <c r="K472" s="242"/>
      <c r="L472" s="242"/>
      <c r="M472" s="242"/>
      <c r="N472" s="242"/>
      <c r="O472" s="242"/>
      <c r="P472" s="242"/>
      <c r="Q472" s="242"/>
      <c r="R472" s="242"/>
      <c r="S472" s="242"/>
      <c r="T472" s="242"/>
      <c r="U472" s="242"/>
      <c r="V472" s="242"/>
      <c r="W472" s="242"/>
      <c r="X472" s="242"/>
      <c r="Y472" s="242"/>
      <c r="Z472" s="242"/>
    </row>
    <row r="473" spans="1:26" ht="15.75" customHeight="1">
      <c r="A473" s="242"/>
      <c r="B473" s="242"/>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row>
    <row r="474" spans="1:26" ht="15.75" customHeight="1">
      <c r="A474" s="242"/>
      <c r="B474" s="242"/>
      <c r="C474" s="242"/>
      <c r="D474" s="242"/>
      <c r="E474" s="242"/>
      <c r="F474" s="242"/>
      <c r="G474" s="242"/>
      <c r="H474" s="242"/>
      <c r="I474" s="242"/>
      <c r="J474" s="242"/>
      <c r="K474" s="242"/>
      <c r="L474" s="242"/>
      <c r="M474" s="242"/>
      <c r="N474" s="242"/>
      <c r="O474" s="242"/>
      <c r="P474" s="242"/>
      <c r="Q474" s="242"/>
      <c r="R474" s="242"/>
      <c r="S474" s="242"/>
      <c r="T474" s="242"/>
      <c r="U474" s="242"/>
      <c r="V474" s="242"/>
      <c r="W474" s="242"/>
      <c r="X474" s="242"/>
      <c r="Y474" s="242"/>
      <c r="Z474" s="242"/>
    </row>
    <row r="475" spans="1:26" ht="15.75" customHeight="1">
      <c r="A475" s="242"/>
      <c r="B475" s="242"/>
      <c r="C475" s="242"/>
      <c r="D475" s="242"/>
      <c r="E475" s="242"/>
      <c r="F475" s="242"/>
      <c r="G475" s="242"/>
      <c r="H475" s="242"/>
      <c r="I475" s="242"/>
      <c r="J475" s="242"/>
      <c r="K475" s="242"/>
      <c r="L475" s="242"/>
      <c r="M475" s="242"/>
      <c r="N475" s="242"/>
      <c r="O475" s="242"/>
      <c r="P475" s="242"/>
      <c r="Q475" s="242"/>
      <c r="R475" s="242"/>
      <c r="S475" s="242"/>
      <c r="T475" s="242"/>
      <c r="U475" s="242"/>
      <c r="V475" s="242"/>
      <c r="W475" s="242"/>
      <c r="X475" s="242"/>
      <c r="Y475" s="242"/>
      <c r="Z475" s="242"/>
    </row>
    <row r="476" spans="1:26" ht="15.75" customHeight="1">
      <c r="A476" s="242"/>
      <c r="B476" s="242"/>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row>
    <row r="477" spans="1:26" ht="15.75" customHeight="1">
      <c r="A477" s="242"/>
      <c r="B477" s="242"/>
      <c r="C477" s="242"/>
      <c r="D477" s="242"/>
      <c r="E477" s="242"/>
      <c r="F477" s="242"/>
      <c r="G477" s="242"/>
      <c r="H477" s="242"/>
      <c r="I477" s="242"/>
      <c r="J477" s="242"/>
      <c r="K477" s="242"/>
      <c r="L477" s="242"/>
      <c r="M477" s="242"/>
      <c r="N477" s="242"/>
      <c r="O477" s="242"/>
      <c r="P477" s="242"/>
      <c r="Q477" s="242"/>
      <c r="R477" s="242"/>
      <c r="S477" s="242"/>
      <c r="T477" s="242"/>
      <c r="U477" s="242"/>
      <c r="V477" s="242"/>
      <c r="W477" s="242"/>
      <c r="X477" s="242"/>
      <c r="Y477" s="242"/>
      <c r="Z477" s="242"/>
    </row>
    <row r="478" spans="1:26" ht="15.75" customHeight="1">
      <c r="A478" s="242"/>
      <c r="B478" s="242"/>
      <c r="C478" s="242"/>
      <c r="D478" s="242"/>
      <c r="E478" s="242"/>
      <c r="F478" s="242"/>
      <c r="G478" s="242"/>
      <c r="H478" s="242"/>
      <c r="I478" s="242"/>
      <c r="J478" s="242"/>
      <c r="K478" s="242"/>
      <c r="L478" s="242"/>
      <c r="M478" s="242"/>
      <c r="N478" s="242"/>
      <c r="O478" s="242"/>
      <c r="P478" s="242"/>
      <c r="Q478" s="242"/>
      <c r="R478" s="242"/>
      <c r="S478" s="242"/>
      <c r="T478" s="242"/>
      <c r="U478" s="242"/>
      <c r="V478" s="242"/>
      <c r="W478" s="242"/>
      <c r="X478" s="242"/>
      <c r="Y478" s="242"/>
      <c r="Z478" s="242"/>
    </row>
    <row r="479" spans="1:26" ht="15.75" customHeight="1">
      <c r="A479" s="242"/>
      <c r="B479" s="242"/>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row>
    <row r="480" spans="1:26" ht="15.75" customHeight="1">
      <c r="A480" s="242"/>
      <c r="B480" s="242"/>
      <c r="C480" s="242"/>
      <c r="D480" s="242"/>
      <c r="E480" s="242"/>
      <c r="F480" s="242"/>
      <c r="G480" s="242"/>
      <c r="H480" s="242"/>
      <c r="I480" s="242"/>
      <c r="J480" s="242"/>
      <c r="K480" s="242"/>
      <c r="L480" s="242"/>
      <c r="M480" s="242"/>
      <c r="N480" s="242"/>
      <c r="O480" s="242"/>
      <c r="P480" s="242"/>
      <c r="Q480" s="242"/>
      <c r="R480" s="242"/>
      <c r="S480" s="242"/>
      <c r="T480" s="242"/>
      <c r="U480" s="242"/>
      <c r="V480" s="242"/>
      <c r="W480" s="242"/>
      <c r="X480" s="242"/>
      <c r="Y480" s="242"/>
      <c r="Z480" s="242"/>
    </row>
    <row r="481" spans="1:26" ht="15.75" customHeight="1">
      <c r="A481" s="242"/>
      <c r="B481" s="242"/>
      <c r="C481" s="242"/>
      <c r="D481" s="242"/>
      <c r="E481" s="242"/>
      <c r="F481" s="242"/>
      <c r="G481" s="242"/>
      <c r="H481" s="242"/>
      <c r="I481" s="242"/>
      <c r="J481" s="242"/>
      <c r="K481" s="242"/>
      <c r="L481" s="242"/>
      <c r="M481" s="242"/>
      <c r="N481" s="242"/>
      <c r="O481" s="242"/>
      <c r="P481" s="242"/>
      <c r="Q481" s="242"/>
      <c r="R481" s="242"/>
      <c r="S481" s="242"/>
      <c r="T481" s="242"/>
      <c r="U481" s="242"/>
      <c r="V481" s="242"/>
      <c r="W481" s="242"/>
      <c r="X481" s="242"/>
      <c r="Y481" s="242"/>
      <c r="Z481" s="242"/>
    </row>
    <row r="482" spans="1:26" ht="15.75" customHeight="1">
      <c r="A482" s="242"/>
      <c r="B482" s="242"/>
      <c r="C482" s="242"/>
      <c r="D482" s="242"/>
      <c r="E482" s="242"/>
      <c r="F482" s="242"/>
      <c r="G482" s="242"/>
      <c r="H482" s="242"/>
      <c r="I482" s="242"/>
      <c r="J482" s="242"/>
      <c r="K482" s="242"/>
      <c r="L482" s="242"/>
      <c r="M482" s="242"/>
      <c r="N482" s="242"/>
      <c r="O482" s="242"/>
      <c r="P482" s="242"/>
      <c r="Q482" s="242"/>
      <c r="R482" s="242"/>
      <c r="S482" s="242"/>
      <c r="T482" s="242"/>
      <c r="U482" s="242"/>
      <c r="V482" s="242"/>
      <c r="W482" s="242"/>
      <c r="X482" s="242"/>
      <c r="Y482" s="242"/>
      <c r="Z482" s="242"/>
    </row>
    <row r="483" spans="1:26" ht="15.75" customHeight="1">
      <c r="A483" s="242"/>
      <c r="B483" s="242"/>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row>
    <row r="484" spans="1:26" ht="15.75" customHeight="1">
      <c r="A484" s="242"/>
      <c r="B484" s="242"/>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row>
    <row r="485" spans="1:26" ht="15.75" customHeight="1">
      <c r="A485" s="242"/>
      <c r="B485" s="242"/>
      <c r="C485" s="242"/>
      <c r="D485" s="242"/>
      <c r="E485" s="242"/>
      <c r="F485" s="242"/>
      <c r="G485" s="242"/>
      <c r="H485" s="242"/>
      <c r="I485" s="242"/>
      <c r="J485" s="242"/>
      <c r="K485" s="242"/>
      <c r="L485" s="242"/>
      <c r="M485" s="242"/>
      <c r="N485" s="242"/>
      <c r="O485" s="242"/>
      <c r="P485" s="242"/>
      <c r="Q485" s="242"/>
      <c r="R485" s="242"/>
      <c r="S485" s="242"/>
      <c r="T485" s="242"/>
      <c r="U485" s="242"/>
      <c r="V485" s="242"/>
      <c r="W485" s="242"/>
      <c r="X485" s="242"/>
      <c r="Y485" s="242"/>
      <c r="Z485" s="242"/>
    </row>
    <row r="486" spans="1:26" ht="15.75" customHeight="1">
      <c r="A486" s="242"/>
      <c r="B486" s="242"/>
      <c r="C486" s="242"/>
      <c r="D486" s="242"/>
      <c r="E486" s="242"/>
      <c r="F486" s="242"/>
      <c r="G486" s="242"/>
      <c r="H486" s="242"/>
      <c r="I486" s="242"/>
      <c r="J486" s="242"/>
      <c r="K486" s="242"/>
      <c r="L486" s="242"/>
      <c r="M486" s="242"/>
      <c r="N486" s="242"/>
      <c r="O486" s="242"/>
      <c r="P486" s="242"/>
      <c r="Q486" s="242"/>
      <c r="R486" s="242"/>
      <c r="S486" s="242"/>
      <c r="T486" s="242"/>
      <c r="U486" s="242"/>
      <c r="V486" s="242"/>
      <c r="W486" s="242"/>
      <c r="X486" s="242"/>
      <c r="Y486" s="242"/>
      <c r="Z486" s="242"/>
    </row>
    <row r="487" spans="1:26" ht="15.75" customHeight="1">
      <c r="A487" s="242"/>
      <c r="B487" s="242"/>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row>
    <row r="488" spans="1:26" ht="15.75" customHeight="1">
      <c r="A488" s="242"/>
      <c r="B488" s="242"/>
      <c r="C488" s="242"/>
      <c r="D488" s="242"/>
      <c r="E488" s="242"/>
      <c r="F488" s="242"/>
      <c r="G488" s="242"/>
      <c r="H488" s="242"/>
      <c r="I488" s="242"/>
      <c r="J488" s="242"/>
      <c r="K488" s="242"/>
      <c r="L488" s="242"/>
      <c r="M488" s="242"/>
      <c r="N488" s="242"/>
      <c r="O488" s="242"/>
      <c r="P488" s="242"/>
      <c r="Q488" s="242"/>
      <c r="R488" s="242"/>
      <c r="S488" s="242"/>
      <c r="T488" s="242"/>
      <c r="U488" s="242"/>
      <c r="V488" s="242"/>
      <c r="W488" s="242"/>
      <c r="X488" s="242"/>
      <c r="Y488" s="242"/>
      <c r="Z488" s="242"/>
    </row>
    <row r="489" spans="1:26" ht="15.75" customHeight="1">
      <c r="A489" s="242"/>
      <c r="B489" s="242"/>
      <c r="C489" s="242"/>
      <c r="D489" s="242"/>
      <c r="E489" s="242"/>
      <c r="F489" s="242"/>
      <c r="G489" s="242"/>
      <c r="H489" s="242"/>
      <c r="I489" s="242"/>
      <c r="J489" s="242"/>
      <c r="K489" s="242"/>
      <c r="L489" s="242"/>
      <c r="M489" s="242"/>
      <c r="N489" s="242"/>
      <c r="O489" s="242"/>
      <c r="P489" s="242"/>
      <c r="Q489" s="242"/>
      <c r="R489" s="242"/>
      <c r="S489" s="242"/>
      <c r="T489" s="242"/>
      <c r="U489" s="242"/>
      <c r="V489" s="242"/>
      <c r="W489" s="242"/>
      <c r="X489" s="242"/>
      <c r="Y489" s="242"/>
      <c r="Z489" s="242"/>
    </row>
    <row r="490" spans="1:26" ht="15.75" customHeight="1">
      <c r="A490" s="242"/>
      <c r="B490" s="242"/>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row>
    <row r="491" spans="1:26" ht="15.75" customHeight="1">
      <c r="A491" s="242"/>
      <c r="B491" s="242"/>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row>
    <row r="492" spans="1:26" ht="15.75" customHeight="1">
      <c r="A492" s="242"/>
      <c r="B492" s="242"/>
      <c r="C492" s="242"/>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row>
    <row r="493" spans="1:26" ht="15.75" customHeight="1">
      <c r="A493" s="242"/>
      <c r="B493" s="242"/>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row>
    <row r="494" spans="1:26" ht="15.75" customHeight="1">
      <c r="A494" s="242"/>
      <c r="B494" s="242"/>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row>
    <row r="495" spans="1:26" ht="15.75" customHeight="1">
      <c r="A495" s="242"/>
      <c r="B495" s="242"/>
      <c r="C495" s="242"/>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row>
    <row r="496" spans="1:26" ht="15.75" customHeight="1">
      <c r="A496" s="242"/>
      <c r="B496" s="242"/>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row>
    <row r="497" spans="1:26" ht="15.75" customHeight="1">
      <c r="A497" s="242"/>
      <c r="B497" s="242"/>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row>
    <row r="498" spans="1:26" ht="15.75" customHeight="1">
      <c r="A498" s="242"/>
      <c r="B498" s="242"/>
      <c r="C498" s="242"/>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row>
    <row r="499" spans="1:26" ht="15.75" customHeight="1">
      <c r="A499" s="242"/>
      <c r="B499" s="242"/>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row>
    <row r="500" spans="1:26" ht="15.75" customHeight="1">
      <c r="A500" s="242"/>
      <c r="B500" s="242"/>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row>
    <row r="501" spans="1:26" ht="15.75" customHeight="1">
      <c r="A501" s="242"/>
      <c r="B501" s="242"/>
      <c r="C501" s="242"/>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row>
    <row r="502" spans="1:26" ht="15.75" customHeight="1">
      <c r="A502" s="242"/>
      <c r="B502" s="242"/>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row>
    <row r="503" spans="1:26" ht="15.75" customHeight="1">
      <c r="A503" s="242"/>
      <c r="B503" s="242"/>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row>
    <row r="504" spans="1:26" ht="15.75" customHeight="1">
      <c r="A504" s="242"/>
      <c r="B504" s="242"/>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row>
    <row r="505" spans="1:26" ht="15.75" customHeight="1">
      <c r="A505" s="242"/>
      <c r="B505" s="242"/>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row>
    <row r="506" spans="1:26" ht="15.75" customHeight="1">
      <c r="A506" s="242"/>
      <c r="B506" s="242"/>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row>
    <row r="507" spans="1:26" ht="15.75" customHeight="1">
      <c r="A507" s="242"/>
      <c r="B507" s="242"/>
      <c r="C507" s="242"/>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row>
    <row r="508" spans="1:26" ht="15.75" customHeight="1">
      <c r="A508" s="242"/>
      <c r="B508" s="242"/>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row>
    <row r="509" spans="1:26" ht="15.75" customHeight="1">
      <c r="A509" s="242"/>
      <c r="B509" s="242"/>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row>
    <row r="510" spans="1:26" ht="15.75" customHeight="1">
      <c r="A510" s="242"/>
      <c r="B510" s="242"/>
      <c r="C510" s="24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row>
    <row r="511" spans="1:26" ht="15.75" customHeight="1">
      <c r="A511" s="242"/>
      <c r="B511" s="242"/>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row>
    <row r="512" spans="1:26" ht="15.75" customHeight="1">
      <c r="A512" s="242"/>
      <c r="B512" s="242"/>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row>
    <row r="513" spans="1:26" ht="15.75" customHeight="1">
      <c r="A513" s="242"/>
      <c r="B513" s="242"/>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row>
    <row r="514" spans="1:26" ht="15.75" customHeight="1">
      <c r="A514" s="242"/>
      <c r="B514" s="24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row>
    <row r="515" spans="1:26" ht="15.75" customHeight="1">
      <c r="A515" s="242"/>
      <c r="B515" s="242"/>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row>
    <row r="516" spans="1:26" ht="15.75" customHeight="1">
      <c r="A516" s="242"/>
      <c r="B516" s="242"/>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row>
    <row r="517" spans="1:26" ht="15.75" customHeight="1">
      <c r="A517" s="242"/>
      <c r="B517" s="242"/>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row>
    <row r="518" spans="1:26" ht="15.75" customHeight="1">
      <c r="A518" s="242"/>
      <c r="B518" s="24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row>
    <row r="519" spans="1:26" ht="15.75" customHeight="1">
      <c r="A519" s="242"/>
      <c r="B519" s="242"/>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row>
    <row r="520" spans="1:26" ht="15.75" customHeight="1">
      <c r="A520" s="242"/>
      <c r="B520" s="24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row>
    <row r="521" spans="1:26" ht="15.75" customHeight="1">
      <c r="A521" s="242"/>
      <c r="B521" s="24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row>
    <row r="522" spans="1:26" ht="15.75" customHeight="1">
      <c r="A522" s="242"/>
      <c r="B522" s="242"/>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row>
    <row r="523" spans="1:26" ht="15.75" customHeight="1">
      <c r="A523" s="242"/>
      <c r="B523" s="242"/>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row>
    <row r="524" spans="1:26" ht="15.75" customHeight="1">
      <c r="A524" s="242"/>
      <c r="B524" s="242"/>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row>
    <row r="525" spans="1:26" ht="15.75" customHeight="1">
      <c r="A525" s="242"/>
      <c r="B525" s="24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row>
    <row r="526" spans="1:26" ht="15.75" customHeight="1">
      <c r="A526" s="242"/>
      <c r="B526" s="242"/>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row>
    <row r="527" spans="1:26" ht="15.75" customHeight="1">
      <c r="A527" s="242"/>
      <c r="B527" s="242"/>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row>
    <row r="528" spans="1:26" ht="15.75" customHeight="1">
      <c r="A528" s="242"/>
      <c r="B528" s="24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row>
    <row r="529" spans="1:26" ht="15.75" customHeight="1">
      <c r="A529" s="242"/>
      <c r="B529" s="242"/>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row>
    <row r="530" spans="1:26" ht="15.75" customHeight="1">
      <c r="A530" s="242"/>
      <c r="B530" s="242"/>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row>
    <row r="531" spans="1:26" ht="15.75" customHeight="1">
      <c r="A531" s="242"/>
      <c r="B531" s="242"/>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row>
    <row r="532" spans="1:26" ht="15.75" customHeight="1">
      <c r="A532" s="242"/>
      <c r="B532" s="242"/>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row>
    <row r="533" spans="1:26" ht="15.75" customHeight="1">
      <c r="A533" s="242"/>
      <c r="B533" s="242"/>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row>
    <row r="534" spans="1:26" ht="15.75" customHeight="1">
      <c r="A534" s="242"/>
      <c r="B534" s="242"/>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row>
    <row r="535" spans="1:26" ht="15.75" customHeight="1">
      <c r="A535" s="242"/>
      <c r="B535" s="24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row>
    <row r="536" spans="1:26" ht="15.75" customHeight="1">
      <c r="A536" s="242"/>
      <c r="B536" s="242"/>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row>
    <row r="537" spans="1:26" ht="15.75" customHeight="1">
      <c r="A537" s="242"/>
      <c r="B537" s="242"/>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row>
    <row r="538" spans="1:26" ht="15.75" customHeight="1">
      <c r="A538" s="242"/>
      <c r="B538" s="24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row>
    <row r="539" spans="1:26" ht="15.75" customHeight="1">
      <c r="A539" s="242"/>
      <c r="B539" s="242"/>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row>
    <row r="540" spans="1:26" ht="15.75" customHeight="1">
      <c r="A540" s="242"/>
      <c r="B540" s="242"/>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row>
    <row r="541" spans="1:26" ht="15.75" customHeight="1">
      <c r="A541" s="242"/>
      <c r="B541" s="24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row>
    <row r="542" spans="1:26" ht="15.75" customHeight="1">
      <c r="A542" s="242"/>
      <c r="B542" s="242"/>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row>
    <row r="543" spans="1:26" ht="15.75" customHeight="1">
      <c r="A543" s="242"/>
      <c r="B543" s="242"/>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row>
    <row r="544" spans="1:26" ht="15.75" customHeight="1">
      <c r="A544" s="242"/>
      <c r="B544" s="24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row>
    <row r="545" spans="1:26" ht="15.75" customHeight="1">
      <c r="A545" s="242"/>
      <c r="B545" s="242"/>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row>
    <row r="546" spans="1:26" ht="15.75" customHeight="1">
      <c r="A546" s="242"/>
      <c r="B546" s="242"/>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row>
    <row r="547" spans="1:26" ht="15.75" customHeight="1">
      <c r="A547" s="242"/>
      <c r="B547" s="24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row>
    <row r="548" spans="1:26" ht="15.75" customHeight="1">
      <c r="A548" s="242"/>
      <c r="B548" s="242"/>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row>
    <row r="549" spans="1:26" ht="15.75" customHeight="1">
      <c r="A549" s="242"/>
      <c r="B549" s="242"/>
      <c r="C549" s="242"/>
      <c r="D549" s="242"/>
      <c r="E549" s="242"/>
      <c r="F549" s="242"/>
      <c r="G549" s="242"/>
      <c r="H549" s="242"/>
      <c r="I549" s="242"/>
      <c r="J549" s="242"/>
      <c r="K549" s="242"/>
      <c r="L549" s="242"/>
      <c r="M549" s="242"/>
      <c r="N549" s="242"/>
      <c r="O549" s="242"/>
      <c r="P549" s="242"/>
      <c r="Q549" s="242"/>
      <c r="R549" s="242"/>
      <c r="S549" s="242"/>
      <c r="T549" s="242"/>
      <c r="U549" s="242"/>
      <c r="V549" s="242"/>
      <c r="W549" s="242"/>
      <c r="X549" s="242"/>
      <c r="Y549" s="242"/>
      <c r="Z549" s="242"/>
    </row>
    <row r="550" spans="1:26" ht="15.75" customHeight="1">
      <c r="A550" s="242"/>
      <c r="B550" s="24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row>
    <row r="551" spans="1:26" ht="15.75" customHeight="1">
      <c r="A551" s="242"/>
      <c r="B551" s="242"/>
      <c r="C551" s="242"/>
      <c r="D551" s="242"/>
      <c r="E551" s="242"/>
      <c r="F551" s="242"/>
      <c r="G551" s="242"/>
      <c r="H551" s="242"/>
      <c r="I551" s="242"/>
      <c r="J551" s="242"/>
      <c r="K551" s="242"/>
      <c r="L551" s="242"/>
      <c r="M551" s="242"/>
      <c r="N551" s="242"/>
      <c r="O551" s="242"/>
      <c r="P551" s="242"/>
      <c r="Q551" s="242"/>
      <c r="R551" s="242"/>
      <c r="S551" s="242"/>
      <c r="T551" s="242"/>
      <c r="U551" s="242"/>
      <c r="V551" s="242"/>
      <c r="W551" s="242"/>
      <c r="X551" s="242"/>
      <c r="Y551" s="242"/>
      <c r="Z551" s="242"/>
    </row>
    <row r="552" spans="1:26" ht="15.75" customHeight="1">
      <c r="A552" s="242"/>
      <c r="B552" s="242"/>
      <c r="C552" s="242"/>
      <c r="D552" s="242"/>
      <c r="E552" s="242"/>
      <c r="F552" s="242"/>
      <c r="G552" s="242"/>
      <c r="H552" s="242"/>
      <c r="I552" s="242"/>
      <c r="J552" s="242"/>
      <c r="K552" s="242"/>
      <c r="L552" s="242"/>
      <c r="M552" s="242"/>
      <c r="N552" s="242"/>
      <c r="O552" s="242"/>
      <c r="P552" s="242"/>
      <c r="Q552" s="242"/>
      <c r="R552" s="242"/>
      <c r="S552" s="242"/>
      <c r="T552" s="242"/>
      <c r="U552" s="242"/>
      <c r="V552" s="242"/>
      <c r="W552" s="242"/>
      <c r="X552" s="242"/>
      <c r="Y552" s="242"/>
      <c r="Z552" s="242"/>
    </row>
    <row r="553" spans="1:26" ht="15.75" customHeight="1">
      <c r="A553" s="242"/>
      <c r="B553" s="24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row>
    <row r="554" spans="1:26" ht="15.75" customHeight="1">
      <c r="A554" s="242"/>
      <c r="B554" s="242"/>
      <c r="C554" s="242"/>
      <c r="D554" s="242"/>
      <c r="E554" s="242"/>
      <c r="F554" s="242"/>
      <c r="G554" s="242"/>
      <c r="H554" s="242"/>
      <c r="I554" s="242"/>
      <c r="J554" s="242"/>
      <c r="K554" s="242"/>
      <c r="L554" s="242"/>
      <c r="M554" s="242"/>
      <c r="N554" s="242"/>
      <c r="O554" s="242"/>
      <c r="P554" s="242"/>
      <c r="Q554" s="242"/>
      <c r="R554" s="242"/>
      <c r="S554" s="242"/>
      <c r="T554" s="242"/>
      <c r="U554" s="242"/>
      <c r="V554" s="242"/>
      <c r="W554" s="242"/>
      <c r="X554" s="242"/>
      <c r="Y554" s="242"/>
      <c r="Z554" s="242"/>
    </row>
    <row r="555" spans="1:26" ht="15.75" customHeight="1">
      <c r="A555" s="242"/>
      <c r="B555" s="242"/>
      <c r="C555" s="242"/>
      <c r="D555" s="242"/>
      <c r="E555" s="242"/>
      <c r="F555" s="242"/>
      <c r="G555" s="242"/>
      <c r="H555" s="242"/>
      <c r="I555" s="242"/>
      <c r="J555" s="242"/>
      <c r="K555" s="242"/>
      <c r="L555" s="242"/>
      <c r="M555" s="242"/>
      <c r="N555" s="242"/>
      <c r="O555" s="242"/>
      <c r="P555" s="242"/>
      <c r="Q555" s="242"/>
      <c r="R555" s="242"/>
      <c r="S555" s="242"/>
      <c r="T555" s="242"/>
      <c r="U555" s="242"/>
      <c r="V555" s="242"/>
      <c r="W555" s="242"/>
      <c r="X555" s="242"/>
      <c r="Y555" s="242"/>
      <c r="Z555" s="242"/>
    </row>
    <row r="556" spans="1:26" ht="15.75" customHeight="1">
      <c r="A556" s="242"/>
      <c r="B556" s="24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row>
    <row r="557" spans="1:26" ht="15.75" customHeight="1">
      <c r="A557" s="242"/>
      <c r="B557" s="242"/>
      <c r="C557" s="242"/>
      <c r="D557" s="242"/>
      <c r="E557" s="242"/>
      <c r="F557" s="242"/>
      <c r="G557" s="242"/>
      <c r="H557" s="242"/>
      <c r="I557" s="242"/>
      <c r="J557" s="242"/>
      <c r="K557" s="242"/>
      <c r="L557" s="242"/>
      <c r="M557" s="242"/>
      <c r="N557" s="242"/>
      <c r="O557" s="242"/>
      <c r="P557" s="242"/>
      <c r="Q557" s="242"/>
      <c r="R557" s="242"/>
      <c r="S557" s="242"/>
      <c r="T557" s="242"/>
      <c r="U557" s="242"/>
      <c r="V557" s="242"/>
      <c r="W557" s="242"/>
      <c r="X557" s="242"/>
      <c r="Y557" s="242"/>
      <c r="Z557" s="242"/>
    </row>
    <row r="558" spans="1:26" ht="15.75" customHeight="1">
      <c r="A558" s="242"/>
      <c r="B558" s="242"/>
      <c r="C558" s="242"/>
      <c r="D558" s="242"/>
      <c r="E558" s="242"/>
      <c r="F558" s="242"/>
      <c r="G558" s="242"/>
      <c r="H558" s="242"/>
      <c r="I558" s="242"/>
      <c r="J558" s="242"/>
      <c r="K558" s="242"/>
      <c r="L558" s="242"/>
      <c r="M558" s="242"/>
      <c r="N558" s="242"/>
      <c r="O558" s="242"/>
      <c r="P558" s="242"/>
      <c r="Q558" s="242"/>
      <c r="R558" s="242"/>
      <c r="S558" s="242"/>
      <c r="T558" s="242"/>
      <c r="U558" s="242"/>
      <c r="V558" s="242"/>
      <c r="W558" s="242"/>
      <c r="X558" s="242"/>
      <c r="Y558" s="242"/>
      <c r="Z558" s="242"/>
    </row>
    <row r="559" spans="1:26" ht="15.75" customHeight="1">
      <c r="A559" s="242"/>
      <c r="B559" s="24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row>
    <row r="560" spans="1:26" ht="15.75" customHeight="1">
      <c r="A560" s="242"/>
      <c r="B560" s="242"/>
      <c r="C560" s="242"/>
      <c r="D560" s="242"/>
      <c r="E560" s="242"/>
      <c r="F560" s="242"/>
      <c r="G560" s="242"/>
      <c r="H560" s="242"/>
      <c r="I560" s="242"/>
      <c r="J560" s="242"/>
      <c r="K560" s="242"/>
      <c r="L560" s="242"/>
      <c r="M560" s="242"/>
      <c r="N560" s="242"/>
      <c r="O560" s="242"/>
      <c r="P560" s="242"/>
      <c r="Q560" s="242"/>
      <c r="R560" s="242"/>
      <c r="S560" s="242"/>
      <c r="T560" s="242"/>
      <c r="U560" s="242"/>
      <c r="V560" s="242"/>
      <c r="W560" s="242"/>
      <c r="X560" s="242"/>
      <c r="Y560" s="242"/>
      <c r="Z560" s="242"/>
    </row>
    <row r="561" spans="1:26" ht="15.75" customHeight="1">
      <c r="A561" s="242"/>
      <c r="B561" s="242"/>
      <c r="C561" s="242"/>
      <c r="D561" s="242"/>
      <c r="E561" s="242"/>
      <c r="F561" s="242"/>
      <c r="G561" s="242"/>
      <c r="H561" s="242"/>
      <c r="I561" s="242"/>
      <c r="J561" s="242"/>
      <c r="K561" s="242"/>
      <c r="L561" s="242"/>
      <c r="M561" s="242"/>
      <c r="N561" s="242"/>
      <c r="O561" s="242"/>
      <c r="P561" s="242"/>
      <c r="Q561" s="242"/>
      <c r="R561" s="242"/>
      <c r="S561" s="242"/>
      <c r="T561" s="242"/>
      <c r="U561" s="242"/>
      <c r="V561" s="242"/>
      <c r="W561" s="242"/>
      <c r="X561" s="242"/>
      <c r="Y561" s="242"/>
      <c r="Z561" s="242"/>
    </row>
    <row r="562" spans="1:26" ht="15.75" customHeight="1">
      <c r="A562" s="242"/>
      <c r="B562" s="24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row>
    <row r="563" spans="1:26" ht="15.75" customHeight="1">
      <c r="A563" s="242"/>
      <c r="B563" s="242"/>
      <c r="C563" s="242"/>
      <c r="D563" s="242"/>
      <c r="E563" s="242"/>
      <c r="F563" s="242"/>
      <c r="G563" s="242"/>
      <c r="H563" s="242"/>
      <c r="I563" s="242"/>
      <c r="J563" s="242"/>
      <c r="K563" s="242"/>
      <c r="L563" s="242"/>
      <c r="M563" s="242"/>
      <c r="N563" s="242"/>
      <c r="O563" s="242"/>
      <c r="P563" s="242"/>
      <c r="Q563" s="242"/>
      <c r="R563" s="242"/>
      <c r="S563" s="242"/>
      <c r="T563" s="242"/>
      <c r="U563" s="242"/>
      <c r="V563" s="242"/>
      <c r="W563" s="242"/>
      <c r="X563" s="242"/>
      <c r="Y563" s="242"/>
      <c r="Z563" s="242"/>
    </row>
    <row r="564" spans="1:26" ht="15.75" customHeight="1">
      <c r="A564" s="242"/>
      <c r="B564" s="242"/>
      <c r="C564" s="242"/>
      <c r="D564" s="242"/>
      <c r="E564" s="242"/>
      <c r="F564" s="242"/>
      <c r="G564" s="242"/>
      <c r="H564" s="242"/>
      <c r="I564" s="242"/>
      <c r="J564" s="242"/>
      <c r="K564" s="242"/>
      <c r="L564" s="242"/>
      <c r="M564" s="242"/>
      <c r="N564" s="242"/>
      <c r="O564" s="242"/>
      <c r="P564" s="242"/>
      <c r="Q564" s="242"/>
      <c r="R564" s="242"/>
      <c r="S564" s="242"/>
      <c r="T564" s="242"/>
      <c r="U564" s="242"/>
      <c r="V564" s="242"/>
      <c r="W564" s="242"/>
      <c r="X564" s="242"/>
      <c r="Y564" s="242"/>
      <c r="Z564" s="242"/>
    </row>
    <row r="565" spans="1:26" ht="15.75" customHeight="1">
      <c r="A565" s="242"/>
      <c r="B565" s="24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row>
    <row r="566" spans="1:26" ht="15.75" customHeight="1">
      <c r="A566" s="242"/>
      <c r="B566" s="242"/>
      <c r="C566" s="242"/>
      <c r="D566" s="242"/>
      <c r="E566" s="242"/>
      <c r="F566" s="242"/>
      <c r="G566" s="242"/>
      <c r="H566" s="242"/>
      <c r="I566" s="242"/>
      <c r="J566" s="242"/>
      <c r="K566" s="242"/>
      <c r="L566" s="242"/>
      <c r="M566" s="242"/>
      <c r="N566" s="242"/>
      <c r="O566" s="242"/>
      <c r="P566" s="242"/>
      <c r="Q566" s="242"/>
      <c r="R566" s="242"/>
      <c r="S566" s="242"/>
      <c r="T566" s="242"/>
      <c r="U566" s="242"/>
      <c r="V566" s="242"/>
      <c r="W566" s="242"/>
      <c r="X566" s="242"/>
      <c r="Y566" s="242"/>
      <c r="Z566" s="242"/>
    </row>
    <row r="567" spans="1:26" ht="15.75" customHeight="1">
      <c r="A567" s="242"/>
      <c r="B567" s="242"/>
      <c r="C567" s="242"/>
      <c r="D567" s="242"/>
      <c r="E567" s="242"/>
      <c r="F567" s="242"/>
      <c r="G567" s="242"/>
      <c r="H567" s="242"/>
      <c r="I567" s="242"/>
      <c r="J567" s="242"/>
      <c r="K567" s="242"/>
      <c r="L567" s="242"/>
      <c r="M567" s="242"/>
      <c r="N567" s="242"/>
      <c r="O567" s="242"/>
      <c r="P567" s="242"/>
      <c r="Q567" s="242"/>
      <c r="R567" s="242"/>
      <c r="S567" s="242"/>
      <c r="T567" s="242"/>
      <c r="U567" s="242"/>
      <c r="V567" s="242"/>
      <c r="W567" s="242"/>
      <c r="X567" s="242"/>
      <c r="Y567" s="242"/>
      <c r="Z567" s="242"/>
    </row>
    <row r="568" spans="1:26" ht="15.75" customHeight="1">
      <c r="A568" s="242"/>
      <c r="B568" s="24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row>
    <row r="569" spans="1:26" ht="15.75" customHeight="1">
      <c r="A569" s="242"/>
      <c r="B569" s="242"/>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row>
    <row r="570" spans="1:26" ht="15.75" customHeight="1">
      <c r="A570" s="242"/>
      <c r="B570" s="242"/>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row>
    <row r="571" spans="1:26" ht="15.75" customHeight="1">
      <c r="A571" s="242"/>
      <c r="B571" s="24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row>
    <row r="572" spans="1:26" ht="15.75" customHeight="1">
      <c r="A572" s="242"/>
      <c r="B572" s="242"/>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row>
    <row r="573" spans="1:26" ht="15.75" customHeight="1">
      <c r="A573" s="242"/>
      <c r="B573" s="242"/>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row>
    <row r="574" spans="1:26" ht="15.75" customHeight="1">
      <c r="A574" s="242"/>
      <c r="B574" s="242"/>
      <c r="C574" s="242"/>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row>
    <row r="575" spans="1:26" ht="15.75" customHeight="1">
      <c r="A575" s="242"/>
      <c r="B575" s="242"/>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row>
    <row r="576" spans="1:26" ht="15.75" customHeight="1">
      <c r="A576" s="242"/>
      <c r="B576" s="242"/>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row>
    <row r="577" spans="1:26" ht="15.75" customHeight="1">
      <c r="A577" s="242"/>
      <c r="B577" s="242"/>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row>
    <row r="578" spans="1:26" ht="15.75" customHeight="1">
      <c r="A578" s="242"/>
      <c r="B578" s="242"/>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row>
    <row r="579" spans="1:26" ht="15.75" customHeight="1">
      <c r="A579" s="242"/>
      <c r="B579" s="242"/>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row>
    <row r="580" spans="1:26" ht="15.75" customHeight="1">
      <c r="A580" s="242"/>
      <c r="B580" s="242"/>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row>
    <row r="581" spans="1:26" ht="15.75" customHeight="1">
      <c r="A581" s="242"/>
      <c r="B581" s="242"/>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row>
    <row r="582" spans="1:26" ht="15.75" customHeight="1">
      <c r="A582" s="242"/>
      <c r="B582" s="242"/>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row>
    <row r="583" spans="1:26" ht="15.75" customHeight="1">
      <c r="A583" s="242"/>
      <c r="B583" s="242"/>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row>
    <row r="584" spans="1:26" ht="15.75" customHeight="1">
      <c r="A584" s="242"/>
      <c r="B584" s="242"/>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row>
    <row r="585" spans="1:26" ht="15.75" customHeight="1">
      <c r="A585" s="242"/>
      <c r="B585" s="242"/>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row>
    <row r="586" spans="1:26" ht="15.75" customHeight="1">
      <c r="A586" s="242"/>
      <c r="B586" s="242"/>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row>
    <row r="587" spans="1:26" ht="15.75" customHeight="1">
      <c r="A587" s="242"/>
      <c r="B587" s="242"/>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row>
    <row r="588" spans="1:26" ht="15.75" customHeight="1">
      <c r="A588" s="242"/>
      <c r="B588" s="242"/>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row>
    <row r="589" spans="1:26" ht="15.75" customHeight="1">
      <c r="A589" s="242"/>
      <c r="B589" s="242"/>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row>
    <row r="590" spans="1:26" ht="15.75" customHeight="1">
      <c r="A590" s="242"/>
      <c r="B590" s="242"/>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row>
    <row r="591" spans="1:26" ht="15.75" customHeight="1">
      <c r="A591" s="242"/>
      <c r="B591" s="242"/>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row>
    <row r="592" spans="1:26" ht="15.75" customHeight="1">
      <c r="A592" s="242"/>
      <c r="B592" s="242"/>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row>
    <row r="593" spans="1:26" ht="15.75" customHeight="1">
      <c r="A593" s="242"/>
      <c r="B593" s="242"/>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row>
    <row r="594" spans="1:26" ht="15.75" customHeight="1">
      <c r="A594" s="242"/>
      <c r="B594" s="242"/>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row>
    <row r="595" spans="1:26" ht="15.75" customHeight="1">
      <c r="A595" s="242"/>
      <c r="B595" s="242"/>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row>
    <row r="596" spans="1:26" ht="15.75" customHeight="1">
      <c r="A596" s="242"/>
      <c r="B596" s="242"/>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row>
    <row r="597" spans="1:26" ht="15.75" customHeight="1">
      <c r="A597" s="242"/>
      <c r="B597" s="242"/>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row>
    <row r="598" spans="1:26" ht="15.75" customHeight="1">
      <c r="A598" s="242"/>
      <c r="B598" s="242"/>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row>
    <row r="599" spans="1:26" ht="15.75" customHeight="1">
      <c r="A599" s="242"/>
      <c r="B599" s="242"/>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row>
    <row r="600" spans="1:26" ht="15.75" customHeight="1">
      <c r="A600" s="242"/>
      <c r="B600" s="242"/>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row>
    <row r="601" spans="1:26" ht="15.75" customHeight="1">
      <c r="A601" s="242"/>
      <c r="B601" s="242"/>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row>
    <row r="602" spans="1:26" ht="15.75" customHeight="1">
      <c r="A602" s="242"/>
      <c r="B602" s="242"/>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row>
    <row r="603" spans="1:26" ht="15.75" customHeight="1">
      <c r="A603" s="242"/>
      <c r="B603" s="242"/>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row>
    <row r="604" spans="1:26" ht="15.75" customHeight="1">
      <c r="A604" s="242"/>
      <c r="B604" s="242"/>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row>
    <row r="605" spans="1:26" ht="15.75" customHeight="1">
      <c r="A605" s="242"/>
      <c r="B605" s="242"/>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row>
    <row r="606" spans="1:26" ht="15.75" customHeight="1">
      <c r="A606" s="242"/>
      <c r="B606" s="242"/>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row>
    <row r="607" spans="1:26" ht="15.75" customHeight="1">
      <c r="A607" s="242"/>
      <c r="B607" s="242"/>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row>
    <row r="608" spans="1:26" ht="15.75" customHeight="1">
      <c r="A608" s="242"/>
      <c r="B608" s="242"/>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row>
    <row r="609" spans="1:26" ht="15.75" customHeight="1">
      <c r="A609" s="242"/>
      <c r="B609" s="242"/>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row>
    <row r="610" spans="1:26" ht="15.75" customHeight="1">
      <c r="A610" s="242"/>
      <c r="B610" s="242"/>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row>
    <row r="611" spans="1:26" ht="15.75" customHeight="1">
      <c r="A611" s="242"/>
      <c r="B611" s="242"/>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row>
    <row r="612" spans="1:26" ht="15.75" customHeight="1">
      <c r="A612" s="242"/>
      <c r="B612" s="242"/>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row>
    <row r="613" spans="1:26" ht="15.75" customHeight="1">
      <c r="A613" s="242"/>
      <c r="B613" s="242"/>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row>
    <row r="614" spans="1:26" ht="15.75" customHeight="1">
      <c r="A614" s="242"/>
      <c r="B614" s="242"/>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row>
    <row r="615" spans="1:26" ht="15.75" customHeight="1">
      <c r="A615" s="242"/>
      <c r="B615" s="242"/>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row>
    <row r="616" spans="1:26" ht="15.75" customHeight="1">
      <c r="A616" s="242"/>
      <c r="B616" s="242"/>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row>
    <row r="617" spans="1:26" ht="15.75" customHeight="1">
      <c r="A617" s="242"/>
      <c r="B617" s="242"/>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row>
    <row r="618" spans="1:26" ht="15.75" customHeight="1">
      <c r="A618" s="242"/>
      <c r="B618" s="242"/>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row>
    <row r="619" spans="1:26" ht="15.75" customHeight="1">
      <c r="A619" s="242"/>
      <c r="B619" s="242"/>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row>
    <row r="620" spans="1:26" ht="15.75" customHeight="1">
      <c r="A620" s="242"/>
      <c r="B620" s="242"/>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row>
    <row r="621" spans="1:26" ht="15.75" customHeight="1">
      <c r="A621" s="242"/>
      <c r="B621" s="242"/>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row>
    <row r="622" spans="1:26" ht="15.75" customHeight="1">
      <c r="A622" s="242"/>
      <c r="B622" s="242"/>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row>
    <row r="623" spans="1:26" ht="15.75" customHeight="1">
      <c r="A623" s="242"/>
      <c r="B623" s="242"/>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row>
    <row r="624" spans="1:26" ht="15.75" customHeight="1">
      <c r="A624" s="242"/>
      <c r="B624" s="242"/>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row>
    <row r="625" spans="1:26" ht="15.75" customHeight="1">
      <c r="A625" s="242"/>
      <c r="B625" s="242"/>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row>
    <row r="626" spans="1:26" ht="15.75" customHeight="1">
      <c r="A626" s="242"/>
      <c r="B626" s="242"/>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row>
    <row r="627" spans="1:26" ht="15.75" customHeight="1">
      <c r="A627" s="242"/>
      <c r="B627" s="242"/>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row>
    <row r="628" spans="1:26" ht="15.75" customHeight="1">
      <c r="A628" s="242"/>
      <c r="B628" s="242"/>
      <c r="C628" s="242"/>
      <c r="D628" s="242"/>
      <c r="E628" s="242"/>
      <c r="F628" s="242"/>
      <c r="G628" s="242"/>
      <c r="H628" s="242"/>
      <c r="I628" s="242"/>
      <c r="J628" s="242"/>
      <c r="K628" s="242"/>
      <c r="L628" s="242"/>
      <c r="M628" s="242"/>
      <c r="N628" s="242"/>
      <c r="O628" s="242"/>
      <c r="P628" s="242"/>
      <c r="Q628" s="242"/>
      <c r="R628" s="242"/>
      <c r="S628" s="242"/>
      <c r="T628" s="242"/>
      <c r="U628" s="242"/>
      <c r="V628" s="242"/>
      <c r="W628" s="242"/>
      <c r="X628" s="242"/>
      <c r="Y628" s="242"/>
      <c r="Z628" s="242"/>
    </row>
    <row r="629" spans="1:26" ht="15.75" customHeight="1">
      <c r="A629" s="242"/>
      <c r="B629" s="242"/>
      <c r="C629" s="24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row>
    <row r="630" spans="1:26" ht="15.75" customHeight="1">
      <c r="A630" s="242"/>
      <c r="B630" s="242"/>
      <c r="C630" s="242"/>
      <c r="D630" s="242"/>
      <c r="E630" s="242"/>
      <c r="F630" s="242"/>
      <c r="G630" s="242"/>
      <c r="H630" s="242"/>
      <c r="I630" s="242"/>
      <c r="J630" s="242"/>
      <c r="K630" s="242"/>
      <c r="L630" s="242"/>
      <c r="M630" s="242"/>
      <c r="N630" s="242"/>
      <c r="O630" s="242"/>
      <c r="P630" s="242"/>
      <c r="Q630" s="242"/>
      <c r="R630" s="242"/>
      <c r="S630" s="242"/>
      <c r="T630" s="242"/>
      <c r="U630" s="242"/>
      <c r="V630" s="242"/>
      <c r="W630" s="242"/>
      <c r="X630" s="242"/>
      <c r="Y630" s="242"/>
      <c r="Z630" s="242"/>
    </row>
    <row r="631" spans="1:26" ht="15.75" customHeight="1">
      <c r="A631" s="242"/>
      <c r="B631" s="242"/>
      <c r="C631" s="242"/>
      <c r="D631" s="242"/>
      <c r="E631" s="242"/>
      <c r="F631" s="242"/>
      <c r="G631" s="242"/>
      <c r="H631" s="242"/>
      <c r="I631" s="242"/>
      <c r="J631" s="242"/>
      <c r="K631" s="242"/>
      <c r="L631" s="242"/>
      <c r="M631" s="242"/>
      <c r="N631" s="242"/>
      <c r="O631" s="242"/>
      <c r="P631" s="242"/>
      <c r="Q631" s="242"/>
      <c r="R631" s="242"/>
      <c r="S631" s="242"/>
      <c r="T631" s="242"/>
      <c r="U631" s="242"/>
      <c r="V631" s="242"/>
      <c r="W631" s="242"/>
      <c r="X631" s="242"/>
      <c r="Y631" s="242"/>
      <c r="Z631" s="242"/>
    </row>
    <row r="632" spans="1:26" ht="15.75" customHeight="1">
      <c r="A632" s="242"/>
      <c r="B632" s="242"/>
      <c r="C632" s="242"/>
      <c r="D632" s="242"/>
      <c r="E632" s="242"/>
      <c r="F632" s="242"/>
      <c r="G632" s="242"/>
      <c r="H632" s="242"/>
      <c r="I632" s="242"/>
      <c r="J632" s="242"/>
      <c r="K632" s="242"/>
      <c r="L632" s="242"/>
      <c r="M632" s="242"/>
      <c r="N632" s="242"/>
      <c r="O632" s="242"/>
      <c r="P632" s="242"/>
      <c r="Q632" s="242"/>
      <c r="R632" s="242"/>
      <c r="S632" s="242"/>
      <c r="T632" s="242"/>
      <c r="U632" s="242"/>
      <c r="V632" s="242"/>
      <c r="W632" s="242"/>
      <c r="X632" s="242"/>
      <c r="Y632" s="242"/>
      <c r="Z632" s="242"/>
    </row>
    <row r="633" spans="1:26" ht="15.75" customHeight="1">
      <c r="A633" s="242"/>
      <c r="B633" s="242"/>
      <c r="C633" s="242"/>
      <c r="D633" s="242"/>
      <c r="E633" s="242"/>
      <c r="F633" s="242"/>
      <c r="G633" s="242"/>
      <c r="H633" s="242"/>
      <c r="I633" s="242"/>
      <c r="J633" s="242"/>
      <c r="K633" s="242"/>
      <c r="L633" s="242"/>
      <c r="M633" s="242"/>
      <c r="N633" s="242"/>
      <c r="O633" s="242"/>
      <c r="P633" s="242"/>
      <c r="Q633" s="242"/>
      <c r="R633" s="242"/>
      <c r="S633" s="242"/>
      <c r="T633" s="242"/>
      <c r="U633" s="242"/>
      <c r="V633" s="242"/>
      <c r="W633" s="242"/>
      <c r="X633" s="242"/>
      <c r="Y633" s="242"/>
      <c r="Z633" s="242"/>
    </row>
    <row r="634" spans="1:26" ht="15.75" customHeight="1">
      <c r="A634" s="242"/>
      <c r="B634" s="242"/>
      <c r="C634" s="242"/>
      <c r="D634" s="242"/>
      <c r="E634" s="242"/>
      <c r="F634" s="242"/>
      <c r="G634" s="242"/>
      <c r="H634" s="242"/>
      <c r="I634" s="242"/>
      <c r="J634" s="242"/>
      <c r="K634" s="242"/>
      <c r="L634" s="242"/>
      <c r="M634" s="242"/>
      <c r="N634" s="242"/>
      <c r="O634" s="242"/>
      <c r="P634" s="242"/>
      <c r="Q634" s="242"/>
      <c r="R634" s="242"/>
      <c r="S634" s="242"/>
      <c r="T634" s="242"/>
      <c r="U634" s="242"/>
      <c r="V634" s="242"/>
      <c r="W634" s="242"/>
      <c r="X634" s="242"/>
      <c r="Y634" s="242"/>
      <c r="Z634" s="242"/>
    </row>
    <row r="635" spans="1:26" ht="15.75" customHeight="1">
      <c r="A635" s="242"/>
      <c r="B635" s="242"/>
      <c r="C635" s="242"/>
      <c r="D635" s="242"/>
      <c r="E635" s="242"/>
      <c r="F635" s="242"/>
      <c r="G635" s="242"/>
      <c r="H635" s="242"/>
      <c r="I635" s="242"/>
      <c r="J635" s="242"/>
      <c r="K635" s="242"/>
      <c r="L635" s="242"/>
      <c r="M635" s="242"/>
      <c r="N635" s="242"/>
      <c r="O635" s="242"/>
      <c r="P635" s="242"/>
      <c r="Q635" s="242"/>
      <c r="R635" s="242"/>
      <c r="S635" s="242"/>
      <c r="T635" s="242"/>
      <c r="U635" s="242"/>
      <c r="V635" s="242"/>
      <c r="W635" s="242"/>
      <c r="X635" s="242"/>
      <c r="Y635" s="242"/>
      <c r="Z635" s="242"/>
    </row>
    <row r="636" spans="1:26" ht="15.75" customHeight="1">
      <c r="A636" s="242"/>
      <c r="B636" s="242"/>
      <c r="C636" s="242"/>
      <c r="D636" s="242"/>
      <c r="E636" s="242"/>
      <c r="F636" s="242"/>
      <c r="G636" s="242"/>
      <c r="H636" s="242"/>
      <c r="I636" s="242"/>
      <c r="J636" s="242"/>
      <c r="K636" s="242"/>
      <c r="L636" s="242"/>
      <c r="M636" s="242"/>
      <c r="N636" s="242"/>
      <c r="O636" s="242"/>
      <c r="P636" s="242"/>
      <c r="Q636" s="242"/>
      <c r="R636" s="242"/>
      <c r="S636" s="242"/>
      <c r="T636" s="242"/>
      <c r="U636" s="242"/>
      <c r="V636" s="242"/>
      <c r="W636" s="242"/>
      <c r="X636" s="242"/>
      <c r="Y636" s="242"/>
      <c r="Z636" s="242"/>
    </row>
    <row r="637" spans="1:26" ht="15.75" customHeight="1">
      <c r="A637" s="242"/>
      <c r="B637" s="242"/>
      <c r="C637" s="242"/>
      <c r="D637" s="242"/>
      <c r="E637" s="242"/>
      <c r="F637" s="242"/>
      <c r="G637" s="242"/>
      <c r="H637" s="242"/>
      <c r="I637" s="242"/>
      <c r="J637" s="242"/>
      <c r="K637" s="242"/>
      <c r="L637" s="242"/>
      <c r="M637" s="242"/>
      <c r="N637" s="242"/>
      <c r="O637" s="242"/>
      <c r="P637" s="242"/>
      <c r="Q637" s="242"/>
      <c r="R637" s="242"/>
      <c r="S637" s="242"/>
      <c r="T637" s="242"/>
      <c r="U637" s="242"/>
      <c r="V637" s="242"/>
      <c r="W637" s="242"/>
      <c r="X637" s="242"/>
      <c r="Y637" s="242"/>
      <c r="Z637" s="242"/>
    </row>
    <row r="638" spans="1:26" ht="15.75" customHeight="1">
      <c r="A638" s="242"/>
      <c r="B638" s="242"/>
      <c r="C638" s="242"/>
      <c r="D638" s="242"/>
      <c r="E638" s="242"/>
      <c r="F638" s="242"/>
      <c r="G638" s="242"/>
      <c r="H638" s="242"/>
      <c r="I638" s="242"/>
      <c r="J638" s="242"/>
      <c r="K638" s="242"/>
      <c r="L638" s="242"/>
      <c r="M638" s="242"/>
      <c r="N638" s="242"/>
      <c r="O638" s="242"/>
      <c r="P638" s="242"/>
      <c r="Q638" s="242"/>
      <c r="R638" s="242"/>
      <c r="S638" s="242"/>
      <c r="T638" s="242"/>
      <c r="U638" s="242"/>
      <c r="V638" s="242"/>
      <c r="W638" s="242"/>
      <c r="X638" s="242"/>
      <c r="Y638" s="242"/>
      <c r="Z638" s="242"/>
    </row>
    <row r="639" spans="1:26" ht="15.75" customHeight="1">
      <c r="A639" s="242"/>
      <c r="B639" s="242"/>
      <c r="C639" s="242"/>
      <c r="D639" s="242"/>
      <c r="E639" s="242"/>
      <c r="F639" s="242"/>
      <c r="G639" s="242"/>
      <c r="H639" s="242"/>
      <c r="I639" s="242"/>
      <c r="J639" s="242"/>
      <c r="K639" s="242"/>
      <c r="L639" s="242"/>
      <c r="M639" s="242"/>
      <c r="N639" s="242"/>
      <c r="O639" s="242"/>
      <c r="P639" s="242"/>
      <c r="Q639" s="242"/>
      <c r="R639" s="242"/>
      <c r="S639" s="242"/>
      <c r="T639" s="242"/>
      <c r="U639" s="242"/>
      <c r="V639" s="242"/>
      <c r="W639" s="242"/>
      <c r="X639" s="242"/>
      <c r="Y639" s="242"/>
      <c r="Z639" s="242"/>
    </row>
    <row r="640" spans="1:26" ht="15.75" customHeight="1">
      <c r="A640" s="242"/>
      <c r="B640" s="242"/>
      <c r="C640" s="242"/>
      <c r="D640" s="242"/>
      <c r="E640" s="242"/>
      <c r="F640" s="242"/>
      <c r="G640" s="242"/>
      <c r="H640" s="242"/>
      <c r="I640" s="242"/>
      <c r="J640" s="242"/>
      <c r="K640" s="242"/>
      <c r="L640" s="242"/>
      <c r="M640" s="242"/>
      <c r="N640" s="242"/>
      <c r="O640" s="242"/>
      <c r="P640" s="242"/>
      <c r="Q640" s="242"/>
      <c r="R640" s="242"/>
      <c r="S640" s="242"/>
      <c r="T640" s="242"/>
      <c r="U640" s="242"/>
      <c r="V640" s="242"/>
      <c r="W640" s="242"/>
      <c r="X640" s="242"/>
      <c r="Y640" s="242"/>
      <c r="Z640" s="242"/>
    </row>
    <row r="641" spans="1:26" ht="15.75" customHeight="1">
      <c r="A641" s="242"/>
      <c r="B641" s="242"/>
      <c r="C641" s="242"/>
      <c r="D641" s="242"/>
      <c r="E641" s="242"/>
      <c r="F641" s="242"/>
      <c r="G641" s="242"/>
      <c r="H641" s="242"/>
      <c r="I641" s="242"/>
      <c r="J641" s="242"/>
      <c r="K641" s="242"/>
      <c r="L641" s="242"/>
      <c r="M641" s="242"/>
      <c r="N641" s="242"/>
      <c r="O641" s="242"/>
      <c r="P641" s="242"/>
      <c r="Q641" s="242"/>
      <c r="R641" s="242"/>
      <c r="S641" s="242"/>
      <c r="T641" s="242"/>
      <c r="U641" s="242"/>
      <c r="V641" s="242"/>
      <c r="W641" s="242"/>
      <c r="X641" s="242"/>
      <c r="Y641" s="242"/>
      <c r="Z641" s="242"/>
    </row>
    <row r="642" spans="1:26" ht="15.75" customHeight="1">
      <c r="A642" s="242"/>
      <c r="B642" s="242"/>
      <c r="C642" s="242"/>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row>
    <row r="643" spans="1:26" ht="15.75" customHeight="1">
      <c r="A643" s="242"/>
      <c r="B643" s="242"/>
      <c r="C643" s="242"/>
      <c r="D643" s="242"/>
      <c r="E643" s="242"/>
      <c r="F643" s="242"/>
      <c r="G643" s="242"/>
      <c r="H643" s="242"/>
      <c r="I643" s="242"/>
      <c r="J643" s="242"/>
      <c r="K643" s="242"/>
      <c r="L643" s="242"/>
      <c r="M643" s="242"/>
      <c r="N643" s="242"/>
      <c r="O643" s="242"/>
      <c r="P643" s="242"/>
      <c r="Q643" s="242"/>
      <c r="R643" s="242"/>
      <c r="S643" s="242"/>
      <c r="T643" s="242"/>
      <c r="U643" s="242"/>
      <c r="V643" s="242"/>
      <c r="W643" s="242"/>
      <c r="X643" s="242"/>
      <c r="Y643" s="242"/>
      <c r="Z643" s="242"/>
    </row>
    <row r="644" spans="1:26" ht="15.75" customHeight="1">
      <c r="A644" s="242"/>
      <c r="B644" s="242"/>
      <c r="C644" s="242"/>
      <c r="D644" s="242"/>
      <c r="E644" s="242"/>
      <c r="F644" s="242"/>
      <c r="G644" s="242"/>
      <c r="H644" s="242"/>
      <c r="I644" s="242"/>
      <c r="J644" s="242"/>
      <c r="K644" s="242"/>
      <c r="L644" s="242"/>
      <c r="M644" s="242"/>
      <c r="N644" s="242"/>
      <c r="O644" s="242"/>
      <c r="P644" s="242"/>
      <c r="Q644" s="242"/>
      <c r="R644" s="242"/>
      <c r="S644" s="242"/>
      <c r="T644" s="242"/>
      <c r="U644" s="242"/>
      <c r="V644" s="242"/>
      <c r="W644" s="242"/>
      <c r="X644" s="242"/>
      <c r="Y644" s="242"/>
      <c r="Z644" s="242"/>
    </row>
    <row r="645" spans="1:26" ht="15.75" customHeight="1">
      <c r="A645" s="242"/>
      <c r="B645" s="242"/>
      <c r="C645" s="242"/>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row>
    <row r="646" spans="1:26" ht="15.75" customHeight="1">
      <c r="A646" s="242"/>
      <c r="B646" s="242"/>
      <c r="C646" s="242"/>
      <c r="D646" s="242"/>
      <c r="E646" s="242"/>
      <c r="F646" s="242"/>
      <c r="G646" s="242"/>
      <c r="H646" s="242"/>
      <c r="I646" s="242"/>
      <c r="J646" s="242"/>
      <c r="K646" s="242"/>
      <c r="L646" s="242"/>
      <c r="M646" s="242"/>
      <c r="N646" s="242"/>
      <c r="O646" s="242"/>
      <c r="P646" s="242"/>
      <c r="Q646" s="242"/>
      <c r="R646" s="242"/>
      <c r="S646" s="242"/>
      <c r="T646" s="242"/>
      <c r="U646" s="242"/>
      <c r="V646" s="242"/>
      <c r="W646" s="242"/>
      <c r="X646" s="242"/>
      <c r="Y646" s="242"/>
      <c r="Z646" s="242"/>
    </row>
    <row r="647" spans="1:26" ht="15.75" customHeight="1">
      <c r="A647" s="242"/>
      <c r="B647" s="242"/>
      <c r="C647" s="242"/>
      <c r="D647" s="242"/>
      <c r="E647" s="242"/>
      <c r="F647" s="242"/>
      <c r="G647" s="242"/>
      <c r="H647" s="242"/>
      <c r="I647" s="242"/>
      <c r="J647" s="242"/>
      <c r="K647" s="242"/>
      <c r="L647" s="242"/>
      <c r="M647" s="242"/>
      <c r="N647" s="242"/>
      <c r="O647" s="242"/>
      <c r="P647" s="242"/>
      <c r="Q647" s="242"/>
      <c r="R647" s="242"/>
      <c r="S647" s="242"/>
      <c r="T647" s="242"/>
      <c r="U647" s="242"/>
      <c r="V647" s="242"/>
      <c r="W647" s="242"/>
      <c r="X647" s="242"/>
      <c r="Y647" s="242"/>
      <c r="Z647" s="242"/>
    </row>
    <row r="648" spans="1:26" ht="15.75" customHeight="1">
      <c r="A648" s="242"/>
      <c r="B648" s="242"/>
      <c r="C648" s="242"/>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row>
    <row r="649" spans="1:26" ht="15.75" customHeight="1">
      <c r="A649" s="242"/>
      <c r="B649" s="242"/>
      <c r="C649" s="242"/>
      <c r="D649" s="242"/>
      <c r="E649" s="242"/>
      <c r="F649" s="242"/>
      <c r="G649" s="242"/>
      <c r="H649" s="242"/>
      <c r="I649" s="242"/>
      <c r="J649" s="242"/>
      <c r="K649" s="242"/>
      <c r="L649" s="242"/>
      <c r="M649" s="242"/>
      <c r="N649" s="242"/>
      <c r="O649" s="242"/>
      <c r="P649" s="242"/>
      <c r="Q649" s="242"/>
      <c r="R649" s="242"/>
      <c r="S649" s="242"/>
      <c r="T649" s="242"/>
      <c r="U649" s="242"/>
      <c r="V649" s="242"/>
      <c r="W649" s="242"/>
      <c r="X649" s="242"/>
      <c r="Y649" s="242"/>
      <c r="Z649" s="242"/>
    </row>
    <row r="650" spans="1:26" ht="15.75" customHeight="1">
      <c r="A650" s="242"/>
      <c r="B650" s="242"/>
      <c r="C650" s="242"/>
      <c r="D650" s="242"/>
      <c r="E650" s="242"/>
      <c r="F650" s="242"/>
      <c r="G650" s="242"/>
      <c r="H650" s="242"/>
      <c r="I650" s="242"/>
      <c r="J650" s="242"/>
      <c r="K650" s="242"/>
      <c r="L650" s="242"/>
      <c r="M650" s="242"/>
      <c r="N650" s="242"/>
      <c r="O650" s="242"/>
      <c r="P650" s="242"/>
      <c r="Q650" s="242"/>
      <c r="R650" s="242"/>
      <c r="S650" s="242"/>
      <c r="T650" s="242"/>
      <c r="U650" s="242"/>
      <c r="V650" s="242"/>
      <c r="W650" s="242"/>
      <c r="X650" s="242"/>
      <c r="Y650" s="242"/>
      <c r="Z650" s="242"/>
    </row>
    <row r="651" spans="1:26" ht="15.75" customHeight="1">
      <c r="A651" s="242"/>
      <c r="B651" s="242"/>
      <c r="C651" s="242"/>
      <c r="D651" s="242"/>
      <c r="E651" s="242"/>
      <c r="F651" s="242"/>
      <c r="G651" s="242"/>
      <c r="H651" s="242"/>
      <c r="I651" s="242"/>
      <c r="J651" s="242"/>
      <c r="K651" s="242"/>
      <c r="L651" s="242"/>
      <c r="M651" s="242"/>
      <c r="N651" s="242"/>
      <c r="O651" s="242"/>
      <c r="P651" s="242"/>
      <c r="Q651" s="242"/>
      <c r="R651" s="242"/>
      <c r="S651" s="242"/>
      <c r="T651" s="242"/>
      <c r="U651" s="242"/>
      <c r="V651" s="242"/>
      <c r="W651" s="242"/>
      <c r="X651" s="242"/>
      <c r="Y651" s="242"/>
      <c r="Z651" s="242"/>
    </row>
    <row r="652" spans="1:26" ht="15.75" customHeight="1">
      <c r="A652" s="242"/>
      <c r="B652" s="242"/>
      <c r="C652" s="242"/>
      <c r="D652" s="242"/>
      <c r="E652" s="242"/>
      <c r="F652" s="242"/>
      <c r="G652" s="242"/>
      <c r="H652" s="242"/>
      <c r="I652" s="242"/>
      <c r="J652" s="242"/>
      <c r="K652" s="242"/>
      <c r="L652" s="242"/>
      <c r="M652" s="242"/>
      <c r="N652" s="242"/>
      <c r="O652" s="242"/>
      <c r="P652" s="242"/>
      <c r="Q652" s="242"/>
      <c r="R652" s="242"/>
      <c r="S652" s="242"/>
      <c r="T652" s="242"/>
      <c r="U652" s="242"/>
      <c r="V652" s="242"/>
      <c r="W652" s="242"/>
      <c r="X652" s="242"/>
      <c r="Y652" s="242"/>
      <c r="Z652" s="242"/>
    </row>
    <row r="653" spans="1:26" ht="15.75" customHeight="1">
      <c r="A653" s="242"/>
      <c r="B653" s="242"/>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row>
    <row r="654" spans="1:26" ht="15.75" customHeight="1">
      <c r="A654" s="242"/>
      <c r="B654" s="242"/>
      <c r="C654" s="242"/>
      <c r="D654" s="242"/>
      <c r="E654" s="242"/>
      <c r="F654" s="242"/>
      <c r="G654" s="242"/>
      <c r="H654" s="242"/>
      <c r="I654" s="242"/>
      <c r="J654" s="242"/>
      <c r="K654" s="242"/>
      <c r="L654" s="242"/>
      <c r="M654" s="242"/>
      <c r="N654" s="242"/>
      <c r="O654" s="242"/>
      <c r="P654" s="242"/>
      <c r="Q654" s="242"/>
      <c r="R654" s="242"/>
      <c r="S654" s="242"/>
      <c r="T654" s="242"/>
      <c r="U654" s="242"/>
      <c r="V654" s="242"/>
      <c r="W654" s="242"/>
      <c r="X654" s="242"/>
      <c r="Y654" s="242"/>
      <c r="Z654" s="242"/>
    </row>
    <row r="655" spans="1:26" ht="15.75" customHeight="1">
      <c r="A655" s="242"/>
      <c r="B655" s="242"/>
      <c r="C655" s="242"/>
      <c r="D655" s="242"/>
      <c r="E655" s="242"/>
      <c r="F655" s="242"/>
      <c r="G655" s="242"/>
      <c r="H655" s="242"/>
      <c r="I655" s="242"/>
      <c r="J655" s="242"/>
      <c r="K655" s="242"/>
      <c r="L655" s="242"/>
      <c r="M655" s="242"/>
      <c r="N655" s="242"/>
      <c r="O655" s="242"/>
      <c r="P655" s="242"/>
      <c r="Q655" s="242"/>
      <c r="R655" s="242"/>
      <c r="S655" s="242"/>
      <c r="T655" s="242"/>
      <c r="U655" s="242"/>
      <c r="V655" s="242"/>
      <c r="W655" s="242"/>
      <c r="X655" s="242"/>
      <c r="Y655" s="242"/>
      <c r="Z655" s="242"/>
    </row>
    <row r="656" spans="1:26" ht="15.75" customHeight="1">
      <c r="A656" s="242"/>
      <c r="B656" s="242"/>
      <c r="C656" s="242"/>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row>
    <row r="657" spans="1:26" ht="15.75" customHeight="1">
      <c r="A657" s="242"/>
      <c r="B657" s="242"/>
      <c r="C657" s="242"/>
      <c r="D657" s="242"/>
      <c r="E657" s="242"/>
      <c r="F657" s="242"/>
      <c r="G657" s="242"/>
      <c r="H657" s="242"/>
      <c r="I657" s="242"/>
      <c r="J657" s="242"/>
      <c r="K657" s="242"/>
      <c r="L657" s="242"/>
      <c r="M657" s="242"/>
      <c r="N657" s="242"/>
      <c r="O657" s="242"/>
      <c r="P657" s="242"/>
      <c r="Q657" s="242"/>
      <c r="R657" s="242"/>
      <c r="S657" s="242"/>
      <c r="T657" s="242"/>
      <c r="U657" s="242"/>
      <c r="V657" s="242"/>
      <c r="W657" s="242"/>
      <c r="X657" s="242"/>
      <c r="Y657" s="242"/>
      <c r="Z657" s="242"/>
    </row>
    <row r="658" spans="1:26" ht="15.75" customHeight="1">
      <c r="A658" s="242"/>
      <c r="B658" s="242"/>
      <c r="C658" s="242"/>
      <c r="D658" s="242"/>
      <c r="E658" s="242"/>
      <c r="F658" s="242"/>
      <c r="G658" s="242"/>
      <c r="H658" s="242"/>
      <c r="I658" s="242"/>
      <c r="J658" s="242"/>
      <c r="K658" s="242"/>
      <c r="L658" s="242"/>
      <c r="M658" s="242"/>
      <c r="N658" s="242"/>
      <c r="O658" s="242"/>
      <c r="P658" s="242"/>
      <c r="Q658" s="242"/>
      <c r="R658" s="242"/>
      <c r="S658" s="242"/>
      <c r="T658" s="242"/>
      <c r="U658" s="242"/>
      <c r="V658" s="242"/>
      <c r="W658" s="242"/>
      <c r="X658" s="242"/>
      <c r="Y658" s="242"/>
      <c r="Z658" s="242"/>
    </row>
    <row r="659" spans="1:26" ht="15.75" customHeight="1">
      <c r="A659" s="242"/>
      <c r="B659" s="242"/>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row>
    <row r="660" spans="1:26" ht="15.75" customHeight="1">
      <c r="A660" s="242"/>
      <c r="B660" s="242"/>
      <c r="C660" s="242"/>
      <c r="D660" s="242"/>
      <c r="E660" s="242"/>
      <c r="F660" s="242"/>
      <c r="G660" s="242"/>
      <c r="H660" s="242"/>
      <c r="I660" s="242"/>
      <c r="J660" s="242"/>
      <c r="K660" s="242"/>
      <c r="L660" s="242"/>
      <c r="M660" s="242"/>
      <c r="N660" s="242"/>
      <c r="O660" s="242"/>
      <c r="P660" s="242"/>
      <c r="Q660" s="242"/>
      <c r="R660" s="242"/>
      <c r="S660" s="242"/>
      <c r="T660" s="242"/>
      <c r="U660" s="242"/>
      <c r="V660" s="242"/>
      <c r="W660" s="242"/>
      <c r="X660" s="242"/>
      <c r="Y660" s="242"/>
      <c r="Z660" s="242"/>
    </row>
    <row r="661" spans="1:26" ht="15.75" customHeight="1">
      <c r="A661" s="242"/>
      <c r="B661" s="242"/>
      <c r="C661" s="242"/>
      <c r="D661" s="242"/>
      <c r="E661" s="242"/>
      <c r="F661" s="242"/>
      <c r="G661" s="242"/>
      <c r="H661" s="242"/>
      <c r="I661" s="242"/>
      <c r="J661" s="242"/>
      <c r="K661" s="242"/>
      <c r="L661" s="242"/>
      <c r="M661" s="242"/>
      <c r="N661" s="242"/>
      <c r="O661" s="242"/>
      <c r="P661" s="242"/>
      <c r="Q661" s="242"/>
      <c r="R661" s="242"/>
      <c r="S661" s="242"/>
      <c r="T661" s="242"/>
      <c r="U661" s="242"/>
      <c r="V661" s="242"/>
      <c r="W661" s="242"/>
      <c r="X661" s="242"/>
      <c r="Y661" s="242"/>
      <c r="Z661" s="242"/>
    </row>
    <row r="662" spans="1:26" ht="15.75" customHeight="1">
      <c r="A662" s="242"/>
      <c r="B662" s="242"/>
      <c r="C662" s="242"/>
      <c r="D662" s="242"/>
      <c r="E662" s="242"/>
      <c r="F662" s="242"/>
      <c r="G662" s="242"/>
      <c r="H662" s="242"/>
      <c r="I662" s="242"/>
      <c r="J662" s="242"/>
      <c r="K662" s="242"/>
      <c r="L662" s="242"/>
      <c r="M662" s="242"/>
      <c r="N662" s="242"/>
      <c r="O662" s="242"/>
      <c r="P662" s="242"/>
      <c r="Q662" s="242"/>
      <c r="R662" s="242"/>
      <c r="S662" s="242"/>
      <c r="T662" s="242"/>
      <c r="U662" s="242"/>
      <c r="V662" s="242"/>
      <c r="W662" s="242"/>
      <c r="X662" s="242"/>
      <c r="Y662" s="242"/>
      <c r="Z662" s="242"/>
    </row>
    <row r="663" spans="1:26" ht="15.75" customHeight="1">
      <c r="A663" s="242"/>
      <c r="B663" s="242"/>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row>
    <row r="664" spans="1:26" ht="15.75" customHeight="1">
      <c r="A664" s="242"/>
      <c r="B664" s="242"/>
      <c r="C664" s="242"/>
      <c r="D664" s="242"/>
      <c r="E664" s="242"/>
      <c r="F664" s="242"/>
      <c r="G664" s="242"/>
      <c r="H664" s="242"/>
      <c r="I664" s="242"/>
      <c r="J664" s="242"/>
      <c r="K664" s="242"/>
      <c r="L664" s="242"/>
      <c r="M664" s="242"/>
      <c r="N664" s="242"/>
      <c r="O664" s="242"/>
      <c r="P664" s="242"/>
      <c r="Q664" s="242"/>
      <c r="R664" s="242"/>
      <c r="S664" s="242"/>
      <c r="T664" s="242"/>
      <c r="U664" s="242"/>
      <c r="V664" s="242"/>
      <c r="W664" s="242"/>
      <c r="X664" s="242"/>
      <c r="Y664" s="242"/>
      <c r="Z664" s="242"/>
    </row>
    <row r="665" spans="1:26" ht="15.75" customHeight="1">
      <c r="A665" s="242"/>
      <c r="B665" s="242"/>
      <c r="C665" s="242"/>
      <c r="D665" s="242"/>
      <c r="E665" s="242"/>
      <c r="F665" s="242"/>
      <c r="G665" s="242"/>
      <c r="H665" s="242"/>
      <c r="I665" s="242"/>
      <c r="J665" s="242"/>
      <c r="K665" s="242"/>
      <c r="L665" s="242"/>
      <c r="M665" s="242"/>
      <c r="N665" s="242"/>
      <c r="O665" s="242"/>
      <c r="P665" s="242"/>
      <c r="Q665" s="242"/>
      <c r="R665" s="242"/>
      <c r="S665" s="242"/>
      <c r="T665" s="242"/>
      <c r="U665" s="242"/>
      <c r="V665" s="242"/>
      <c r="W665" s="242"/>
      <c r="X665" s="242"/>
      <c r="Y665" s="242"/>
      <c r="Z665" s="242"/>
    </row>
    <row r="666" spans="1:26" ht="15.75" customHeight="1">
      <c r="A666" s="242"/>
      <c r="B666" s="24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row>
    <row r="667" spans="1:26" ht="15.75" customHeight="1">
      <c r="A667" s="242"/>
      <c r="B667" s="242"/>
      <c r="C667" s="242"/>
      <c r="D667" s="242"/>
      <c r="E667" s="242"/>
      <c r="F667" s="242"/>
      <c r="G667" s="242"/>
      <c r="H667" s="242"/>
      <c r="I667" s="242"/>
      <c r="J667" s="242"/>
      <c r="K667" s="242"/>
      <c r="L667" s="242"/>
      <c r="M667" s="242"/>
      <c r="N667" s="242"/>
      <c r="O667" s="242"/>
      <c r="P667" s="242"/>
      <c r="Q667" s="242"/>
      <c r="R667" s="242"/>
      <c r="S667" s="242"/>
      <c r="T667" s="242"/>
      <c r="U667" s="242"/>
      <c r="V667" s="242"/>
      <c r="W667" s="242"/>
      <c r="X667" s="242"/>
      <c r="Y667" s="242"/>
      <c r="Z667" s="242"/>
    </row>
    <row r="668" spans="1:26" ht="15.75" customHeight="1">
      <c r="A668" s="242"/>
      <c r="B668" s="242"/>
      <c r="C668" s="242"/>
      <c r="D668" s="242"/>
      <c r="E668" s="242"/>
      <c r="F668" s="242"/>
      <c r="G668" s="242"/>
      <c r="H668" s="242"/>
      <c r="I668" s="242"/>
      <c r="J668" s="242"/>
      <c r="K668" s="242"/>
      <c r="L668" s="242"/>
      <c r="M668" s="242"/>
      <c r="N668" s="242"/>
      <c r="O668" s="242"/>
      <c r="P668" s="242"/>
      <c r="Q668" s="242"/>
      <c r="R668" s="242"/>
      <c r="S668" s="242"/>
      <c r="T668" s="242"/>
      <c r="U668" s="242"/>
      <c r="V668" s="242"/>
      <c r="W668" s="242"/>
      <c r="X668" s="242"/>
      <c r="Y668" s="242"/>
      <c r="Z668" s="242"/>
    </row>
    <row r="669" spans="1:26" ht="15.75" customHeight="1">
      <c r="A669" s="242"/>
      <c r="B669" s="24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row>
    <row r="670" spans="1:26" ht="15.75" customHeight="1">
      <c r="A670" s="242"/>
      <c r="B670" s="242"/>
      <c r="C670" s="242"/>
      <c r="D670" s="242"/>
      <c r="E670" s="242"/>
      <c r="F670" s="242"/>
      <c r="G670" s="242"/>
      <c r="H670" s="242"/>
      <c r="I670" s="242"/>
      <c r="J670" s="242"/>
      <c r="K670" s="242"/>
      <c r="L670" s="242"/>
      <c r="M670" s="242"/>
      <c r="N670" s="242"/>
      <c r="O670" s="242"/>
      <c r="P670" s="242"/>
      <c r="Q670" s="242"/>
      <c r="R670" s="242"/>
      <c r="S670" s="242"/>
      <c r="T670" s="242"/>
      <c r="U670" s="242"/>
      <c r="V670" s="242"/>
      <c r="W670" s="242"/>
      <c r="X670" s="242"/>
      <c r="Y670" s="242"/>
      <c r="Z670" s="242"/>
    </row>
    <row r="671" spans="1:26" ht="15.75" customHeight="1">
      <c r="A671" s="242"/>
      <c r="B671" s="242"/>
      <c r="C671" s="242"/>
      <c r="D671" s="242"/>
      <c r="E671" s="242"/>
      <c r="F671" s="242"/>
      <c r="G671" s="242"/>
      <c r="H671" s="242"/>
      <c r="I671" s="242"/>
      <c r="J671" s="242"/>
      <c r="K671" s="242"/>
      <c r="L671" s="242"/>
      <c r="M671" s="242"/>
      <c r="N671" s="242"/>
      <c r="O671" s="242"/>
      <c r="P671" s="242"/>
      <c r="Q671" s="242"/>
      <c r="R671" s="242"/>
      <c r="S671" s="242"/>
      <c r="T671" s="242"/>
      <c r="U671" s="242"/>
      <c r="V671" s="242"/>
      <c r="W671" s="242"/>
      <c r="X671" s="242"/>
      <c r="Y671" s="242"/>
      <c r="Z671" s="242"/>
    </row>
    <row r="672" spans="1:26" ht="15.75" customHeight="1">
      <c r="A672" s="242"/>
      <c r="B672" s="242"/>
      <c r="C672" s="242"/>
      <c r="D672" s="242"/>
      <c r="E672" s="242"/>
      <c r="F672" s="242"/>
      <c r="G672" s="242"/>
      <c r="H672" s="242"/>
      <c r="I672" s="242"/>
      <c r="J672" s="242"/>
      <c r="K672" s="242"/>
      <c r="L672" s="242"/>
      <c r="M672" s="242"/>
      <c r="N672" s="242"/>
      <c r="O672" s="242"/>
      <c r="P672" s="242"/>
      <c r="Q672" s="242"/>
      <c r="R672" s="242"/>
      <c r="S672" s="242"/>
      <c r="T672" s="242"/>
      <c r="U672" s="242"/>
      <c r="V672" s="242"/>
      <c r="W672" s="242"/>
      <c r="X672" s="242"/>
      <c r="Y672" s="242"/>
      <c r="Z672" s="242"/>
    </row>
    <row r="673" spans="1:26" ht="15.75" customHeight="1">
      <c r="A673" s="242"/>
      <c r="B673" s="242"/>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row>
    <row r="674" spans="1:26" ht="15.75" customHeight="1">
      <c r="A674" s="242"/>
      <c r="B674" s="242"/>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row>
    <row r="675" spans="1:26" ht="15.75" customHeight="1">
      <c r="A675" s="242"/>
      <c r="B675" s="242"/>
      <c r="C675" s="242"/>
      <c r="D675" s="242"/>
      <c r="E675" s="242"/>
      <c r="F675" s="242"/>
      <c r="G675" s="242"/>
      <c r="H675" s="242"/>
      <c r="I675" s="242"/>
      <c r="J675" s="242"/>
      <c r="K675" s="242"/>
      <c r="L675" s="242"/>
      <c r="M675" s="242"/>
      <c r="N675" s="242"/>
      <c r="O675" s="242"/>
      <c r="P675" s="242"/>
      <c r="Q675" s="242"/>
      <c r="R675" s="242"/>
      <c r="S675" s="242"/>
      <c r="T675" s="242"/>
      <c r="U675" s="242"/>
      <c r="V675" s="242"/>
      <c r="W675" s="242"/>
      <c r="X675" s="242"/>
      <c r="Y675" s="242"/>
      <c r="Z675" s="242"/>
    </row>
    <row r="676" spans="1:26" ht="15.75" customHeight="1">
      <c r="A676" s="242"/>
      <c r="B676" s="242"/>
      <c r="C676" s="242"/>
      <c r="D676" s="242"/>
      <c r="E676" s="242"/>
      <c r="F676" s="242"/>
      <c r="G676" s="242"/>
      <c r="H676" s="242"/>
      <c r="I676" s="242"/>
      <c r="J676" s="242"/>
      <c r="K676" s="242"/>
      <c r="L676" s="242"/>
      <c r="M676" s="242"/>
      <c r="N676" s="242"/>
      <c r="O676" s="242"/>
      <c r="P676" s="242"/>
      <c r="Q676" s="242"/>
      <c r="R676" s="242"/>
      <c r="S676" s="242"/>
      <c r="T676" s="242"/>
      <c r="U676" s="242"/>
      <c r="V676" s="242"/>
      <c r="W676" s="242"/>
      <c r="X676" s="242"/>
      <c r="Y676" s="242"/>
      <c r="Z676" s="242"/>
    </row>
    <row r="677" spans="1:26" ht="15.75" customHeight="1">
      <c r="A677" s="242"/>
      <c r="B677" s="242"/>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row>
    <row r="678" spans="1:26" ht="15.75" customHeight="1">
      <c r="A678" s="242"/>
      <c r="B678" s="242"/>
      <c r="C678" s="242"/>
      <c r="D678" s="242"/>
      <c r="E678" s="242"/>
      <c r="F678" s="242"/>
      <c r="G678" s="242"/>
      <c r="H678" s="242"/>
      <c r="I678" s="242"/>
      <c r="J678" s="242"/>
      <c r="K678" s="242"/>
      <c r="L678" s="242"/>
      <c r="M678" s="242"/>
      <c r="N678" s="242"/>
      <c r="O678" s="242"/>
      <c r="P678" s="242"/>
      <c r="Q678" s="242"/>
      <c r="R678" s="242"/>
      <c r="S678" s="242"/>
      <c r="T678" s="242"/>
      <c r="U678" s="242"/>
      <c r="V678" s="242"/>
      <c r="W678" s="242"/>
      <c r="X678" s="242"/>
      <c r="Y678" s="242"/>
      <c r="Z678" s="242"/>
    </row>
    <row r="679" spans="1:26" ht="15.75" customHeight="1">
      <c r="A679" s="242"/>
      <c r="B679" s="242"/>
      <c r="C679" s="242"/>
      <c r="D679" s="242"/>
      <c r="E679" s="242"/>
      <c r="F679" s="242"/>
      <c r="G679" s="242"/>
      <c r="H679" s="242"/>
      <c r="I679" s="242"/>
      <c r="J679" s="242"/>
      <c r="K679" s="242"/>
      <c r="L679" s="242"/>
      <c r="M679" s="242"/>
      <c r="N679" s="242"/>
      <c r="O679" s="242"/>
      <c r="P679" s="242"/>
      <c r="Q679" s="242"/>
      <c r="R679" s="242"/>
      <c r="S679" s="242"/>
      <c r="T679" s="242"/>
      <c r="U679" s="242"/>
      <c r="V679" s="242"/>
      <c r="W679" s="242"/>
      <c r="X679" s="242"/>
      <c r="Y679" s="242"/>
      <c r="Z679" s="242"/>
    </row>
    <row r="680" spans="1:26" ht="15.75" customHeight="1">
      <c r="A680" s="242"/>
      <c r="B680" s="242"/>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row>
    <row r="681" spans="1:26" ht="15.75" customHeight="1">
      <c r="A681" s="242"/>
      <c r="B681" s="242"/>
      <c r="C681" s="242"/>
      <c r="D681" s="242"/>
      <c r="E681" s="242"/>
      <c r="F681" s="242"/>
      <c r="G681" s="242"/>
      <c r="H681" s="242"/>
      <c r="I681" s="242"/>
      <c r="J681" s="242"/>
      <c r="K681" s="242"/>
      <c r="L681" s="242"/>
      <c r="M681" s="242"/>
      <c r="N681" s="242"/>
      <c r="O681" s="242"/>
      <c r="P681" s="242"/>
      <c r="Q681" s="242"/>
      <c r="R681" s="242"/>
      <c r="S681" s="242"/>
      <c r="T681" s="242"/>
      <c r="U681" s="242"/>
      <c r="V681" s="242"/>
      <c r="W681" s="242"/>
      <c r="X681" s="242"/>
      <c r="Y681" s="242"/>
      <c r="Z681" s="242"/>
    </row>
    <row r="682" spans="1:26" ht="15.75" customHeight="1">
      <c r="A682" s="242"/>
      <c r="B682" s="242"/>
      <c r="C682" s="242"/>
      <c r="D682" s="242"/>
      <c r="E682" s="242"/>
      <c r="F682" s="242"/>
      <c r="G682" s="242"/>
      <c r="H682" s="242"/>
      <c r="I682" s="242"/>
      <c r="J682" s="242"/>
      <c r="K682" s="242"/>
      <c r="L682" s="242"/>
      <c r="M682" s="242"/>
      <c r="N682" s="242"/>
      <c r="O682" s="242"/>
      <c r="P682" s="242"/>
      <c r="Q682" s="242"/>
      <c r="R682" s="242"/>
      <c r="S682" s="242"/>
      <c r="T682" s="242"/>
      <c r="U682" s="242"/>
      <c r="V682" s="242"/>
      <c r="W682" s="242"/>
      <c r="X682" s="242"/>
      <c r="Y682" s="242"/>
      <c r="Z682" s="242"/>
    </row>
    <row r="683" spans="1:26" ht="15.75" customHeight="1">
      <c r="A683" s="242"/>
      <c r="B683" s="242"/>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row>
    <row r="684" spans="1:26" ht="15.75" customHeight="1">
      <c r="A684" s="242"/>
      <c r="B684" s="242"/>
      <c r="C684" s="242"/>
      <c r="D684" s="242"/>
      <c r="E684" s="242"/>
      <c r="F684" s="242"/>
      <c r="G684" s="242"/>
      <c r="H684" s="242"/>
      <c r="I684" s="242"/>
      <c r="J684" s="242"/>
      <c r="K684" s="242"/>
      <c r="L684" s="242"/>
      <c r="M684" s="242"/>
      <c r="N684" s="242"/>
      <c r="O684" s="242"/>
      <c r="P684" s="242"/>
      <c r="Q684" s="242"/>
      <c r="R684" s="242"/>
      <c r="S684" s="242"/>
      <c r="T684" s="242"/>
      <c r="U684" s="242"/>
      <c r="V684" s="242"/>
      <c r="W684" s="242"/>
      <c r="X684" s="242"/>
      <c r="Y684" s="242"/>
      <c r="Z684" s="242"/>
    </row>
    <row r="685" spans="1:26" ht="15.75" customHeight="1">
      <c r="A685" s="242"/>
      <c r="B685" s="242"/>
      <c r="C685" s="242"/>
      <c r="D685" s="242"/>
      <c r="E685" s="242"/>
      <c r="F685" s="242"/>
      <c r="G685" s="242"/>
      <c r="H685" s="242"/>
      <c r="I685" s="242"/>
      <c r="J685" s="242"/>
      <c r="K685" s="242"/>
      <c r="L685" s="242"/>
      <c r="M685" s="242"/>
      <c r="N685" s="242"/>
      <c r="O685" s="242"/>
      <c r="P685" s="242"/>
      <c r="Q685" s="242"/>
      <c r="R685" s="242"/>
      <c r="S685" s="242"/>
      <c r="T685" s="242"/>
      <c r="U685" s="242"/>
      <c r="V685" s="242"/>
      <c r="W685" s="242"/>
      <c r="X685" s="242"/>
      <c r="Y685" s="242"/>
      <c r="Z685" s="242"/>
    </row>
    <row r="686" spans="1:26" ht="15.75" customHeight="1">
      <c r="A686" s="242"/>
      <c r="B686" s="242"/>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row>
    <row r="687" spans="1:26" ht="15.75" customHeight="1">
      <c r="A687" s="242"/>
      <c r="B687" s="242"/>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row>
    <row r="688" spans="1:26" ht="15.75" customHeight="1">
      <c r="A688" s="242"/>
      <c r="B688" s="242"/>
      <c r="C688" s="242"/>
      <c r="D688" s="242"/>
      <c r="E688" s="242"/>
      <c r="F688" s="242"/>
      <c r="G688" s="242"/>
      <c r="H688" s="242"/>
      <c r="I688" s="242"/>
      <c r="J688" s="242"/>
      <c r="K688" s="242"/>
      <c r="L688" s="242"/>
      <c r="M688" s="242"/>
      <c r="N688" s="242"/>
      <c r="O688" s="242"/>
      <c r="P688" s="242"/>
      <c r="Q688" s="242"/>
      <c r="R688" s="242"/>
      <c r="S688" s="242"/>
      <c r="T688" s="242"/>
      <c r="U688" s="242"/>
      <c r="V688" s="242"/>
      <c r="W688" s="242"/>
      <c r="X688" s="242"/>
      <c r="Y688" s="242"/>
      <c r="Z688" s="242"/>
    </row>
    <row r="689" spans="1:26" ht="15.75" customHeight="1">
      <c r="A689" s="242"/>
      <c r="B689" s="242"/>
      <c r="C689" s="242"/>
      <c r="D689" s="242"/>
      <c r="E689" s="242"/>
      <c r="F689" s="242"/>
      <c r="G689" s="242"/>
      <c r="H689" s="242"/>
      <c r="I689" s="242"/>
      <c r="J689" s="242"/>
      <c r="K689" s="242"/>
      <c r="L689" s="242"/>
      <c r="M689" s="242"/>
      <c r="N689" s="242"/>
      <c r="O689" s="242"/>
      <c r="P689" s="242"/>
      <c r="Q689" s="242"/>
      <c r="R689" s="242"/>
      <c r="S689" s="242"/>
      <c r="T689" s="242"/>
      <c r="U689" s="242"/>
      <c r="V689" s="242"/>
      <c r="W689" s="242"/>
      <c r="X689" s="242"/>
      <c r="Y689" s="242"/>
      <c r="Z689" s="242"/>
    </row>
    <row r="690" spans="1:26" ht="15.75" customHeight="1">
      <c r="A690" s="242"/>
      <c r="B690" s="242"/>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row>
    <row r="691" spans="1:26" ht="15.75" customHeight="1">
      <c r="A691" s="242"/>
      <c r="B691" s="242"/>
      <c r="C691" s="242"/>
      <c r="D691" s="242"/>
      <c r="E691" s="242"/>
      <c r="F691" s="242"/>
      <c r="G691" s="242"/>
      <c r="H691" s="242"/>
      <c r="I691" s="242"/>
      <c r="J691" s="242"/>
      <c r="K691" s="242"/>
      <c r="L691" s="242"/>
      <c r="M691" s="242"/>
      <c r="N691" s="242"/>
      <c r="O691" s="242"/>
      <c r="P691" s="242"/>
      <c r="Q691" s="242"/>
      <c r="R691" s="242"/>
      <c r="S691" s="242"/>
      <c r="T691" s="242"/>
      <c r="U691" s="242"/>
      <c r="V691" s="242"/>
      <c r="W691" s="242"/>
      <c r="X691" s="242"/>
      <c r="Y691" s="242"/>
      <c r="Z691" s="242"/>
    </row>
    <row r="692" spans="1:26" ht="15.75" customHeight="1">
      <c r="A692" s="242"/>
      <c r="B692" s="242"/>
      <c r="C692" s="242"/>
      <c r="D692" s="242"/>
      <c r="E692" s="242"/>
      <c r="F692" s="242"/>
      <c r="G692" s="242"/>
      <c r="H692" s="242"/>
      <c r="I692" s="242"/>
      <c r="J692" s="242"/>
      <c r="K692" s="242"/>
      <c r="L692" s="242"/>
      <c r="M692" s="242"/>
      <c r="N692" s="242"/>
      <c r="O692" s="242"/>
      <c r="P692" s="242"/>
      <c r="Q692" s="242"/>
      <c r="R692" s="242"/>
      <c r="S692" s="242"/>
      <c r="T692" s="242"/>
      <c r="U692" s="242"/>
      <c r="V692" s="242"/>
      <c r="W692" s="242"/>
      <c r="X692" s="242"/>
      <c r="Y692" s="242"/>
      <c r="Z692" s="242"/>
    </row>
    <row r="693" spans="1:26" ht="15.75" customHeight="1">
      <c r="A693" s="242"/>
      <c r="B693" s="242"/>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row>
    <row r="694" spans="1:26" ht="15.75" customHeight="1">
      <c r="A694" s="242"/>
      <c r="B694" s="242"/>
      <c r="C694" s="242"/>
      <c r="D694" s="242"/>
      <c r="E694" s="242"/>
      <c r="F694" s="242"/>
      <c r="G694" s="242"/>
      <c r="H694" s="242"/>
      <c r="I694" s="242"/>
      <c r="J694" s="242"/>
      <c r="K694" s="242"/>
      <c r="L694" s="242"/>
      <c r="M694" s="242"/>
      <c r="N694" s="242"/>
      <c r="O694" s="242"/>
      <c r="P694" s="242"/>
      <c r="Q694" s="242"/>
      <c r="R694" s="242"/>
      <c r="S694" s="242"/>
      <c r="T694" s="242"/>
      <c r="U694" s="242"/>
      <c r="V694" s="242"/>
      <c r="W694" s="242"/>
      <c r="X694" s="242"/>
      <c r="Y694" s="242"/>
      <c r="Z694" s="242"/>
    </row>
    <row r="695" spans="1:26" ht="15.75" customHeight="1">
      <c r="A695" s="242"/>
      <c r="B695" s="242"/>
      <c r="C695" s="242"/>
      <c r="D695" s="242"/>
      <c r="E695" s="242"/>
      <c r="F695" s="242"/>
      <c r="G695" s="242"/>
      <c r="H695" s="242"/>
      <c r="I695" s="242"/>
      <c r="J695" s="242"/>
      <c r="K695" s="242"/>
      <c r="L695" s="242"/>
      <c r="M695" s="242"/>
      <c r="N695" s="242"/>
      <c r="O695" s="242"/>
      <c r="P695" s="242"/>
      <c r="Q695" s="242"/>
      <c r="R695" s="242"/>
      <c r="S695" s="242"/>
      <c r="T695" s="242"/>
      <c r="U695" s="242"/>
      <c r="V695" s="242"/>
      <c r="W695" s="242"/>
      <c r="X695" s="242"/>
      <c r="Y695" s="242"/>
      <c r="Z695" s="242"/>
    </row>
    <row r="696" spans="1:26" ht="15.75" customHeight="1">
      <c r="A696" s="242"/>
      <c r="B696" s="242"/>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row>
    <row r="697" spans="1:26" ht="15.75" customHeight="1">
      <c r="A697" s="242"/>
      <c r="B697" s="242"/>
      <c r="C697" s="242"/>
      <c r="D697" s="242"/>
      <c r="E697" s="242"/>
      <c r="F697" s="242"/>
      <c r="G697" s="242"/>
      <c r="H697" s="242"/>
      <c r="I697" s="242"/>
      <c r="J697" s="242"/>
      <c r="K697" s="242"/>
      <c r="L697" s="242"/>
      <c r="M697" s="242"/>
      <c r="N697" s="242"/>
      <c r="O697" s="242"/>
      <c r="P697" s="242"/>
      <c r="Q697" s="242"/>
      <c r="R697" s="242"/>
      <c r="S697" s="242"/>
      <c r="T697" s="242"/>
      <c r="U697" s="242"/>
      <c r="V697" s="242"/>
      <c r="W697" s="242"/>
      <c r="X697" s="242"/>
      <c r="Y697" s="242"/>
      <c r="Z697" s="242"/>
    </row>
    <row r="698" spans="1:26" ht="15.75" customHeight="1">
      <c r="A698" s="242"/>
      <c r="B698" s="242"/>
      <c r="C698" s="242"/>
      <c r="D698" s="242"/>
      <c r="E698" s="242"/>
      <c r="F698" s="242"/>
      <c r="G698" s="242"/>
      <c r="H698" s="242"/>
      <c r="I698" s="242"/>
      <c r="J698" s="242"/>
      <c r="K698" s="242"/>
      <c r="L698" s="242"/>
      <c r="M698" s="242"/>
      <c r="N698" s="242"/>
      <c r="O698" s="242"/>
      <c r="P698" s="242"/>
      <c r="Q698" s="242"/>
      <c r="R698" s="242"/>
      <c r="S698" s="242"/>
      <c r="T698" s="242"/>
      <c r="U698" s="242"/>
      <c r="V698" s="242"/>
      <c r="W698" s="242"/>
      <c r="X698" s="242"/>
      <c r="Y698" s="242"/>
      <c r="Z698" s="242"/>
    </row>
    <row r="699" spans="1:26" ht="15.75" customHeight="1">
      <c r="A699" s="242"/>
      <c r="B699" s="242"/>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row>
    <row r="700" spans="1:26" ht="15.75" customHeight="1">
      <c r="A700" s="242"/>
      <c r="B700" s="242"/>
      <c r="C700" s="242"/>
      <c r="D700" s="242"/>
      <c r="E700" s="242"/>
      <c r="F700" s="242"/>
      <c r="G700" s="242"/>
      <c r="H700" s="242"/>
      <c r="I700" s="242"/>
      <c r="J700" s="242"/>
      <c r="K700" s="242"/>
      <c r="L700" s="242"/>
      <c r="M700" s="242"/>
      <c r="N700" s="242"/>
      <c r="O700" s="242"/>
      <c r="P700" s="242"/>
      <c r="Q700" s="242"/>
      <c r="R700" s="242"/>
      <c r="S700" s="242"/>
      <c r="T700" s="242"/>
      <c r="U700" s="242"/>
      <c r="V700" s="242"/>
      <c r="W700" s="242"/>
      <c r="X700" s="242"/>
      <c r="Y700" s="242"/>
      <c r="Z700" s="242"/>
    </row>
    <row r="701" spans="1:26" ht="15.75" customHeight="1">
      <c r="A701" s="242"/>
      <c r="B701" s="242"/>
      <c r="C701" s="242"/>
      <c r="D701" s="242"/>
      <c r="E701" s="242"/>
      <c r="F701" s="242"/>
      <c r="G701" s="242"/>
      <c r="H701" s="242"/>
      <c r="I701" s="242"/>
      <c r="J701" s="242"/>
      <c r="K701" s="242"/>
      <c r="L701" s="242"/>
      <c r="M701" s="242"/>
      <c r="N701" s="242"/>
      <c r="O701" s="242"/>
      <c r="P701" s="242"/>
      <c r="Q701" s="242"/>
      <c r="R701" s="242"/>
      <c r="S701" s="242"/>
      <c r="T701" s="242"/>
      <c r="U701" s="242"/>
      <c r="V701" s="242"/>
      <c r="W701" s="242"/>
      <c r="X701" s="242"/>
      <c r="Y701" s="242"/>
      <c r="Z701" s="242"/>
    </row>
    <row r="702" spans="1:26" ht="15.75" customHeight="1">
      <c r="A702" s="242"/>
      <c r="B702" s="242"/>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row>
    <row r="703" spans="1:26" ht="15.75" customHeight="1">
      <c r="A703" s="242"/>
      <c r="B703" s="242"/>
      <c r="C703" s="242"/>
      <c r="D703" s="242"/>
      <c r="E703" s="242"/>
      <c r="F703" s="242"/>
      <c r="G703" s="242"/>
      <c r="H703" s="242"/>
      <c r="I703" s="242"/>
      <c r="J703" s="242"/>
      <c r="K703" s="242"/>
      <c r="L703" s="242"/>
      <c r="M703" s="242"/>
      <c r="N703" s="242"/>
      <c r="O703" s="242"/>
      <c r="P703" s="242"/>
      <c r="Q703" s="242"/>
      <c r="R703" s="242"/>
      <c r="S703" s="242"/>
      <c r="T703" s="242"/>
      <c r="U703" s="242"/>
      <c r="V703" s="242"/>
      <c r="W703" s="242"/>
      <c r="X703" s="242"/>
      <c r="Y703" s="242"/>
      <c r="Z703" s="242"/>
    </row>
    <row r="704" spans="1:26" ht="15.75" customHeight="1">
      <c r="A704" s="242"/>
      <c r="B704" s="242"/>
      <c r="C704" s="242"/>
      <c r="D704" s="242"/>
      <c r="E704" s="242"/>
      <c r="F704" s="242"/>
      <c r="G704" s="242"/>
      <c r="H704" s="242"/>
      <c r="I704" s="242"/>
      <c r="J704" s="242"/>
      <c r="K704" s="242"/>
      <c r="L704" s="242"/>
      <c r="M704" s="242"/>
      <c r="N704" s="242"/>
      <c r="O704" s="242"/>
      <c r="P704" s="242"/>
      <c r="Q704" s="242"/>
      <c r="R704" s="242"/>
      <c r="S704" s="242"/>
      <c r="T704" s="242"/>
      <c r="U704" s="242"/>
      <c r="V704" s="242"/>
      <c r="W704" s="242"/>
      <c r="X704" s="242"/>
      <c r="Y704" s="242"/>
      <c r="Z704" s="242"/>
    </row>
    <row r="705" spans="1:26" ht="15.75" customHeight="1">
      <c r="A705" s="242"/>
      <c r="B705" s="242"/>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row>
    <row r="706" spans="1:26" ht="15.75" customHeight="1">
      <c r="A706" s="242"/>
      <c r="B706" s="242"/>
      <c r="C706" s="242"/>
      <c r="D706" s="242"/>
      <c r="E706" s="242"/>
      <c r="F706" s="242"/>
      <c r="G706" s="242"/>
      <c r="H706" s="242"/>
      <c r="I706" s="242"/>
      <c r="J706" s="242"/>
      <c r="K706" s="242"/>
      <c r="L706" s="242"/>
      <c r="M706" s="242"/>
      <c r="N706" s="242"/>
      <c r="O706" s="242"/>
      <c r="P706" s="242"/>
      <c r="Q706" s="242"/>
      <c r="R706" s="242"/>
      <c r="S706" s="242"/>
      <c r="T706" s="242"/>
      <c r="U706" s="242"/>
      <c r="V706" s="242"/>
      <c r="W706" s="242"/>
      <c r="X706" s="242"/>
      <c r="Y706" s="242"/>
      <c r="Z706" s="242"/>
    </row>
    <row r="707" spans="1:26" ht="15.75" customHeight="1">
      <c r="A707" s="242"/>
      <c r="B707" s="242"/>
      <c r="C707" s="242"/>
      <c r="D707" s="242"/>
      <c r="E707" s="242"/>
      <c r="F707" s="242"/>
      <c r="G707" s="242"/>
      <c r="H707" s="242"/>
      <c r="I707" s="242"/>
      <c r="J707" s="242"/>
      <c r="K707" s="242"/>
      <c r="L707" s="242"/>
      <c r="M707" s="242"/>
      <c r="N707" s="242"/>
      <c r="O707" s="242"/>
      <c r="P707" s="242"/>
      <c r="Q707" s="242"/>
      <c r="R707" s="242"/>
      <c r="S707" s="242"/>
      <c r="T707" s="242"/>
      <c r="U707" s="242"/>
      <c r="V707" s="242"/>
      <c r="W707" s="242"/>
      <c r="X707" s="242"/>
      <c r="Y707" s="242"/>
      <c r="Z707" s="242"/>
    </row>
    <row r="708" spans="1:26" ht="15.75" customHeight="1">
      <c r="A708" s="242"/>
      <c r="B708" s="24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row>
    <row r="709" spans="1:26" ht="15.75" customHeight="1">
      <c r="A709" s="242"/>
      <c r="B709" s="242"/>
      <c r="C709" s="242"/>
      <c r="D709" s="242"/>
      <c r="E709" s="242"/>
      <c r="F709" s="242"/>
      <c r="G709" s="242"/>
      <c r="H709" s="242"/>
      <c r="I709" s="242"/>
      <c r="J709" s="242"/>
      <c r="K709" s="242"/>
      <c r="L709" s="242"/>
      <c r="M709" s="242"/>
      <c r="N709" s="242"/>
      <c r="O709" s="242"/>
      <c r="P709" s="242"/>
      <c r="Q709" s="242"/>
      <c r="R709" s="242"/>
      <c r="S709" s="242"/>
      <c r="T709" s="242"/>
      <c r="U709" s="242"/>
      <c r="V709" s="242"/>
      <c r="W709" s="242"/>
      <c r="X709" s="242"/>
      <c r="Y709" s="242"/>
      <c r="Z709" s="242"/>
    </row>
    <row r="710" spans="1:26" ht="15.75" customHeight="1">
      <c r="A710" s="242"/>
      <c r="B710" s="242"/>
      <c r="C710" s="242"/>
      <c r="D710" s="242"/>
      <c r="E710" s="242"/>
      <c r="F710" s="242"/>
      <c r="G710" s="242"/>
      <c r="H710" s="242"/>
      <c r="I710" s="242"/>
      <c r="J710" s="242"/>
      <c r="K710" s="242"/>
      <c r="L710" s="242"/>
      <c r="M710" s="242"/>
      <c r="N710" s="242"/>
      <c r="O710" s="242"/>
      <c r="P710" s="242"/>
      <c r="Q710" s="242"/>
      <c r="R710" s="242"/>
      <c r="S710" s="242"/>
      <c r="T710" s="242"/>
      <c r="U710" s="242"/>
      <c r="V710" s="242"/>
      <c r="W710" s="242"/>
      <c r="X710" s="242"/>
      <c r="Y710" s="242"/>
      <c r="Z710" s="242"/>
    </row>
    <row r="711" spans="1:26" ht="15.75" customHeight="1">
      <c r="A711" s="242"/>
      <c r="B711" s="24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row>
    <row r="712" spans="1:26" ht="15.75" customHeight="1">
      <c r="A712" s="242"/>
      <c r="B712" s="242"/>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row>
    <row r="713" spans="1:26" ht="15.75" customHeight="1">
      <c r="A713" s="242"/>
      <c r="B713" s="242"/>
      <c r="C713" s="242"/>
      <c r="D713" s="242"/>
      <c r="E713" s="242"/>
      <c r="F713" s="242"/>
      <c r="G713" s="242"/>
      <c r="H713" s="242"/>
      <c r="I713" s="242"/>
      <c r="J713" s="242"/>
      <c r="K713" s="242"/>
      <c r="L713" s="242"/>
      <c r="M713" s="242"/>
      <c r="N713" s="242"/>
      <c r="O713" s="242"/>
      <c r="P713" s="242"/>
      <c r="Q713" s="242"/>
      <c r="R713" s="242"/>
      <c r="S713" s="242"/>
      <c r="T713" s="242"/>
      <c r="U713" s="242"/>
      <c r="V713" s="242"/>
      <c r="W713" s="242"/>
      <c r="X713" s="242"/>
      <c r="Y713" s="242"/>
      <c r="Z713" s="242"/>
    </row>
    <row r="714" spans="1:26" ht="15.75" customHeight="1">
      <c r="A714" s="242"/>
      <c r="B714" s="242"/>
      <c r="C714" s="242"/>
      <c r="D714" s="242"/>
      <c r="E714" s="242"/>
      <c r="F714" s="242"/>
      <c r="G714" s="242"/>
      <c r="H714" s="242"/>
      <c r="I714" s="242"/>
      <c r="J714" s="242"/>
      <c r="K714" s="242"/>
      <c r="L714" s="242"/>
      <c r="M714" s="242"/>
      <c r="N714" s="242"/>
      <c r="O714" s="242"/>
      <c r="P714" s="242"/>
      <c r="Q714" s="242"/>
      <c r="R714" s="242"/>
      <c r="S714" s="242"/>
      <c r="T714" s="242"/>
      <c r="U714" s="242"/>
      <c r="V714" s="242"/>
      <c r="W714" s="242"/>
      <c r="X714" s="242"/>
      <c r="Y714" s="242"/>
      <c r="Z714" s="242"/>
    </row>
    <row r="715" spans="1:26" ht="15.75" customHeight="1">
      <c r="A715" s="242"/>
      <c r="B715" s="24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row>
    <row r="716" spans="1:26" ht="15.75" customHeight="1">
      <c r="A716" s="242"/>
      <c r="B716" s="242"/>
      <c r="C716" s="242"/>
      <c r="D716" s="242"/>
      <c r="E716" s="242"/>
      <c r="F716" s="242"/>
      <c r="G716" s="242"/>
      <c r="H716" s="242"/>
      <c r="I716" s="242"/>
      <c r="J716" s="242"/>
      <c r="K716" s="242"/>
      <c r="L716" s="242"/>
      <c r="M716" s="242"/>
      <c r="N716" s="242"/>
      <c r="O716" s="242"/>
      <c r="P716" s="242"/>
      <c r="Q716" s="242"/>
      <c r="R716" s="242"/>
      <c r="S716" s="242"/>
      <c r="T716" s="242"/>
      <c r="U716" s="242"/>
      <c r="V716" s="242"/>
      <c r="W716" s="242"/>
      <c r="X716" s="242"/>
      <c r="Y716" s="242"/>
      <c r="Z716" s="242"/>
    </row>
    <row r="717" spans="1:26" ht="15.75" customHeight="1">
      <c r="A717" s="242"/>
      <c r="B717" s="242"/>
      <c r="C717" s="242"/>
      <c r="D717" s="242"/>
      <c r="E717" s="242"/>
      <c r="F717" s="242"/>
      <c r="G717" s="242"/>
      <c r="H717" s="242"/>
      <c r="I717" s="242"/>
      <c r="J717" s="242"/>
      <c r="K717" s="242"/>
      <c r="L717" s="242"/>
      <c r="M717" s="242"/>
      <c r="N717" s="242"/>
      <c r="O717" s="242"/>
      <c r="P717" s="242"/>
      <c r="Q717" s="242"/>
      <c r="R717" s="242"/>
      <c r="S717" s="242"/>
      <c r="T717" s="242"/>
      <c r="U717" s="242"/>
      <c r="V717" s="242"/>
      <c r="W717" s="242"/>
      <c r="X717" s="242"/>
      <c r="Y717" s="242"/>
      <c r="Z717" s="242"/>
    </row>
    <row r="718" spans="1:26" ht="15.75" customHeight="1">
      <c r="A718" s="242"/>
      <c r="B718" s="24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row>
    <row r="719" spans="1:26" ht="15.75" customHeight="1">
      <c r="A719" s="242"/>
      <c r="B719" s="242"/>
      <c r="C719" s="242"/>
      <c r="D719" s="242"/>
      <c r="E719" s="242"/>
      <c r="F719" s="242"/>
      <c r="G719" s="242"/>
      <c r="H719" s="242"/>
      <c r="I719" s="242"/>
      <c r="J719" s="242"/>
      <c r="K719" s="242"/>
      <c r="L719" s="242"/>
      <c r="M719" s="242"/>
      <c r="N719" s="242"/>
      <c r="O719" s="242"/>
      <c r="P719" s="242"/>
      <c r="Q719" s="242"/>
      <c r="R719" s="242"/>
      <c r="S719" s="242"/>
      <c r="T719" s="242"/>
      <c r="U719" s="242"/>
      <c r="V719" s="242"/>
      <c r="W719" s="242"/>
      <c r="X719" s="242"/>
      <c r="Y719" s="242"/>
      <c r="Z719" s="242"/>
    </row>
    <row r="720" spans="1:26" ht="15.75" customHeight="1">
      <c r="A720" s="242"/>
      <c r="B720" s="242"/>
      <c r="C720" s="242"/>
      <c r="D720" s="242"/>
      <c r="E720" s="242"/>
      <c r="F720" s="242"/>
      <c r="G720" s="242"/>
      <c r="H720" s="242"/>
      <c r="I720" s="242"/>
      <c r="J720" s="242"/>
      <c r="K720" s="242"/>
      <c r="L720" s="242"/>
      <c r="M720" s="242"/>
      <c r="N720" s="242"/>
      <c r="O720" s="242"/>
      <c r="P720" s="242"/>
      <c r="Q720" s="242"/>
      <c r="R720" s="242"/>
      <c r="S720" s="242"/>
      <c r="T720" s="242"/>
      <c r="U720" s="242"/>
      <c r="V720" s="242"/>
      <c r="W720" s="242"/>
      <c r="X720" s="242"/>
      <c r="Y720" s="242"/>
      <c r="Z720" s="242"/>
    </row>
    <row r="721" spans="1:26" ht="15.75" customHeight="1">
      <c r="A721" s="242"/>
      <c r="B721" s="242"/>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row>
    <row r="722" spans="1:26" ht="15.75" customHeight="1">
      <c r="A722" s="242"/>
      <c r="B722" s="242"/>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row>
    <row r="723" spans="1:26" ht="15.75" customHeight="1">
      <c r="A723" s="242"/>
      <c r="B723" s="242"/>
      <c r="C723" s="242"/>
      <c r="D723" s="242"/>
      <c r="E723" s="242"/>
      <c r="F723" s="242"/>
      <c r="G723" s="242"/>
      <c r="H723" s="242"/>
      <c r="I723" s="242"/>
      <c r="J723" s="242"/>
      <c r="K723" s="242"/>
      <c r="L723" s="242"/>
      <c r="M723" s="242"/>
      <c r="N723" s="242"/>
      <c r="O723" s="242"/>
      <c r="P723" s="242"/>
      <c r="Q723" s="242"/>
      <c r="R723" s="242"/>
      <c r="S723" s="242"/>
      <c r="T723" s="242"/>
      <c r="U723" s="242"/>
      <c r="V723" s="242"/>
      <c r="W723" s="242"/>
      <c r="X723" s="242"/>
      <c r="Y723" s="242"/>
      <c r="Z723" s="242"/>
    </row>
    <row r="724" spans="1:26" ht="15.75" customHeight="1">
      <c r="A724" s="242"/>
      <c r="B724" s="242"/>
      <c r="C724" s="242"/>
      <c r="D724" s="242"/>
      <c r="E724" s="242"/>
      <c r="F724" s="242"/>
      <c r="G724" s="242"/>
      <c r="H724" s="242"/>
      <c r="I724" s="242"/>
      <c r="J724" s="242"/>
      <c r="K724" s="242"/>
      <c r="L724" s="242"/>
      <c r="M724" s="242"/>
      <c r="N724" s="242"/>
      <c r="O724" s="242"/>
      <c r="P724" s="242"/>
      <c r="Q724" s="242"/>
      <c r="R724" s="242"/>
      <c r="S724" s="242"/>
      <c r="T724" s="242"/>
      <c r="U724" s="242"/>
      <c r="V724" s="242"/>
      <c r="W724" s="242"/>
      <c r="X724" s="242"/>
      <c r="Y724" s="242"/>
      <c r="Z724" s="242"/>
    </row>
    <row r="725" spans="1:26" ht="15.75" customHeight="1">
      <c r="A725" s="242"/>
      <c r="B725" s="24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row>
    <row r="726" spans="1:26" ht="15.75" customHeight="1">
      <c r="A726" s="242"/>
      <c r="B726" s="242"/>
      <c r="C726" s="242"/>
      <c r="D726" s="242"/>
      <c r="E726" s="242"/>
      <c r="F726" s="242"/>
      <c r="G726" s="242"/>
      <c r="H726" s="242"/>
      <c r="I726" s="242"/>
      <c r="J726" s="242"/>
      <c r="K726" s="242"/>
      <c r="L726" s="242"/>
      <c r="M726" s="242"/>
      <c r="N726" s="242"/>
      <c r="O726" s="242"/>
      <c r="P726" s="242"/>
      <c r="Q726" s="242"/>
      <c r="R726" s="242"/>
      <c r="S726" s="242"/>
      <c r="T726" s="242"/>
      <c r="U726" s="242"/>
      <c r="V726" s="242"/>
      <c r="W726" s="242"/>
      <c r="X726" s="242"/>
      <c r="Y726" s="242"/>
      <c r="Z726" s="242"/>
    </row>
    <row r="727" spans="1:26" ht="15.75" customHeight="1">
      <c r="A727" s="242"/>
      <c r="B727" s="242"/>
      <c r="C727" s="242"/>
      <c r="D727" s="242"/>
      <c r="E727" s="242"/>
      <c r="F727" s="242"/>
      <c r="G727" s="242"/>
      <c r="H727" s="242"/>
      <c r="I727" s="242"/>
      <c r="J727" s="242"/>
      <c r="K727" s="242"/>
      <c r="L727" s="242"/>
      <c r="M727" s="242"/>
      <c r="N727" s="242"/>
      <c r="O727" s="242"/>
      <c r="P727" s="242"/>
      <c r="Q727" s="242"/>
      <c r="R727" s="242"/>
      <c r="S727" s="242"/>
      <c r="T727" s="242"/>
      <c r="U727" s="242"/>
      <c r="V727" s="242"/>
      <c r="W727" s="242"/>
      <c r="X727" s="242"/>
      <c r="Y727" s="242"/>
      <c r="Z727" s="242"/>
    </row>
    <row r="728" spans="1:26" ht="15.75" customHeight="1">
      <c r="A728" s="242"/>
      <c r="B728" s="24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row>
    <row r="729" spans="1:26" ht="15.75" customHeight="1">
      <c r="A729" s="242"/>
      <c r="B729" s="242"/>
      <c r="C729" s="242"/>
      <c r="D729" s="242"/>
      <c r="E729" s="242"/>
      <c r="F729" s="242"/>
      <c r="G729" s="242"/>
      <c r="H729" s="242"/>
      <c r="I729" s="242"/>
      <c r="J729" s="242"/>
      <c r="K729" s="242"/>
      <c r="L729" s="242"/>
      <c r="M729" s="242"/>
      <c r="N729" s="242"/>
      <c r="O729" s="242"/>
      <c r="P729" s="242"/>
      <c r="Q729" s="242"/>
      <c r="R729" s="242"/>
      <c r="S729" s="242"/>
      <c r="T729" s="242"/>
      <c r="U729" s="242"/>
      <c r="V729" s="242"/>
      <c r="W729" s="242"/>
      <c r="X729" s="242"/>
      <c r="Y729" s="242"/>
      <c r="Z729" s="242"/>
    </row>
    <row r="730" spans="1:26" ht="15.75" customHeight="1">
      <c r="A730" s="242"/>
      <c r="B730" s="242"/>
      <c r="C730" s="242"/>
      <c r="D730" s="242"/>
      <c r="E730" s="242"/>
      <c r="F730" s="242"/>
      <c r="G730" s="242"/>
      <c r="H730" s="242"/>
      <c r="I730" s="242"/>
      <c r="J730" s="242"/>
      <c r="K730" s="242"/>
      <c r="L730" s="242"/>
      <c r="M730" s="242"/>
      <c r="N730" s="242"/>
      <c r="O730" s="242"/>
      <c r="P730" s="242"/>
      <c r="Q730" s="242"/>
      <c r="R730" s="242"/>
      <c r="S730" s="242"/>
      <c r="T730" s="242"/>
      <c r="U730" s="242"/>
      <c r="V730" s="242"/>
      <c r="W730" s="242"/>
      <c r="X730" s="242"/>
      <c r="Y730" s="242"/>
      <c r="Z730" s="242"/>
    </row>
    <row r="731" spans="1:26" ht="15.75" customHeight="1">
      <c r="A731" s="242"/>
      <c r="B731" s="24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row>
    <row r="732" spans="1:26" ht="15.75" customHeight="1">
      <c r="A732" s="242"/>
      <c r="B732" s="242"/>
      <c r="C732" s="242"/>
      <c r="D732" s="242"/>
      <c r="E732" s="242"/>
      <c r="F732" s="242"/>
      <c r="G732" s="242"/>
      <c r="H732" s="242"/>
      <c r="I732" s="242"/>
      <c r="J732" s="242"/>
      <c r="K732" s="242"/>
      <c r="L732" s="242"/>
      <c r="M732" s="242"/>
      <c r="N732" s="242"/>
      <c r="O732" s="242"/>
      <c r="P732" s="242"/>
      <c r="Q732" s="242"/>
      <c r="R732" s="242"/>
      <c r="S732" s="242"/>
      <c r="T732" s="242"/>
      <c r="U732" s="242"/>
      <c r="V732" s="242"/>
      <c r="W732" s="242"/>
      <c r="X732" s="242"/>
      <c r="Y732" s="242"/>
      <c r="Z732" s="242"/>
    </row>
    <row r="733" spans="1:26" ht="15.75" customHeight="1">
      <c r="A733" s="242"/>
      <c r="B733" s="242"/>
      <c r="C733" s="242"/>
      <c r="D733" s="242"/>
      <c r="E733" s="242"/>
      <c r="F733" s="242"/>
      <c r="G733" s="242"/>
      <c r="H733" s="242"/>
      <c r="I733" s="242"/>
      <c r="J733" s="242"/>
      <c r="K733" s="242"/>
      <c r="L733" s="242"/>
      <c r="M733" s="242"/>
      <c r="N733" s="242"/>
      <c r="O733" s="242"/>
      <c r="P733" s="242"/>
      <c r="Q733" s="242"/>
      <c r="R733" s="242"/>
      <c r="S733" s="242"/>
      <c r="T733" s="242"/>
      <c r="U733" s="242"/>
      <c r="V733" s="242"/>
      <c r="W733" s="242"/>
      <c r="X733" s="242"/>
      <c r="Y733" s="242"/>
      <c r="Z733" s="242"/>
    </row>
    <row r="734" spans="1:26" ht="15.75" customHeight="1">
      <c r="A734" s="242"/>
      <c r="B734" s="24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row>
    <row r="735" spans="1:26" ht="15.75" customHeight="1">
      <c r="A735" s="242"/>
      <c r="B735" s="242"/>
      <c r="C735" s="242"/>
      <c r="D735" s="242"/>
      <c r="E735" s="242"/>
      <c r="F735" s="242"/>
      <c r="G735" s="242"/>
      <c r="H735" s="242"/>
      <c r="I735" s="242"/>
      <c r="J735" s="242"/>
      <c r="K735" s="242"/>
      <c r="L735" s="242"/>
      <c r="M735" s="242"/>
      <c r="N735" s="242"/>
      <c r="O735" s="242"/>
      <c r="P735" s="242"/>
      <c r="Q735" s="242"/>
      <c r="R735" s="242"/>
      <c r="S735" s="242"/>
      <c r="T735" s="242"/>
      <c r="U735" s="242"/>
      <c r="V735" s="242"/>
      <c r="W735" s="242"/>
      <c r="X735" s="242"/>
      <c r="Y735" s="242"/>
      <c r="Z735" s="242"/>
    </row>
    <row r="736" spans="1:26" ht="15.75" customHeight="1">
      <c r="A736" s="242"/>
      <c r="B736" s="242"/>
      <c r="C736" s="242"/>
      <c r="D736" s="242"/>
      <c r="E736" s="242"/>
      <c r="F736" s="242"/>
      <c r="G736" s="242"/>
      <c r="H736" s="242"/>
      <c r="I736" s="242"/>
      <c r="J736" s="242"/>
      <c r="K736" s="242"/>
      <c r="L736" s="242"/>
      <c r="M736" s="242"/>
      <c r="N736" s="242"/>
      <c r="O736" s="242"/>
      <c r="P736" s="242"/>
      <c r="Q736" s="242"/>
      <c r="R736" s="242"/>
      <c r="S736" s="242"/>
      <c r="T736" s="242"/>
      <c r="U736" s="242"/>
      <c r="V736" s="242"/>
      <c r="W736" s="242"/>
      <c r="X736" s="242"/>
      <c r="Y736" s="242"/>
      <c r="Z736" s="242"/>
    </row>
    <row r="737" spans="1:26" ht="15.75" customHeight="1">
      <c r="A737" s="242"/>
      <c r="B737" s="24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row>
    <row r="738" spans="1:26" ht="15.75" customHeight="1">
      <c r="A738" s="242"/>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row>
    <row r="739" spans="1:26" ht="15.75" customHeight="1">
      <c r="A739" s="242"/>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row>
    <row r="740" spans="1:26" ht="15.75" customHeight="1">
      <c r="A740" s="242"/>
      <c r="B740" s="24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row>
    <row r="741" spans="1:26" ht="15.75" customHeight="1">
      <c r="A741" s="242"/>
      <c r="B741" s="242"/>
      <c r="C741" s="242"/>
      <c r="D741" s="242"/>
      <c r="E741" s="242"/>
      <c r="F741" s="242"/>
      <c r="G741" s="242"/>
      <c r="H741" s="242"/>
      <c r="I741" s="242"/>
      <c r="J741" s="242"/>
      <c r="K741" s="242"/>
      <c r="L741" s="242"/>
      <c r="M741" s="242"/>
      <c r="N741" s="242"/>
      <c r="O741" s="242"/>
      <c r="P741" s="242"/>
      <c r="Q741" s="242"/>
      <c r="R741" s="242"/>
      <c r="S741" s="242"/>
      <c r="T741" s="242"/>
      <c r="U741" s="242"/>
      <c r="V741" s="242"/>
      <c r="W741" s="242"/>
      <c r="X741" s="242"/>
      <c r="Y741" s="242"/>
      <c r="Z741" s="242"/>
    </row>
    <row r="742" spans="1:26" ht="15.75" customHeight="1">
      <c r="A742" s="242"/>
      <c r="B742" s="242"/>
      <c r="C742" s="242"/>
      <c r="D742" s="242"/>
      <c r="E742" s="242"/>
      <c r="F742" s="242"/>
      <c r="G742" s="242"/>
      <c r="H742" s="242"/>
      <c r="I742" s="242"/>
      <c r="J742" s="242"/>
      <c r="K742" s="242"/>
      <c r="L742" s="242"/>
      <c r="M742" s="242"/>
      <c r="N742" s="242"/>
      <c r="O742" s="242"/>
      <c r="P742" s="242"/>
      <c r="Q742" s="242"/>
      <c r="R742" s="242"/>
      <c r="S742" s="242"/>
      <c r="T742" s="242"/>
      <c r="U742" s="242"/>
      <c r="V742" s="242"/>
      <c r="W742" s="242"/>
      <c r="X742" s="242"/>
      <c r="Y742" s="242"/>
      <c r="Z742" s="242"/>
    </row>
    <row r="743" spans="1:26" ht="15.75" customHeight="1">
      <c r="A743" s="242"/>
      <c r="B743" s="24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row>
    <row r="744" spans="1:26" ht="15.75" customHeight="1">
      <c r="A744" s="242"/>
      <c r="B744" s="242"/>
      <c r="C744" s="242"/>
      <c r="D744" s="242"/>
      <c r="E744" s="242"/>
      <c r="F744" s="242"/>
      <c r="G744" s="242"/>
      <c r="H744" s="242"/>
      <c r="I744" s="242"/>
      <c r="J744" s="242"/>
      <c r="K744" s="242"/>
      <c r="L744" s="242"/>
      <c r="M744" s="242"/>
      <c r="N744" s="242"/>
      <c r="O744" s="242"/>
      <c r="P744" s="242"/>
      <c r="Q744" s="242"/>
      <c r="R744" s="242"/>
      <c r="S744" s="242"/>
      <c r="T744" s="242"/>
      <c r="U744" s="242"/>
      <c r="V744" s="242"/>
      <c r="W744" s="242"/>
      <c r="X744" s="242"/>
      <c r="Y744" s="242"/>
      <c r="Z744" s="242"/>
    </row>
    <row r="745" spans="1:26" ht="15.75" customHeight="1">
      <c r="A745" s="242"/>
      <c r="B745" s="242"/>
      <c r="C745" s="242"/>
      <c r="D745" s="242"/>
      <c r="E745" s="242"/>
      <c r="F745" s="242"/>
      <c r="G745" s="242"/>
      <c r="H745" s="242"/>
      <c r="I745" s="242"/>
      <c r="J745" s="242"/>
      <c r="K745" s="242"/>
      <c r="L745" s="242"/>
      <c r="M745" s="242"/>
      <c r="N745" s="242"/>
      <c r="O745" s="242"/>
      <c r="P745" s="242"/>
      <c r="Q745" s="242"/>
      <c r="R745" s="242"/>
      <c r="S745" s="242"/>
      <c r="T745" s="242"/>
      <c r="U745" s="242"/>
      <c r="V745" s="242"/>
      <c r="W745" s="242"/>
      <c r="X745" s="242"/>
      <c r="Y745" s="242"/>
      <c r="Z745" s="242"/>
    </row>
    <row r="746" spans="1:26" ht="15.75" customHeight="1">
      <c r="A746" s="242"/>
      <c r="B746" s="24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row>
    <row r="747" spans="1:26" ht="15.75" customHeight="1">
      <c r="A747" s="242"/>
      <c r="B747" s="242"/>
      <c r="C747" s="242"/>
      <c r="D747" s="242"/>
      <c r="E747" s="242"/>
      <c r="F747" s="242"/>
      <c r="G747" s="242"/>
      <c r="H747" s="242"/>
      <c r="I747" s="242"/>
      <c r="J747" s="242"/>
      <c r="K747" s="242"/>
      <c r="L747" s="242"/>
      <c r="M747" s="242"/>
      <c r="N747" s="242"/>
      <c r="O747" s="242"/>
      <c r="P747" s="242"/>
      <c r="Q747" s="242"/>
      <c r="R747" s="242"/>
      <c r="S747" s="242"/>
      <c r="T747" s="242"/>
      <c r="U747" s="242"/>
      <c r="V747" s="242"/>
      <c r="W747" s="242"/>
      <c r="X747" s="242"/>
      <c r="Y747" s="242"/>
      <c r="Z747" s="242"/>
    </row>
    <row r="748" spans="1:26" ht="15.75" customHeight="1">
      <c r="A748" s="242"/>
      <c r="B748" s="242"/>
      <c r="C748" s="242"/>
      <c r="D748" s="242"/>
      <c r="E748" s="242"/>
      <c r="F748" s="242"/>
      <c r="G748" s="242"/>
      <c r="H748" s="242"/>
      <c r="I748" s="242"/>
      <c r="J748" s="242"/>
      <c r="K748" s="242"/>
      <c r="L748" s="242"/>
      <c r="M748" s="242"/>
      <c r="N748" s="242"/>
      <c r="O748" s="242"/>
      <c r="P748" s="242"/>
      <c r="Q748" s="242"/>
      <c r="R748" s="242"/>
      <c r="S748" s="242"/>
      <c r="T748" s="242"/>
      <c r="U748" s="242"/>
      <c r="V748" s="242"/>
      <c r="W748" s="242"/>
      <c r="X748" s="242"/>
      <c r="Y748" s="242"/>
      <c r="Z748" s="242"/>
    </row>
    <row r="749" spans="1:26" ht="15.75" customHeight="1">
      <c r="A749" s="242"/>
      <c r="B749" s="24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row>
    <row r="750" spans="1:26" ht="15.75" customHeight="1">
      <c r="A750" s="242"/>
      <c r="B750" s="242"/>
      <c r="C750" s="242"/>
      <c r="D750" s="242"/>
      <c r="E750" s="242"/>
      <c r="F750" s="242"/>
      <c r="G750" s="242"/>
      <c r="H750" s="242"/>
      <c r="I750" s="242"/>
      <c r="J750" s="242"/>
      <c r="K750" s="242"/>
      <c r="L750" s="242"/>
      <c r="M750" s="242"/>
      <c r="N750" s="242"/>
      <c r="O750" s="242"/>
      <c r="P750" s="242"/>
      <c r="Q750" s="242"/>
      <c r="R750" s="242"/>
      <c r="S750" s="242"/>
      <c r="T750" s="242"/>
      <c r="U750" s="242"/>
      <c r="V750" s="242"/>
      <c r="W750" s="242"/>
      <c r="X750" s="242"/>
      <c r="Y750" s="242"/>
      <c r="Z750" s="242"/>
    </row>
    <row r="751" spans="1:26" ht="15.75" customHeight="1">
      <c r="A751" s="242"/>
      <c r="B751" s="242"/>
      <c r="C751" s="242"/>
      <c r="D751" s="242"/>
      <c r="E751" s="242"/>
      <c r="F751" s="242"/>
      <c r="G751" s="242"/>
      <c r="H751" s="242"/>
      <c r="I751" s="242"/>
      <c r="J751" s="242"/>
      <c r="K751" s="242"/>
      <c r="L751" s="242"/>
      <c r="M751" s="242"/>
      <c r="N751" s="242"/>
      <c r="O751" s="242"/>
      <c r="P751" s="242"/>
      <c r="Q751" s="242"/>
      <c r="R751" s="242"/>
      <c r="S751" s="242"/>
      <c r="T751" s="242"/>
      <c r="U751" s="242"/>
      <c r="V751" s="242"/>
      <c r="W751" s="242"/>
      <c r="X751" s="242"/>
      <c r="Y751" s="242"/>
      <c r="Z751" s="242"/>
    </row>
    <row r="752" spans="1:26" ht="15.75" customHeight="1">
      <c r="A752" s="242"/>
      <c r="B752" s="24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row>
    <row r="753" spans="1:26" ht="15.75" customHeight="1">
      <c r="A753" s="242"/>
      <c r="B753" s="242"/>
      <c r="C753" s="242"/>
      <c r="D753" s="242"/>
      <c r="E753" s="242"/>
      <c r="F753" s="242"/>
      <c r="G753" s="242"/>
      <c r="H753" s="242"/>
      <c r="I753" s="242"/>
      <c r="J753" s="242"/>
      <c r="K753" s="242"/>
      <c r="L753" s="242"/>
      <c r="M753" s="242"/>
      <c r="N753" s="242"/>
      <c r="O753" s="242"/>
      <c r="P753" s="242"/>
      <c r="Q753" s="242"/>
      <c r="R753" s="242"/>
      <c r="S753" s="242"/>
      <c r="T753" s="242"/>
      <c r="U753" s="242"/>
      <c r="V753" s="242"/>
      <c r="W753" s="242"/>
      <c r="X753" s="242"/>
      <c r="Y753" s="242"/>
      <c r="Z753" s="242"/>
    </row>
    <row r="754" spans="1:26" ht="15.75" customHeight="1">
      <c r="A754" s="242"/>
      <c r="B754" s="242"/>
      <c r="C754" s="242"/>
      <c r="D754" s="242"/>
      <c r="E754" s="242"/>
      <c r="F754" s="242"/>
      <c r="G754" s="242"/>
      <c r="H754" s="242"/>
      <c r="I754" s="242"/>
      <c r="J754" s="242"/>
      <c r="K754" s="242"/>
      <c r="L754" s="242"/>
      <c r="M754" s="242"/>
      <c r="N754" s="242"/>
      <c r="O754" s="242"/>
      <c r="P754" s="242"/>
      <c r="Q754" s="242"/>
      <c r="R754" s="242"/>
      <c r="S754" s="242"/>
      <c r="T754" s="242"/>
      <c r="U754" s="242"/>
      <c r="V754" s="242"/>
      <c r="W754" s="242"/>
      <c r="X754" s="242"/>
      <c r="Y754" s="242"/>
      <c r="Z754" s="242"/>
    </row>
    <row r="755" spans="1:26" ht="15.75" customHeight="1">
      <c r="A755" s="242"/>
      <c r="B755" s="24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row>
    <row r="756" spans="1:26" ht="15.75" customHeight="1">
      <c r="A756" s="242"/>
      <c r="B756" s="242"/>
      <c r="C756" s="242"/>
      <c r="D756" s="242"/>
      <c r="E756" s="242"/>
      <c r="F756" s="242"/>
      <c r="G756" s="242"/>
      <c r="H756" s="242"/>
      <c r="I756" s="242"/>
      <c r="J756" s="242"/>
      <c r="K756" s="242"/>
      <c r="L756" s="242"/>
      <c r="M756" s="242"/>
      <c r="N756" s="242"/>
      <c r="O756" s="242"/>
      <c r="P756" s="242"/>
      <c r="Q756" s="242"/>
      <c r="R756" s="242"/>
      <c r="S756" s="242"/>
      <c r="T756" s="242"/>
      <c r="U756" s="242"/>
      <c r="V756" s="242"/>
      <c r="W756" s="242"/>
      <c r="X756" s="242"/>
      <c r="Y756" s="242"/>
      <c r="Z756" s="242"/>
    </row>
    <row r="757" spans="1:26" ht="15.75" customHeight="1">
      <c r="A757" s="242"/>
      <c r="B757" s="242"/>
      <c r="C757" s="242"/>
      <c r="D757" s="242"/>
      <c r="E757" s="242"/>
      <c r="F757" s="242"/>
      <c r="G757" s="242"/>
      <c r="H757" s="242"/>
      <c r="I757" s="242"/>
      <c r="J757" s="242"/>
      <c r="K757" s="242"/>
      <c r="L757" s="242"/>
      <c r="M757" s="242"/>
      <c r="N757" s="242"/>
      <c r="O757" s="242"/>
      <c r="P757" s="242"/>
      <c r="Q757" s="242"/>
      <c r="R757" s="242"/>
      <c r="S757" s="242"/>
      <c r="T757" s="242"/>
      <c r="U757" s="242"/>
      <c r="V757" s="242"/>
      <c r="W757" s="242"/>
      <c r="X757" s="242"/>
      <c r="Y757" s="242"/>
      <c r="Z757" s="242"/>
    </row>
    <row r="758" spans="1:26" ht="15.75" customHeight="1">
      <c r="A758" s="242"/>
      <c r="B758" s="24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row>
    <row r="759" spans="1:26" ht="15.75" customHeight="1">
      <c r="A759" s="242"/>
      <c r="B759" s="242"/>
      <c r="C759" s="242"/>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row>
    <row r="760" spans="1:26" ht="15.75" customHeight="1">
      <c r="A760" s="242"/>
      <c r="B760" s="242"/>
      <c r="C760" s="242"/>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row>
    <row r="761" spans="1:26" ht="15.75" customHeight="1">
      <c r="A761" s="242"/>
      <c r="B761" s="24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row>
    <row r="762" spans="1:26" ht="15.75" customHeight="1">
      <c r="A762" s="242"/>
      <c r="B762" s="242"/>
      <c r="C762" s="242"/>
      <c r="D762" s="242"/>
      <c r="E762" s="242"/>
      <c r="F762" s="242"/>
      <c r="G762" s="242"/>
      <c r="H762" s="242"/>
      <c r="I762" s="242"/>
      <c r="J762" s="242"/>
      <c r="K762" s="242"/>
      <c r="L762" s="242"/>
      <c r="M762" s="242"/>
      <c r="N762" s="242"/>
      <c r="O762" s="242"/>
      <c r="P762" s="242"/>
      <c r="Q762" s="242"/>
      <c r="R762" s="242"/>
      <c r="S762" s="242"/>
      <c r="T762" s="242"/>
      <c r="U762" s="242"/>
      <c r="V762" s="242"/>
      <c r="W762" s="242"/>
      <c r="X762" s="242"/>
      <c r="Y762" s="242"/>
      <c r="Z762" s="242"/>
    </row>
    <row r="763" spans="1:26" ht="15.75" customHeight="1">
      <c r="A763" s="242"/>
      <c r="B763" s="242"/>
      <c r="C763" s="242"/>
      <c r="D763" s="242"/>
      <c r="E763" s="242"/>
      <c r="F763" s="242"/>
      <c r="G763" s="242"/>
      <c r="H763" s="242"/>
      <c r="I763" s="242"/>
      <c r="J763" s="242"/>
      <c r="K763" s="242"/>
      <c r="L763" s="242"/>
      <c r="M763" s="242"/>
      <c r="N763" s="242"/>
      <c r="O763" s="242"/>
      <c r="P763" s="242"/>
      <c r="Q763" s="242"/>
      <c r="R763" s="242"/>
      <c r="S763" s="242"/>
      <c r="T763" s="242"/>
      <c r="U763" s="242"/>
      <c r="V763" s="242"/>
      <c r="W763" s="242"/>
      <c r="X763" s="242"/>
      <c r="Y763" s="242"/>
      <c r="Z763" s="242"/>
    </row>
    <row r="764" spans="1:26" ht="15.75" customHeight="1">
      <c r="A764" s="242"/>
      <c r="B764" s="242"/>
      <c r="C764" s="242"/>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row>
    <row r="765" spans="1:26" ht="15.75" customHeight="1">
      <c r="A765" s="242"/>
      <c r="B765" s="242"/>
      <c r="C765" s="242"/>
      <c r="D765" s="242"/>
      <c r="E765" s="242"/>
      <c r="F765" s="242"/>
      <c r="G765" s="242"/>
      <c r="H765" s="242"/>
      <c r="I765" s="242"/>
      <c r="J765" s="242"/>
      <c r="K765" s="242"/>
      <c r="L765" s="242"/>
      <c r="M765" s="242"/>
      <c r="N765" s="242"/>
      <c r="O765" s="242"/>
      <c r="P765" s="242"/>
      <c r="Q765" s="242"/>
      <c r="R765" s="242"/>
      <c r="S765" s="242"/>
      <c r="T765" s="242"/>
      <c r="U765" s="242"/>
      <c r="V765" s="242"/>
      <c r="W765" s="242"/>
      <c r="X765" s="242"/>
      <c r="Y765" s="242"/>
      <c r="Z765" s="242"/>
    </row>
    <row r="766" spans="1:26" ht="15.75" customHeight="1">
      <c r="A766" s="242"/>
      <c r="B766" s="242"/>
      <c r="C766" s="242"/>
      <c r="D766" s="242"/>
      <c r="E766" s="242"/>
      <c r="F766" s="242"/>
      <c r="G766" s="242"/>
      <c r="H766" s="242"/>
      <c r="I766" s="242"/>
      <c r="J766" s="242"/>
      <c r="K766" s="242"/>
      <c r="L766" s="242"/>
      <c r="M766" s="242"/>
      <c r="N766" s="242"/>
      <c r="O766" s="242"/>
      <c r="P766" s="242"/>
      <c r="Q766" s="242"/>
      <c r="R766" s="242"/>
      <c r="S766" s="242"/>
      <c r="T766" s="242"/>
      <c r="U766" s="242"/>
      <c r="V766" s="242"/>
      <c r="W766" s="242"/>
      <c r="X766" s="242"/>
      <c r="Y766" s="242"/>
      <c r="Z766" s="242"/>
    </row>
    <row r="767" spans="1:26" ht="15.75" customHeight="1">
      <c r="A767" s="242"/>
      <c r="B767" s="242"/>
      <c r="C767" s="242"/>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row>
    <row r="768" spans="1:26" ht="15.75" customHeight="1">
      <c r="A768" s="242"/>
      <c r="B768" s="242"/>
      <c r="C768" s="242"/>
      <c r="D768" s="242"/>
      <c r="E768" s="242"/>
      <c r="F768" s="242"/>
      <c r="G768" s="242"/>
      <c r="H768" s="242"/>
      <c r="I768" s="242"/>
      <c r="J768" s="242"/>
      <c r="K768" s="242"/>
      <c r="L768" s="242"/>
      <c r="M768" s="242"/>
      <c r="N768" s="242"/>
      <c r="O768" s="242"/>
      <c r="P768" s="242"/>
      <c r="Q768" s="242"/>
      <c r="R768" s="242"/>
      <c r="S768" s="242"/>
      <c r="T768" s="242"/>
      <c r="U768" s="242"/>
      <c r="V768" s="242"/>
      <c r="W768" s="242"/>
      <c r="X768" s="242"/>
      <c r="Y768" s="242"/>
      <c r="Z768" s="242"/>
    </row>
    <row r="769" spans="1:26" ht="15.75" customHeight="1">
      <c r="A769" s="242"/>
      <c r="B769" s="242"/>
      <c r="C769" s="242"/>
      <c r="D769" s="242"/>
      <c r="E769" s="242"/>
      <c r="F769" s="242"/>
      <c r="G769" s="242"/>
      <c r="H769" s="242"/>
      <c r="I769" s="242"/>
      <c r="J769" s="242"/>
      <c r="K769" s="242"/>
      <c r="L769" s="242"/>
      <c r="M769" s="242"/>
      <c r="N769" s="242"/>
      <c r="O769" s="242"/>
      <c r="P769" s="242"/>
      <c r="Q769" s="242"/>
      <c r="R769" s="242"/>
      <c r="S769" s="242"/>
      <c r="T769" s="242"/>
      <c r="U769" s="242"/>
      <c r="V769" s="242"/>
      <c r="W769" s="242"/>
      <c r="X769" s="242"/>
      <c r="Y769" s="242"/>
      <c r="Z769" s="242"/>
    </row>
    <row r="770" spans="1:26" ht="15.75" customHeight="1">
      <c r="A770" s="242"/>
      <c r="B770" s="242"/>
      <c r="C770" s="242"/>
      <c r="D770" s="242"/>
      <c r="E770" s="242"/>
      <c r="F770" s="242"/>
      <c r="G770" s="242"/>
      <c r="H770" s="242"/>
      <c r="I770" s="242"/>
      <c r="J770" s="242"/>
      <c r="K770" s="242"/>
      <c r="L770" s="242"/>
      <c r="M770" s="242"/>
      <c r="N770" s="242"/>
      <c r="O770" s="242"/>
      <c r="P770" s="242"/>
      <c r="Q770" s="242"/>
      <c r="R770" s="242"/>
      <c r="S770" s="242"/>
      <c r="T770" s="242"/>
      <c r="U770" s="242"/>
      <c r="V770" s="242"/>
      <c r="W770" s="242"/>
      <c r="X770" s="242"/>
      <c r="Y770" s="242"/>
      <c r="Z770" s="242"/>
    </row>
    <row r="771" spans="1:26" ht="15.75" customHeight="1">
      <c r="A771" s="242"/>
      <c r="B771" s="242"/>
      <c r="C771" s="242"/>
      <c r="D771" s="242"/>
      <c r="E771" s="242"/>
      <c r="F771" s="242"/>
      <c r="G771" s="242"/>
      <c r="H771" s="242"/>
      <c r="I771" s="242"/>
      <c r="J771" s="242"/>
      <c r="K771" s="242"/>
      <c r="L771" s="242"/>
      <c r="M771" s="242"/>
      <c r="N771" s="242"/>
      <c r="O771" s="242"/>
      <c r="P771" s="242"/>
      <c r="Q771" s="242"/>
      <c r="R771" s="242"/>
      <c r="S771" s="242"/>
      <c r="T771" s="242"/>
      <c r="U771" s="242"/>
      <c r="V771" s="242"/>
      <c r="W771" s="242"/>
      <c r="X771" s="242"/>
      <c r="Y771" s="242"/>
      <c r="Z771" s="242"/>
    </row>
    <row r="772" spans="1:26" ht="15.75" customHeight="1">
      <c r="A772" s="242"/>
      <c r="B772" s="242"/>
      <c r="C772" s="242"/>
      <c r="D772" s="242"/>
      <c r="E772" s="242"/>
      <c r="F772" s="242"/>
      <c r="G772" s="242"/>
      <c r="H772" s="242"/>
      <c r="I772" s="242"/>
      <c r="J772" s="242"/>
      <c r="K772" s="242"/>
      <c r="L772" s="242"/>
      <c r="M772" s="242"/>
      <c r="N772" s="242"/>
      <c r="O772" s="242"/>
      <c r="P772" s="242"/>
      <c r="Q772" s="242"/>
      <c r="R772" s="242"/>
      <c r="S772" s="242"/>
      <c r="T772" s="242"/>
      <c r="U772" s="242"/>
      <c r="V772" s="242"/>
      <c r="W772" s="242"/>
      <c r="X772" s="242"/>
      <c r="Y772" s="242"/>
      <c r="Z772" s="242"/>
    </row>
    <row r="773" spans="1:26" ht="15.75" customHeight="1">
      <c r="A773" s="242"/>
      <c r="B773" s="242"/>
      <c r="C773" s="242"/>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row>
    <row r="774" spans="1:26" ht="15.75" customHeight="1">
      <c r="A774" s="242"/>
      <c r="B774" s="242"/>
      <c r="C774" s="242"/>
      <c r="D774" s="242"/>
      <c r="E774" s="242"/>
      <c r="F774" s="242"/>
      <c r="G774" s="242"/>
      <c r="H774" s="242"/>
      <c r="I774" s="242"/>
      <c r="J774" s="242"/>
      <c r="K774" s="242"/>
      <c r="L774" s="242"/>
      <c r="M774" s="242"/>
      <c r="N774" s="242"/>
      <c r="O774" s="242"/>
      <c r="P774" s="242"/>
      <c r="Q774" s="242"/>
      <c r="R774" s="242"/>
      <c r="S774" s="242"/>
      <c r="T774" s="242"/>
      <c r="U774" s="242"/>
      <c r="V774" s="242"/>
      <c r="W774" s="242"/>
      <c r="X774" s="242"/>
      <c r="Y774" s="242"/>
      <c r="Z774" s="242"/>
    </row>
    <row r="775" spans="1:26" ht="15.75" customHeight="1">
      <c r="A775" s="242"/>
      <c r="B775" s="242"/>
      <c r="C775" s="242"/>
      <c r="D775" s="242"/>
      <c r="E775" s="242"/>
      <c r="F775" s="242"/>
      <c r="G775" s="242"/>
      <c r="H775" s="242"/>
      <c r="I775" s="242"/>
      <c r="J775" s="242"/>
      <c r="K775" s="242"/>
      <c r="L775" s="242"/>
      <c r="M775" s="242"/>
      <c r="N775" s="242"/>
      <c r="O775" s="242"/>
      <c r="P775" s="242"/>
      <c r="Q775" s="242"/>
      <c r="R775" s="242"/>
      <c r="S775" s="242"/>
      <c r="T775" s="242"/>
      <c r="U775" s="242"/>
      <c r="V775" s="242"/>
      <c r="W775" s="242"/>
      <c r="X775" s="242"/>
      <c r="Y775" s="242"/>
      <c r="Z775" s="242"/>
    </row>
    <row r="776" spans="1:26" ht="15.75" customHeight="1">
      <c r="A776" s="242"/>
      <c r="B776" s="242"/>
      <c r="C776" s="242"/>
      <c r="D776" s="242"/>
      <c r="E776" s="242"/>
      <c r="F776" s="242"/>
      <c r="G776" s="242"/>
      <c r="H776" s="242"/>
      <c r="I776" s="242"/>
      <c r="J776" s="242"/>
      <c r="K776" s="242"/>
      <c r="L776" s="242"/>
      <c r="M776" s="242"/>
      <c r="N776" s="242"/>
      <c r="O776" s="242"/>
      <c r="P776" s="242"/>
      <c r="Q776" s="242"/>
      <c r="R776" s="242"/>
      <c r="S776" s="242"/>
      <c r="T776" s="242"/>
      <c r="U776" s="242"/>
      <c r="V776" s="242"/>
      <c r="W776" s="242"/>
      <c r="X776" s="242"/>
      <c r="Y776" s="242"/>
      <c r="Z776" s="242"/>
    </row>
    <row r="777" spans="1:26" ht="15.75" customHeight="1">
      <c r="A777" s="242"/>
      <c r="B777" s="242"/>
      <c r="C777" s="242"/>
      <c r="D777" s="242"/>
      <c r="E777" s="242"/>
      <c r="F777" s="242"/>
      <c r="G777" s="242"/>
      <c r="H777" s="242"/>
      <c r="I777" s="242"/>
      <c r="J777" s="242"/>
      <c r="K777" s="242"/>
      <c r="L777" s="242"/>
      <c r="M777" s="242"/>
      <c r="N777" s="242"/>
      <c r="O777" s="242"/>
      <c r="P777" s="242"/>
      <c r="Q777" s="242"/>
      <c r="R777" s="242"/>
      <c r="S777" s="242"/>
      <c r="T777" s="242"/>
      <c r="U777" s="242"/>
      <c r="V777" s="242"/>
      <c r="W777" s="242"/>
      <c r="X777" s="242"/>
      <c r="Y777" s="242"/>
      <c r="Z777" s="242"/>
    </row>
    <row r="778" spans="1:26" ht="15.75" customHeight="1">
      <c r="A778" s="242"/>
      <c r="B778" s="242"/>
      <c r="C778" s="242"/>
      <c r="D778" s="242"/>
      <c r="E778" s="242"/>
      <c r="F778" s="242"/>
      <c r="G778" s="242"/>
      <c r="H778" s="242"/>
      <c r="I778" s="242"/>
      <c r="J778" s="242"/>
      <c r="K778" s="242"/>
      <c r="L778" s="242"/>
      <c r="M778" s="242"/>
      <c r="N778" s="242"/>
      <c r="O778" s="242"/>
      <c r="P778" s="242"/>
      <c r="Q778" s="242"/>
      <c r="R778" s="242"/>
      <c r="S778" s="242"/>
      <c r="T778" s="242"/>
      <c r="U778" s="242"/>
      <c r="V778" s="242"/>
      <c r="W778" s="242"/>
      <c r="X778" s="242"/>
      <c r="Y778" s="242"/>
      <c r="Z778" s="242"/>
    </row>
    <row r="779" spans="1:26" ht="15.75" customHeight="1">
      <c r="A779" s="242"/>
      <c r="B779" s="242"/>
      <c r="C779" s="242"/>
      <c r="D779" s="242"/>
      <c r="E779" s="242"/>
      <c r="F779" s="242"/>
      <c r="G779" s="242"/>
      <c r="H779" s="242"/>
      <c r="I779" s="242"/>
      <c r="J779" s="242"/>
      <c r="K779" s="242"/>
      <c r="L779" s="242"/>
      <c r="M779" s="242"/>
      <c r="N779" s="242"/>
      <c r="O779" s="242"/>
      <c r="P779" s="242"/>
      <c r="Q779" s="242"/>
      <c r="R779" s="242"/>
      <c r="S779" s="242"/>
      <c r="T779" s="242"/>
      <c r="U779" s="242"/>
      <c r="V779" s="242"/>
      <c r="W779" s="242"/>
      <c r="X779" s="242"/>
      <c r="Y779" s="242"/>
      <c r="Z779" s="242"/>
    </row>
    <row r="780" spans="1:26" ht="15.75" customHeight="1">
      <c r="A780" s="242"/>
      <c r="B780" s="242"/>
      <c r="C780" s="242"/>
      <c r="D780" s="242"/>
      <c r="E780" s="242"/>
      <c r="F780" s="242"/>
      <c r="G780" s="242"/>
      <c r="H780" s="242"/>
      <c r="I780" s="242"/>
      <c r="J780" s="242"/>
      <c r="K780" s="242"/>
      <c r="L780" s="242"/>
      <c r="M780" s="242"/>
      <c r="N780" s="242"/>
      <c r="O780" s="242"/>
      <c r="P780" s="242"/>
      <c r="Q780" s="242"/>
      <c r="R780" s="242"/>
      <c r="S780" s="242"/>
      <c r="T780" s="242"/>
      <c r="U780" s="242"/>
      <c r="V780" s="242"/>
      <c r="W780" s="242"/>
      <c r="X780" s="242"/>
      <c r="Y780" s="242"/>
      <c r="Z780" s="242"/>
    </row>
    <row r="781" spans="1:26" ht="15.75" customHeight="1">
      <c r="A781" s="242"/>
      <c r="B781" s="242"/>
      <c r="C781" s="242"/>
      <c r="D781" s="242"/>
      <c r="E781" s="242"/>
      <c r="F781" s="242"/>
      <c r="G781" s="242"/>
      <c r="H781" s="242"/>
      <c r="I781" s="242"/>
      <c r="J781" s="242"/>
      <c r="K781" s="242"/>
      <c r="L781" s="242"/>
      <c r="M781" s="242"/>
      <c r="N781" s="242"/>
      <c r="O781" s="242"/>
      <c r="P781" s="242"/>
      <c r="Q781" s="242"/>
      <c r="R781" s="242"/>
      <c r="S781" s="242"/>
      <c r="T781" s="242"/>
      <c r="U781" s="242"/>
      <c r="V781" s="242"/>
      <c r="W781" s="242"/>
      <c r="X781" s="242"/>
      <c r="Y781" s="242"/>
      <c r="Z781" s="242"/>
    </row>
    <row r="782" spans="1:26" ht="15.75" customHeight="1">
      <c r="A782" s="242"/>
      <c r="B782" s="242"/>
      <c r="C782" s="242"/>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row>
    <row r="783" spans="1:26" ht="15.75" customHeight="1">
      <c r="A783" s="242"/>
      <c r="B783" s="242"/>
      <c r="C783" s="242"/>
      <c r="D783" s="242"/>
      <c r="E783" s="242"/>
      <c r="F783" s="242"/>
      <c r="G783" s="242"/>
      <c r="H783" s="242"/>
      <c r="I783" s="242"/>
      <c r="J783" s="242"/>
      <c r="K783" s="242"/>
      <c r="L783" s="242"/>
      <c r="M783" s="242"/>
      <c r="N783" s="242"/>
      <c r="O783" s="242"/>
      <c r="P783" s="242"/>
      <c r="Q783" s="242"/>
      <c r="R783" s="242"/>
      <c r="S783" s="242"/>
      <c r="T783" s="242"/>
      <c r="U783" s="242"/>
      <c r="V783" s="242"/>
      <c r="W783" s="242"/>
      <c r="X783" s="242"/>
      <c r="Y783" s="242"/>
      <c r="Z783" s="242"/>
    </row>
    <row r="784" spans="1:26" ht="15.75" customHeight="1">
      <c r="A784" s="242"/>
      <c r="B784" s="242"/>
      <c r="C784" s="242"/>
      <c r="D784" s="242"/>
      <c r="E784" s="242"/>
      <c r="F784" s="242"/>
      <c r="G784" s="242"/>
      <c r="H784" s="242"/>
      <c r="I784" s="242"/>
      <c r="J784" s="242"/>
      <c r="K784" s="242"/>
      <c r="L784" s="242"/>
      <c r="M784" s="242"/>
      <c r="N784" s="242"/>
      <c r="O784" s="242"/>
      <c r="P784" s="242"/>
      <c r="Q784" s="242"/>
      <c r="R784" s="242"/>
      <c r="S784" s="242"/>
      <c r="T784" s="242"/>
      <c r="U784" s="242"/>
      <c r="V784" s="242"/>
      <c r="W784" s="242"/>
      <c r="X784" s="242"/>
      <c r="Y784" s="242"/>
      <c r="Z784" s="242"/>
    </row>
    <row r="785" spans="1:26" ht="15.75" customHeight="1">
      <c r="A785" s="242"/>
      <c r="B785" s="242"/>
      <c r="C785" s="242"/>
      <c r="D785" s="242"/>
      <c r="E785" s="242"/>
      <c r="F785" s="242"/>
      <c r="G785" s="242"/>
      <c r="H785" s="242"/>
      <c r="I785" s="242"/>
      <c r="J785" s="242"/>
      <c r="K785" s="242"/>
      <c r="L785" s="242"/>
      <c r="M785" s="242"/>
      <c r="N785" s="242"/>
      <c r="O785" s="242"/>
      <c r="P785" s="242"/>
      <c r="Q785" s="242"/>
      <c r="R785" s="242"/>
      <c r="S785" s="242"/>
      <c r="T785" s="242"/>
      <c r="U785" s="242"/>
      <c r="V785" s="242"/>
      <c r="W785" s="242"/>
      <c r="X785" s="242"/>
      <c r="Y785" s="242"/>
      <c r="Z785" s="242"/>
    </row>
    <row r="786" spans="1:26" ht="15.75" customHeight="1">
      <c r="A786" s="242"/>
      <c r="B786" s="242"/>
      <c r="C786" s="242"/>
      <c r="D786" s="242"/>
      <c r="E786" s="242"/>
      <c r="F786" s="242"/>
      <c r="G786" s="242"/>
      <c r="H786" s="242"/>
      <c r="I786" s="242"/>
      <c r="J786" s="242"/>
      <c r="K786" s="242"/>
      <c r="L786" s="242"/>
      <c r="M786" s="242"/>
      <c r="N786" s="242"/>
      <c r="O786" s="242"/>
      <c r="P786" s="242"/>
      <c r="Q786" s="242"/>
      <c r="R786" s="242"/>
      <c r="S786" s="242"/>
      <c r="T786" s="242"/>
      <c r="U786" s="242"/>
      <c r="V786" s="242"/>
      <c r="W786" s="242"/>
      <c r="X786" s="242"/>
      <c r="Y786" s="242"/>
      <c r="Z786" s="242"/>
    </row>
    <row r="787" spans="1:26" ht="15.75" customHeight="1">
      <c r="A787" s="242"/>
      <c r="B787" s="242"/>
      <c r="C787" s="242"/>
      <c r="D787" s="242"/>
      <c r="E787" s="242"/>
      <c r="F787" s="242"/>
      <c r="G787" s="242"/>
      <c r="H787" s="242"/>
      <c r="I787" s="242"/>
      <c r="J787" s="242"/>
      <c r="K787" s="242"/>
      <c r="L787" s="242"/>
      <c r="M787" s="242"/>
      <c r="N787" s="242"/>
      <c r="O787" s="242"/>
      <c r="P787" s="242"/>
      <c r="Q787" s="242"/>
      <c r="R787" s="242"/>
      <c r="S787" s="242"/>
      <c r="T787" s="242"/>
      <c r="U787" s="242"/>
      <c r="V787" s="242"/>
      <c r="W787" s="242"/>
      <c r="X787" s="242"/>
      <c r="Y787" s="242"/>
      <c r="Z787" s="242"/>
    </row>
    <row r="788" spans="1:26" ht="15.75" customHeight="1">
      <c r="A788" s="242"/>
      <c r="B788" s="242"/>
      <c r="C788" s="242"/>
      <c r="D788" s="242"/>
      <c r="E788" s="242"/>
      <c r="F788" s="242"/>
      <c r="G788" s="242"/>
      <c r="H788" s="242"/>
      <c r="I788" s="242"/>
      <c r="J788" s="242"/>
      <c r="K788" s="242"/>
      <c r="L788" s="242"/>
      <c r="M788" s="242"/>
      <c r="N788" s="242"/>
      <c r="O788" s="242"/>
      <c r="P788" s="242"/>
      <c r="Q788" s="242"/>
      <c r="R788" s="242"/>
      <c r="S788" s="242"/>
      <c r="T788" s="242"/>
      <c r="U788" s="242"/>
      <c r="V788" s="242"/>
      <c r="W788" s="242"/>
      <c r="X788" s="242"/>
      <c r="Y788" s="242"/>
      <c r="Z788" s="242"/>
    </row>
    <row r="789" spans="1:26" ht="15.75" customHeight="1">
      <c r="A789" s="242"/>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row>
    <row r="790" spans="1:26" ht="15.75" customHeight="1">
      <c r="A790" s="242"/>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row>
    <row r="791" spans="1:26" ht="15.75" customHeight="1">
      <c r="A791" s="242"/>
      <c r="B791" s="242"/>
      <c r="C791" s="242"/>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row>
    <row r="792" spans="1:26" ht="15.75" customHeight="1">
      <c r="A792" s="242"/>
      <c r="B792" s="242"/>
      <c r="C792" s="242"/>
      <c r="D792" s="242"/>
      <c r="E792" s="242"/>
      <c r="F792" s="242"/>
      <c r="G792" s="242"/>
      <c r="H792" s="242"/>
      <c r="I792" s="242"/>
      <c r="J792" s="242"/>
      <c r="K792" s="242"/>
      <c r="L792" s="242"/>
      <c r="M792" s="242"/>
      <c r="N792" s="242"/>
      <c r="O792" s="242"/>
      <c r="P792" s="242"/>
      <c r="Q792" s="242"/>
      <c r="R792" s="242"/>
      <c r="S792" s="242"/>
      <c r="T792" s="242"/>
      <c r="U792" s="242"/>
      <c r="V792" s="242"/>
      <c r="W792" s="242"/>
      <c r="X792" s="242"/>
      <c r="Y792" s="242"/>
      <c r="Z792" s="242"/>
    </row>
    <row r="793" spans="1:26" ht="15.75" customHeight="1">
      <c r="A793" s="242"/>
      <c r="B793" s="242"/>
      <c r="C793" s="242"/>
      <c r="D793" s="242"/>
      <c r="E793" s="242"/>
      <c r="F793" s="242"/>
      <c r="G793" s="242"/>
      <c r="H793" s="242"/>
      <c r="I793" s="242"/>
      <c r="J793" s="242"/>
      <c r="K793" s="242"/>
      <c r="L793" s="242"/>
      <c r="M793" s="242"/>
      <c r="N793" s="242"/>
      <c r="O793" s="242"/>
      <c r="P793" s="242"/>
      <c r="Q793" s="242"/>
      <c r="R793" s="242"/>
      <c r="S793" s="242"/>
      <c r="T793" s="242"/>
      <c r="U793" s="242"/>
      <c r="V793" s="242"/>
      <c r="W793" s="242"/>
      <c r="X793" s="242"/>
      <c r="Y793" s="242"/>
      <c r="Z793" s="242"/>
    </row>
    <row r="794" spans="1:26" ht="15.75" customHeight="1">
      <c r="A794" s="242"/>
      <c r="B794" s="242"/>
      <c r="C794" s="242"/>
      <c r="D794" s="242"/>
      <c r="E794" s="242"/>
      <c r="F794" s="242"/>
      <c r="G794" s="242"/>
      <c r="H794" s="242"/>
      <c r="I794" s="242"/>
      <c r="J794" s="242"/>
      <c r="K794" s="242"/>
      <c r="L794" s="242"/>
      <c r="M794" s="242"/>
      <c r="N794" s="242"/>
      <c r="O794" s="242"/>
      <c r="P794" s="242"/>
      <c r="Q794" s="242"/>
      <c r="R794" s="242"/>
      <c r="S794" s="242"/>
      <c r="T794" s="242"/>
      <c r="U794" s="242"/>
      <c r="V794" s="242"/>
      <c r="W794" s="242"/>
      <c r="X794" s="242"/>
      <c r="Y794" s="242"/>
      <c r="Z794" s="242"/>
    </row>
    <row r="795" spans="1:26" ht="15.75" customHeight="1">
      <c r="A795" s="242"/>
      <c r="B795" s="242"/>
      <c r="C795" s="242"/>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row>
    <row r="796" spans="1:26" ht="15.75" customHeight="1">
      <c r="A796" s="242"/>
      <c r="B796" s="242"/>
      <c r="C796" s="242"/>
      <c r="D796" s="242"/>
      <c r="E796" s="242"/>
      <c r="F796" s="242"/>
      <c r="G796" s="242"/>
      <c r="H796" s="242"/>
      <c r="I796" s="242"/>
      <c r="J796" s="242"/>
      <c r="K796" s="242"/>
      <c r="L796" s="242"/>
      <c r="M796" s="242"/>
      <c r="N796" s="242"/>
      <c r="O796" s="242"/>
      <c r="P796" s="242"/>
      <c r="Q796" s="242"/>
      <c r="R796" s="242"/>
      <c r="S796" s="242"/>
      <c r="T796" s="242"/>
      <c r="U796" s="242"/>
      <c r="V796" s="242"/>
      <c r="W796" s="242"/>
      <c r="X796" s="242"/>
      <c r="Y796" s="242"/>
      <c r="Z796" s="242"/>
    </row>
    <row r="797" spans="1:26" ht="15.75" customHeight="1">
      <c r="A797" s="242"/>
      <c r="B797" s="242"/>
      <c r="C797" s="242"/>
      <c r="D797" s="242"/>
      <c r="E797" s="242"/>
      <c r="F797" s="242"/>
      <c r="G797" s="242"/>
      <c r="H797" s="242"/>
      <c r="I797" s="242"/>
      <c r="J797" s="242"/>
      <c r="K797" s="242"/>
      <c r="L797" s="242"/>
      <c r="M797" s="242"/>
      <c r="N797" s="242"/>
      <c r="O797" s="242"/>
      <c r="P797" s="242"/>
      <c r="Q797" s="242"/>
      <c r="R797" s="242"/>
      <c r="S797" s="242"/>
      <c r="T797" s="242"/>
      <c r="U797" s="242"/>
      <c r="V797" s="242"/>
      <c r="W797" s="242"/>
      <c r="X797" s="242"/>
      <c r="Y797" s="242"/>
      <c r="Z797" s="242"/>
    </row>
    <row r="798" spans="1:26" ht="15.75" customHeight="1">
      <c r="A798" s="242"/>
      <c r="B798" s="242"/>
      <c r="C798" s="242"/>
      <c r="D798" s="242"/>
      <c r="E798" s="242"/>
      <c r="F798" s="242"/>
      <c r="G798" s="242"/>
      <c r="H798" s="242"/>
      <c r="I798" s="242"/>
      <c r="J798" s="242"/>
      <c r="K798" s="242"/>
      <c r="L798" s="242"/>
      <c r="M798" s="242"/>
      <c r="N798" s="242"/>
      <c r="O798" s="242"/>
      <c r="P798" s="242"/>
      <c r="Q798" s="242"/>
      <c r="R798" s="242"/>
      <c r="S798" s="242"/>
      <c r="T798" s="242"/>
      <c r="U798" s="242"/>
      <c r="V798" s="242"/>
      <c r="W798" s="242"/>
      <c r="X798" s="242"/>
      <c r="Y798" s="242"/>
      <c r="Z798" s="242"/>
    </row>
    <row r="799" spans="1:26" ht="15.75" customHeight="1">
      <c r="A799" s="242"/>
      <c r="B799" s="242"/>
      <c r="C799" s="242"/>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row>
    <row r="800" spans="1:26" ht="15.75" customHeight="1">
      <c r="A800" s="242"/>
      <c r="B800" s="242"/>
      <c r="C800" s="242"/>
      <c r="D800" s="242"/>
      <c r="E800" s="242"/>
      <c r="F800" s="242"/>
      <c r="G800" s="242"/>
      <c r="H800" s="242"/>
      <c r="I800" s="242"/>
      <c r="J800" s="242"/>
      <c r="K800" s="242"/>
      <c r="L800" s="242"/>
      <c r="M800" s="242"/>
      <c r="N800" s="242"/>
      <c r="O800" s="242"/>
      <c r="P800" s="242"/>
      <c r="Q800" s="242"/>
      <c r="R800" s="242"/>
      <c r="S800" s="242"/>
      <c r="T800" s="242"/>
      <c r="U800" s="242"/>
      <c r="V800" s="242"/>
      <c r="W800" s="242"/>
      <c r="X800" s="242"/>
      <c r="Y800" s="242"/>
      <c r="Z800" s="242"/>
    </row>
    <row r="801" spans="1:26" ht="15.75" customHeight="1">
      <c r="A801" s="242"/>
      <c r="B801" s="242"/>
      <c r="C801" s="242"/>
      <c r="D801" s="242"/>
      <c r="E801" s="242"/>
      <c r="F801" s="242"/>
      <c r="G801" s="242"/>
      <c r="H801" s="242"/>
      <c r="I801" s="242"/>
      <c r="J801" s="242"/>
      <c r="K801" s="242"/>
      <c r="L801" s="242"/>
      <c r="M801" s="242"/>
      <c r="N801" s="242"/>
      <c r="O801" s="242"/>
      <c r="P801" s="242"/>
      <c r="Q801" s="242"/>
      <c r="R801" s="242"/>
      <c r="S801" s="242"/>
      <c r="T801" s="242"/>
      <c r="U801" s="242"/>
      <c r="V801" s="242"/>
      <c r="W801" s="242"/>
      <c r="X801" s="242"/>
      <c r="Y801" s="242"/>
      <c r="Z801" s="242"/>
    </row>
    <row r="802" spans="1:26" ht="15.75" customHeight="1">
      <c r="A802" s="242"/>
      <c r="B802" s="242"/>
      <c r="C802" s="242"/>
      <c r="D802" s="242"/>
      <c r="E802" s="242"/>
      <c r="F802" s="242"/>
      <c r="G802" s="242"/>
      <c r="H802" s="242"/>
      <c r="I802" s="242"/>
      <c r="J802" s="242"/>
      <c r="K802" s="242"/>
      <c r="L802" s="242"/>
      <c r="M802" s="242"/>
      <c r="N802" s="242"/>
      <c r="O802" s="242"/>
      <c r="P802" s="242"/>
      <c r="Q802" s="242"/>
      <c r="R802" s="242"/>
      <c r="S802" s="242"/>
      <c r="T802" s="242"/>
      <c r="U802" s="242"/>
      <c r="V802" s="242"/>
      <c r="W802" s="242"/>
      <c r="X802" s="242"/>
      <c r="Y802" s="242"/>
      <c r="Z802" s="242"/>
    </row>
    <row r="803" spans="1:26" ht="15.75" customHeight="1">
      <c r="A803" s="242"/>
      <c r="B803" s="242"/>
      <c r="C803" s="242"/>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row>
    <row r="804" spans="1:26" ht="15.75" customHeight="1">
      <c r="A804" s="242"/>
      <c r="B804" s="242"/>
      <c r="C804" s="242"/>
      <c r="D804" s="242"/>
      <c r="E804" s="242"/>
      <c r="F804" s="242"/>
      <c r="G804" s="242"/>
      <c r="H804" s="242"/>
      <c r="I804" s="242"/>
      <c r="J804" s="242"/>
      <c r="K804" s="242"/>
      <c r="L804" s="242"/>
      <c r="M804" s="242"/>
      <c r="N804" s="242"/>
      <c r="O804" s="242"/>
      <c r="P804" s="242"/>
      <c r="Q804" s="242"/>
      <c r="R804" s="242"/>
      <c r="S804" s="242"/>
      <c r="T804" s="242"/>
      <c r="U804" s="242"/>
      <c r="V804" s="242"/>
      <c r="W804" s="242"/>
      <c r="X804" s="242"/>
      <c r="Y804" s="242"/>
      <c r="Z804" s="242"/>
    </row>
    <row r="805" spans="1:26" ht="15.75" customHeight="1">
      <c r="A805" s="242"/>
      <c r="B805" s="242"/>
      <c r="C805" s="242"/>
      <c r="D805" s="242"/>
      <c r="E805" s="242"/>
      <c r="F805" s="242"/>
      <c r="G805" s="242"/>
      <c r="H805" s="242"/>
      <c r="I805" s="242"/>
      <c r="J805" s="242"/>
      <c r="K805" s="242"/>
      <c r="L805" s="242"/>
      <c r="M805" s="242"/>
      <c r="N805" s="242"/>
      <c r="O805" s="242"/>
      <c r="P805" s="242"/>
      <c r="Q805" s="242"/>
      <c r="R805" s="242"/>
      <c r="S805" s="242"/>
      <c r="T805" s="242"/>
      <c r="U805" s="242"/>
      <c r="V805" s="242"/>
      <c r="W805" s="242"/>
      <c r="X805" s="242"/>
      <c r="Y805" s="242"/>
      <c r="Z805" s="242"/>
    </row>
    <row r="806" spans="1:26" ht="15.75" customHeight="1">
      <c r="A806" s="242"/>
      <c r="B806" s="242"/>
      <c r="C806" s="242"/>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row>
    <row r="807" spans="1:26" ht="15.75" customHeight="1">
      <c r="A807" s="242"/>
      <c r="B807" s="242"/>
      <c r="C807" s="242"/>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row>
    <row r="808" spans="1:26" ht="15.75" customHeight="1">
      <c r="A808" s="242"/>
      <c r="B808" s="242"/>
      <c r="C808" s="242"/>
      <c r="D808" s="242"/>
      <c r="E808" s="242"/>
      <c r="F808" s="242"/>
      <c r="G808" s="242"/>
      <c r="H808" s="242"/>
      <c r="I808" s="242"/>
      <c r="J808" s="242"/>
      <c r="K808" s="242"/>
      <c r="L808" s="242"/>
      <c r="M808" s="242"/>
      <c r="N808" s="242"/>
      <c r="O808" s="242"/>
      <c r="P808" s="242"/>
      <c r="Q808" s="242"/>
      <c r="R808" s="242"/>
      <c r="S808" s="242"/>
      <c r="T808" s="242"/>
      <c r="U808" s="242"/>
      <c r="V808" s="242"/>
      <c r="W808" s="242"/>
      <c r="X808" s="242"/>
      <c r="Y808" s="242"/>
      <c r="Z808" s="242"/>
    </row>
    <row r="809" spans="1:26" ht="15.75" customHeight="1">
      <c r="A809" s="242"/>
      <c r="B809" s="242"/>
      <c r="C809" s="242"/>
      <c r="D809" s="242"/>
      <c r="E809" s="242"/>
      <c r="F809" s="242"/>
      <c r="G809" s="242"/>
      <c r="H809" s="242"/>
      <c r="I809" s="242"/>
      <c r="J809" s="242"/>
      <c r="K809" s="242"/>
      <c r="L809" s="242"/>
      <c r="M809" s="242"/>
      <c r="N809" s="242"/>
      <c r="O809" s="242"/>
      <c r="P809" s="242"/>
      <c r="Q809" s="242"/>
      <c r="R809" s="242"/>
      <c r="S809" s="242"/>
      <c r="T809" s="242"/>
      <c r="U809" s="242"/>
      <c r="V809" s="242"/>
      <c r="W809" s="242"/>
      <c r="X809" s="242"/>
      <c r="Y809" s="242"/>
      <c r="Z809" s="242"/>
    </row>
    <row r="810" spans="1:26" ht="15.75" customHeight="1">
      <c r="A810" s="242"/>
      <c r="B810" s="242"/>
      <c r="C810" s="242"/>
      <c r="D810" s="242"/>
      <c r="E810" s="242"/>
      <c r="F810" s="242"/>
      <c r="G810" s="242"/>
      <c r="H810" s="242"/>
      <c r="I810" s="242"/>
      <c r="J810" s="242"/>
      <c r="K810" s="242"/>
      <c r="L810" s="242"/>
      <c r="M810" s="242"/>
      <c r="N810" s="242"/>
      <c r="O810" s="242"/>
      <c r="P810" s="242"/>
      <c r="Q810" s="242"/>
      <c r="R810" s="242"/>
      <c r="S810" s="242"/>
      <c r="T810" s="242"/>
      <c r="U810" s="242"/>
      <c r="V810" s="242"/>
      <c r="W810" s="242"/>
      <c r="X810" s="242"/>
      <c r="Y810" s="242"/>
      <c r="Z810" s="242"/>
    </row>
    <row r="811" spans="1:26" ht="15.75" customHeight="1">
      <c r="A811" s="242"/>
      <c r="B811" s="242"/>
      <c r="C811" s="242"/>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row>
    <row r="812" spans="1:26" ht="15.75" customHeight="1">
      <c r="A812" s="242"/>
      <c r="B812" s="242"/>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row>
    <row r="813" spans="1:26" ht="15.75" customHeight="1">
      <c r="A813" s="242"/>
      <c r="B813" s="242"/>
      <c r="C813" s="242"/>
      <c r="D813" s="242"/>
      <c r="E813" s="242"/>
      <c r="F813" s="242"/>
      <c r="G813" s="242"/>
      <c r="H813" s="242"/>
      <c r="I813" s="242"/>
      <c r="J813" s="242"/>
      <c r="K813" s="242"/>
      <c r="L813" s="242"/>
      <c r="M813" s="242"/>
      <c r="N813" s="242"/>
      <c r="O813" s="242"/>
      <c r="P813" s="242"/>
      <c r="Q813" s="242"/>
      <c r="R813" s="242"/>
      <c r="S813" s="242"/>
      <c r="T813" s="242"/>
      <c r="U813" s="242"/>
      <c r="V813" s="242"/>
      <c r="W813" s="242"/>
      <c r="X813" s="242"/>
      <c r="Y813" s="242"/>
      <c r="Z813" s="242"/>
    </row>
    <row r="814" spans="1:26" ht="15.75" customHeight="1">
      <c r="A814" s="242"/>
      <c r="B814" s="242"/>
      <c r="C814" s="242"/>
      <c r="D814" s="242"/>
      <c r="E814" s="242"/>
      <c r="F814" s="242"/>
      <c r="G814" s="242"/>
      <c r="H814" s="242"/>
      <c r="I814" s="242"/>
      <c r="J814" s="242"/>
      <c r="K814" s="242"/>
      <c r="L814" s="242"/>
      <c r="M814" s="242"/>
      <c r="N814" s="242"/>
      <c r="O814" s="242"/>
      <c r="P814" s="242"/>
      <c r="Q814" s="242"/>
      <c r="R814" s="242"/>
      <c r="S814" s="242"/>
      <c r="T814" s="242"/>
      <c r="U814" s="242"/>
      <c r="V814" s="242"/>
      <c r="W814" s="242"/>
      <c r="X814" s="242"/>
      <c r="Y814" s="242"/>
      <c r="Z814" s="242"/>
    </row>
    <row r="815" spans="1:26" ht="15.75" customHeight="1">
      <c r="A815" s="242"/>
      <c r="B815" s="242"/>
      <c r="C815" s="242"/>
      <c r="D815" s="242"/>
      <c r="E815" s="242"/>
      <c r="F815" s="242"/>
      <c r="G815" s="242"/>
      <c r="H815" s="242"/>
      <c r="I815" s="242"/>
      <c r="J815" s="242"/>
      <c r="K815" s="242"/>
      <c r="L815" s="242"/>
      <c r="M815" s="242"/>
      <c r="N815" s="242"/>
      <c r="O815" s="242"/>
      <c r="P815" s="242"/>
      <c r="Q815" s="242"/>
      <c r="R815" s="242"/>
      <c r="S815" s="242"/>
      <c r="T815" s="242"/>
      <c r="U815" s="242"/>
      <c r="V815" s="242"/>
      <c r="W815" s="242"/>
      <c r="X815" s="242"/>
      <c r="Y815" s="242"/>
      <c r="Z815" s="242"/>
    </row>
    <row r="816" spans="1:26" ht="15.75" customHeight="1">
      <c r="A816" s="242"/>
      <c r="B816" s="242"/>
      <c r="C816" s="24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row>
    <row r="817" spans="1:26" ht="15.75" customHeight="1">
      <c r="A817" s="242"/>
      <c r="B817" s="242"/>
      <c r="C817" s="242"/>
      <c r="D817" s="242"/>
      <c r="E817" s="242"/>
      <c r="F817" s="242"/>
      <c r="G817" s="242"/>
      <c r="H817" s="242"/>
      <c r="I817" s="242"/>
      <c r="J817" s="242"/>
      <c r="K817" s="242"/>
      <c r="L817" s="242"/>
      <c r="M817" s="242"/>
      <c r="N817" s="242"/>
      <c r="O817" s="242"/>
      <c r="P817" s="242"/>
      <c r="Q817" s="242"/>
      <c r="R817" s="242"/>
      <c r="S817" s="242"/>
      <c r="T817" s="242"/>
      <c r="U817" s="242"/>
      <c r="V817" s="242"/>
      <c r="W817" s="242"/>
      <c r="X817" s="242"/>
      <c r="Y817" s="242"/>
      <c r="Z817" s="242"/>
    </row>
    <row r="818" spans="1:26" ht="15.75" customHeight="1">
      <c r="A818" s="242"/>
      <c r="B818" s="242"/>
      <c r="C818" s="242"/>
      <c r="D818" s="242"/>
      <c r="E818" s="242"/>
      <c r="F818" s="242"/>
      <c r="G818" s="242"/>
      <c r="H818" s="242"/>
      <c r="I818" s="242"/>
      <c r="J818" s="242"/>
      <c r="K818" s="242"/>
      <c r="L818" s="242"/>
      <c r="M818" s="242"/>
      <c r="N818" s="242"/>
      <c r="O818" s="242"/>
      <c r="P818" s="242"/>
      <c r="Q818" s="242"/>
      <c r="R818" s="242"/>
      <c r="S818" s="242"/>
      <c r="T818" s="242"/>
      <c r="U818" s="242"/>
      <c r="V818" s="242"/>
      <c r="W818" s="242"/>
      <c r="X818" s="242"/>
      <c r="Y818" s="242"/>
      <c r="Z818" s="242"/>
    </row>
    <row r="819" spans="1:26" ht="15.75" customHeight="1">
      <c r="A819" s="242"/>
      <c r="B819" s="242"/>
      <c r="C819" s="24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row>
    <row r="820" spans="1:26" ht="15.75" customHeight="1">
      <c r="A820" s="242"/>
      <c r="B820" s="242"/>
      <c r="C820" s="242"/>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row>
    <row r="821" spans="1:26" ht="15.75" customHeight="1">
      <c r="A821" s="242"/>
      <c r="B821" s="242"/>
      <c r="C821" s="242"/>
      <c r="D821" s="242"/>
      <c r="E821" s="242"/>
      <c r="F821" s="242"/>
      <c r="G821" s="242"/>
      <c r="H821" s="242"/>
      <c r="I821" s="242"/>
      <c r="J821" s="242"/>
      <c r="K821" s="242"/>
      <c r="L821" s="242"/>
      <c r="M821" s="242"/>
      <c r="N821" s="242"/>
      <c r="O821" s="242"/>
      <c r="P821" s="242"/>
      <c r="Q821" s="242"/>
      <c r="R821" s="242"/>
      <c r="S821" s="242"/>
      <c r="T821" s="242"/>
      <c r="U821" s="242"/>
      <c r="V821" s="242"/>
      <c r="W821" s="242"/>
      <c r="X821" s="242"/>
      <c r="Y821" s="242"/>
      <c r="Z821" s="242"/>
    </row>
    <row r="822" spans="1:26" ht="15.75" customHeight="1">
      <c r="A822" s="242"/>
      <c r="B822" s="242"/>
      <c r="C822" s="242"/>
      <c r="D822" s="242"/>
      <c r="E822" s="242"/>
      <c r="F822" s="242"/>
      <c r="G822" s="242"/>
      <c r="H822" s="242"/>
      <c r="I822" s="242"/>
      <c r="J822" s="242"/>
      <c r="K822" s="242"/>
      <c r="L822" s="242"/>
      <c r="M822" s="242"/>
      <c r="N822" s="242"/>
      <c r="O822" s="242"/>
      <c r="P822" s="242"/>
      <c r="Q822" s="242"/>
      <c r="R822" s="242"/>
      <c r="S822" s="242"/>
      <c r="T822" s="242"/>
      <c r="U822" s="242"/>
      <c r="V822" s="242"/>
      <c r="W822" s="242"/>
      <c r="X822" s="242"/>
      <c r="Y822" s="242"/>
      <c r="Z822" s="242"/>
    </row>
    <row r="823" spans="1:26" ht="15.75" customHeight="1">
      <c r="A823" s="242"/>
      <c r="B823" s="242"/>
      <c r="C823" s="242"/>
      <c r="D823" s="242"/>
      <c r="E823" s="242"/>
      <c r="F823" s="242"/>
      <c r="G823" s="242"/>
      <c r="H823" s="242"/>
      <c r="I823" s="242"/>
      <c r="J823" s="242"/>
      <c r="K823" s="242"/>
      <c r="L823" s="242"/>
      <c r="M823" s="242"/>
      <c r="N823" s="242"/>
      <c r="O823" s="242"/>
      <c r="P823" s="242"/>
      <c r="Q823" s="242"/>
      <c r="R823" s="242"/>
      <c r="S823" s="242"/>
      <c r="T823" s="242"/>
      <c r="U823" s="242"/>
      <c r="V823" s="242"/>
      <c r="W823" s="242"/>
      <c r="X823" s="242"/>
      <c r="Y823" s="242"/>
      <c r="Z823" s="242"/>
    </row>
    <row r="824" spans="1:26" ht="15.75" customHeight="1">
      <c r="A824" s="242"/>
      <c r="B824" s="242"/>
      <c r="C824" s="242"/>
      <c r="D824" s="242"/>
      <c r="E824" s="242"/>
      <c r="F824" s="242"/>
      <c r="G824" s="242"/>
      <c r="H824" s="242"/>
      <c r="I824" s="242"/>
      <c r="J824" s="242"/>
      <c r="K824" s="242"/>
      <c r="L824" s="242"/>
      <c r="M824" s="242"/>
      <c r="N824" s="242"/>
      <c r="O824" s="242"/>
      <c r="P824" s="242"/>
      <c r="Q824" s="242"/>
      <c r="R824" s="242"/>
      <c r="S824" s="242"/>
      <c r="T824" s="242"/>
      <c r="U824" s="242"/>
      <c r="V824" s="242"/>
      <c r="W824" s="242"/>
      <c r="X824" s="242"/>
      <c r="Y824" s="242"/>
      <c r="Z824" s="242"/>
    </row>
    <row r="825" spans="1:26" ht="15.75" customHeight="1">
      <c r="A825" s="242"/>
      <c r="B825" s="242"/>
      <c r="C825" s="242"/>
      <c r="D825" s="242"/>
      <c r="E825" s="242"/>
      <c r="F825" s="242"/>
      <c r="G825" s="242"/>
      <c r="H825" s="242"/>
      <c r="I825" s="242"/>
      <c r="J825" s="242"/>
      <c r="K825" s="242"/>
      <c r="L825" s="242"/>
      <c r="M825" s="242"/>
      <c r="N825" s="242"/>
      <c r="O825" s="242"/>
      <c r="P825" s="242"/>
      <c r="Q825" s="242"/>
      <c r="R825" s="242"/>
      <c r="S825" s="242"/>
      <c r="T825" s="242"/>
      <c r="U825" s="242"/>
      <c r="V825" s="242"/>
      <c r="W825" s="242"/>
      <c r="X825" s="242"/>
      <c r="Y825" s="242"/>
      <c r="Z825" s="242"/>
    </row>
    <row r="826" spans="1:26" ht="15.75" customHeight="1">
      <c r="A826" s="242"/>
      <c r="B826" s="242"/>
      <c r="C826" s="242"/>
      <c r="D826" s="242"/>
      <c r="E826" s="242"/>
      <c r="F826" s="242"/>
      <c r="G826" s="242"/>
      <c r="H826" s="242"/>
      <c r="I826" s="242"/>
      <c r="J826" s="242"/>
      <c r="K826" s="242"/>
      <c r="L826" s="242"/>
      <c r="M826" s="242"/>
      <c r="N826" s="242"/>
      <c r="O826" s="242"/>
      <c r="P826" s="242"/>
      <c r="Q826" s="242"/>
      <c r="R826" s="242"/>
      <c r="S826" s="242"/>
      <c r="T826" s="242"/>
      <c r="U826" s="242"/>
      <c r="V826" s="242"/>
      <c r="W826" s="242"/>
      <c r="X826" s="242"/>
      <c r="Y826" s="242"/>
      <c r="Z826" s="242"/>
    </row>
    <row r="827" spans="1:26" ht="15.75" customHeight="1">
      <c r="A827" s="242"/>
      <c r="B827" s="242"/>
      <c r="C827" s="242"/>
      <c r="D827" s="242"/>
      <c r="E827" s="242"/>
      <c r="F827" s="242"/>
      <c r="G827" s="242"/>
      <c r="H827" s="242"/>
      <c r="I827" s="242"/>
      <c r="J827" s="242"/>
      <c r="K827" s="242"/>
      <c r="L827" s="242"/>
      <c r="M827" s="242"/>
      <c r="N827" s="242"/>
      <c r="O827" s="242"/>
      <c r="P827" s="242"/>
      <c r="Q827" s="242"/>
      <c r="R827" s="242"/>
      <c r="S827" s="242"/>
      <c r="T827" s="242"/>
      <c r="U827" s="242"/>
      <c r="V827" s="242"/>
      <c r="W827" s="242"/>
      <c r="X827" s="242"/>
      <c r="Y827" s="242"/>
      <c r="Z827" s="242"/>
    </row>
    <row r="828" spans="1:26" ht="15.75" customHeight="1">
      <c r="A828" s="242"/>
      <c r="B828" s="242"/>
      <c r="C828" s="242"/>
      <c r="D828" s="242"/>
      <c r="E828" s="242"/>
      <c r="F828" s="242"/>
      <c r="G828" s="242"/>
      <c r="H828" s="242"/>
      <c r="I828" s="242"/>
      <c r="J828" s="242"/>
      <c r="K828" s="242"/>
      <c r="L828" s="242"/>
      <c r="M828" s="242"/>
      <c r="N828" s="242"/>
      <c r="O828" s="242"/>
      <c r="P828" s="242"/>
      <c r="Q828" s="242"/>
      <c r="R828" s="242"/>
      <c r="S828" s="242"/>
      <c r="T828" s="242"/>
      <c r="U828" s="242"/>
      <c r="V828" s="242"/>
      <c r="W828" s="242"/>
      <c r="X828" s="242"/>
      <c r="Y828" s="242"/>
      <c r="Z828" s="242"/>
    </row>
    <row r="829" spans="1:26" ht="15.75" customHeight="1">
      <c r="A829" s="242"/>
      <c r="B829" s="242"/>
      <c r="C829" s="242"/>
      <c r="D829" s="242"/>
      <c r="E829" s="242"/>
      <c r="F829" s="242"/>
      <c r="G829" s="242"/>
      <c r="H829" s="242"/>
      <c r="I829" s="242"/>
      <c r="J829" s="242"/>
      <c r="K829" s="242"/>
      <c r="L829" s="242"/>
      <c r="M829" s="242"/>
      <c r="N829" s="242"/>
      <c r="O829" s="242"/>
      <c r="P829" s="242"/>
      <c r="Q829" s="242"/>
      <c r="R829" s="242"/>
      <c r="S829" s="242"/>
      <c r="T829" s="242"/>
      <c r="U829" s="242"/>
      <c r="V829" s="242"/>
      <c r="W829" s="242"/>
      <c r="X829" s="242"/>
      <c r="Y829" s="242"/>
      <c r="Z829" s="242"/>
    </row>
    <row r="830" spans="1:26" ht="15.75" customHeight="1">
      <c r="A830" s="242"/>
      <c r="B830" s="242"/>
      <c r="C830" s="242"/>
      <c r="D830" s="242"/>
      <c r="E830" s="242"/>
      <c r="F830" s="242"/>
      <c r="G830" s="242"/>
      <c r="H830" s="242"/>
      <c r="I830" s="242"/>
      <c r="J830" s="242"/>
      <c r="K830" s="242"/>
      <c r="L830" s="242"/>
      <c r="M830" s="242"/>
      <c r="N830" s="242"/>
      <c r="O830" s="242"/>
      <c r="P830" s="242"/>
      <c r="Q830" s="242"/>
      <c r="R830" s="242"/>
      <c r="S830" s="242"/>
      <c r="T830" s="242"/>
      <c r="U830" s="242"/>
      <c r="V830" s="242"/>
      <c r="W830" s="242"/>
      <c r="X830" s="242"/>
      <c r="Y830" s="242"/>
      <c r="Z830" s="242"/>
    </row>
    <row r="831" spans="1:26" ht="15.75" customHeight="1">
      <c r="A831" s="242"/>
      <c r="B831" s="242"/>
      <c r="C831" s="242"/>
      <c r="D831" s="242"/>
      <c r="E831" s="242"/>
      <c r="F831" s="242"/>
      <c r="G831" s="242"/>
      <c r="H831" s="242"/>
      <c r="I831" s="242"/>
      <c r="J831" s="242"/>
      <c r="K831" s="242"/>
      <c r="L831" s="242"/>
      <c r="M831" s="242"/>
      <c r="N831" s="242"/>
      <c r="O831" s="242"/>
      <c r="P831" s="242"/>
      <c r="Q831" s="242"/>
      <c r="R831" s="242"/>
      <c r="S831" s="242"/>
      <c r="T831" s="242"/>
      <c r="U831" s="242"/>
      <c r="V831" s="242"/>
      <c r="W831" s="242"/>
      <c r="X831" s="242"/>
      <c r="Y831" s="242"/>
      <c r="Z831" s="242"/>
    </row>
    <row r="832" spans="1:26" ht="15.75" customHeight="1">
      <c r="A832" s="242"/>
      <c r="B832" s="242"/>
      <c r="C832" s="242"/>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row>
    <row r="833" spans="1:26" ht="15.75" customHeight="1">
      <c r="A833" s="242"/>
      <c r="B833" s="242"/>
      <c r="C833" s="242"/>
      <c r="D833" s="242"/>
      <c r="E833" s="242"/>
      <c r="F833" s="242"/>
      <c r="G833" s="242"/>
      <c r="H833" s="242"/>
      <c r="I833" s="242"/>
      <c r="J833" s="242"/>
      <c r="K833" s="242"/>
      <c r="L833" s="242"/>
      <c r="M833" s="242"/>
      <c r="N833" s="242"/>
      <c r="O833" s="242"/>
      <c r="P833" s="242"/>
      <c r="Q833" s="242"/>
      <c r="R833" s="242"/>
      <c r="S833" s="242"/>
      <c r="T833" s="242"/>
      <c r="U833" s="242"/>
      <c r="V833" s="242"/>
      <c r="W833" s="242"/>
      <c r="X833" s="242"/>
      <c r="Y833" s="242"/>
      <c r="Z833" s="242"/>
    </row>
    <row r="834" spans="1:26" ht="15.75" customHeight="1">
      <c r="A834" s="242"/>
      <c r="B834" s="242"/>
      <c r="C834" s="242"/>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row>
    <row r="835" spans="1:26" ht="15.75" customHeight="1">
      <c r="A835" s="242"/>
      <c r="B835" s="242"/>
      <c r="C835" s="242"/>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row>
    <row r="836" spans="1:26" ht="15.75" customHeight="1">
      <c r="A836" s="242"/>
      <c r="B836" s="242"/>
      <c r="C836" s="242"/>
      <c r="D836" s="242"/>
      <c r="E836" s="242"/>
      <c r="F836" s="242"/>
      <c r="G836" s="242"/>
      <c r="H836" s="242"/>
      <c r="I836" s="242"/>
      <c r="J836" s="242"/>
      <c r="K836" s="242"/>
      <c r="L836" s="242"/>
      <c r="M836" s="242"/>
      <c r="N836" s="242"/>
      <c r="O836" s="242"/>
      <c r="P836" s="242"/>
      <c r="Q836" s="242"/>
      <c r="R836" s="242"/>
      <c r="S836" s="242"/>
      <c r="T836" s="242"/>
      <c r="U836" s="242"/>
      <c r="V836" s="242"/>
      <c r="W836" s="242"/>
      <c r="X836" s="242"/>
      <c r="Y836" s="242"/>
      <c r="Z836" s="242"/>
    </row>
    <row r="837" spans="1:26" ht="15.75" customHeight="1">
      <c r="A837" s="242"/>
      <c r="B837" s="242"/>
      <c r="C837" s="242"/>
      <c r="D837" s="242"/>
      <c r="E837" s="242"/>
      <c r="F837" s="242"/>
      <c r="G837" s="242"/>
      <c r="H837" s="242"/>
      <c r="I837" s="242"/>
      <c r="J837" s="242"/>
      <c r="K837" s="242"/>
      <c r="L837" s="242"/>
      <c r="M837" s="242"/>
      <c r="N837" s="242"/>
      <c r="O837" s="242"/>
      <c r="P837" s="242"/>
      <c r="Q837" s="242"/>
      <c r="R837" s="242"/>
      <c r="S837" s="242"/>
      <c r="T837" s="242"/>
      <c r="U837" s="242"/>
      <c r="V837" s="242"/>
      <c r="W837" s="242"/>
      <c r="X837" s="242"/>
      <c r="Y837" s="242"/>
      <c r="Z837" s="242"/>
    </row>
    <row r="838" spans="1:26" ht="15.75" customHeight="1">
      <c r="A838" s="242"/>
      <c r="B838" s="242"/>
      <c r="C838" s="242"/>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row>
    <row r="839" spans="1:26" ht="15.75" customHeight="1">
      <c r="A839" s="242"/>
      <c r="B839" s="242"/>
      <c r="C839" s="242"/>
      <c r="D839" s="242"/>
      <c r="E839" s="242"/>
      <c r="F839" s="242"/>
      <c r="G839" s="242"/>
      <c r="H839" s="242"/>
      <c r="I839" s="242"/>
      <c r="J839" s="242"/>
      <c r="K839" s="242"/>
      <c r="L839" s="242"/>
      <c r="M839" s="242"/>
      <c r="N839" s="242"/>
      <c r="O839" s="242"/>
      <c r="P839" s="242"/>
      <c r="Q839" s="242"/>
      <c r="R839" s="242"/>
      <c r="S839" s="242"/>
      <c r="T839" s="242"/>
      <c r="U839" s="242"/>
      <c r="V839" s="242"/>
      <c r="W839" s="242"/>
      <c r="X839" s="242"/>
      <c r="Y839" s="242"/>
      <c r="Z839" s="242"/>
    </row>
    <row r="840" spans="1:26" ht="15.75" customHeight="1">
      <c r="A840" s="242"/>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row>
    <row r="841" spans="1:26" ht="15.75" customHeight="1">
      <c r="A841" s="242"/>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row>
    <row r="842" spans="1:26" ht="15.75" customHeight="1">
      <c r="A842" s="242"/>
      <c r="B842" s="242"/>
      <c r="C842" s="242"/>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row>
    <row r="843" spans="1:26" ht="15.75" customHeight="1">
      <c r="A843" s="242"/>
      <c r="B843" s="242"/>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row>
    <row r="844" spans="1:26" ht="15.75" customHeight="1">
      <c r="A844" s="242"/>
      <c r="B844" s="242"/>
      <c r="C844" s="242"/>
      <c r="D844" s="242"/>
      <c r="E844" s="242"/>
      <c r="F844" s="242"/>
      <c r="G844" s="242"/>
      <c r="H844" s="242"/>
      <c r="I844" s="242"/>
      <c r="J844" s="242"/>
      <c r="K844" s="242"/>
      <c r="L844" s="242"/>
      <c r="M844" s="242"/>
      <c r="N844" s="242"/>
      <c r="O844" s="242"/>
      <c r="P844" s="242"/>
      <c r="Q844" s="242"/>
      <c r="R844" s="242"/>
      <c r="S844" s="242"/>
      <c r="T844" s="242"/>
      <c r="U844" s="242"/>
      <c r="V844" s="242"/>
      <c r="W844" s="242"/>
      <c r="X844" s="242"/>
      <c r="Y844" s="242"/>
      <c r="Z844" s="242"/>
    </row>
    <row r="845" spans="1:26" ht="15.75" customHeight="1">
      <c r="A845" s="242"/>
      <c r="B845" s="242"/>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row>
    <row r="846" spans="1:26" ht="15.75" customHeight="1">
      <c r="A846" s="242"/>
      <c r="B846" s="242"/>
      <c r="C846" s="242"/>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row>
    <row r="847" spans="1:26" ht="15.75" customHeight="1">
      <c r="A847" s="242"/>
      <c r="B847" s="242"/>
      <c r="C847" s="242"/>
      <c r="D847" s="242"/>
      <c r="E847" s="242"/>
      <c r="F847" s="242"/>
      <c r="G847" s="242"/>
      <c r="H847" s="242"/>
      <c r="I847" s="242"/>
      <c r="J847" s="242"/>
      <c r="K847" s="242"/>
      <c r="L847" s="242"/>
      <c r="M847" s="242"/>
      <c r="N847" s="242"/>
      <c r="O847" s="242"/>
      <c r="P847" s="242"/>
      <c r="Q847" s="242"/>
      <c r="R847" s="242"/>
      <c r="S847" s="242"/>
      <c r="T847" s="242"/>
      <c r="U847" s="242"/>
      <c r="V847" s="242"/>
      <c r="W847" s="242"/>
      <c r="X847" s="242"/>
      <c r="Y847" s="242"/>
      <c r="Z847" s="242"/>
    </row>
    <row r="848" spans="1:26" ht="15.75" customHeight="1">
      <c r="A848" s="242"/>
      <c r="B848" s="242"/>
      <c r="C848" s="242"/>
      <c r="D848" s="242"/>
      <c r="E848" s="242"/>
      <c r="F848" s="242"/>
      <c r="G848" s="242"/>
      <c r="H848" s="242"/>
      <c r="I848" s="242"/>
      <c r="J848" s="242"/>
      <c r="K848" s="242"/>
      <c r="L848" s="242"/>
      <c r="M848" s="242"/>
      <c r="N848" s="242"/>
      <c r="O848" s="242"/>
      <c r="P848" s="242"/>
      <c r="Q848" s="242"/>
      <c r="R848" s="242"/>
      <c r="S848" s="242"/>
      <c r="T848" s="242"/>
      <c r="U848" s="242"/>
      <c r="V848" s="242"/>
      <c r="W848" s="242"/>
      <c r="X848" s="242"/>
      <c r="Y848" s="242"/>
      <c r="Z848" s="242"/>
    </row>
    <row r="849" spans="1:26" ht="15.75" customHeight="1">
      <c r="A849" s="242"/>
      <c r="B849" s="242"/>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row>
    <row r="850" spans="1:26" ht="15.75" customHeight="1">
      <c r="A850" s="242"/>
      <c r="B850" s="242"/>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row>
    <row r="851" spans="1:26" ht="15.75" customHeight="1">
      <c r="A851" s="242"/>
      <c r="B851" s="242"/>
      <c r="C851" s="242"/>
      <c r="D851" s="242"/>
      <c r="E851" s="242"/>
      <c r="F851" s="242"/>
      <c r="G851" s="242"/>
      <c r="H851" s="242"/>
      <c r="I851" s="242"/>
      <c r="J851" s="242"/>
      <c r="K851" s="242"/>
      <c r="L851" s="242"/>
      <c r="M851" s="242"/>
      <c r="N851" s="242"/>
      <c r="O851" s="242"/>
      <c r="P851" s="242"/>
      <c r="Q851" s="242"/>
      <c r="R851" s="242"/>
      <c r="S851" s="242"/>
      <c r="T851" s="242"/>
      <c r="U851" s="242"/>
      <c r="V851" s="242"/>
      <c r="W851" s="242"/>
      <c r="X851" s="242"/>
      <c r="Y851" s="242"/>
      <c r="Z851" s="242"/>
    </row>
    <row r="852" spans="1:26" ht="15.75" customHeight="1">
      <c r="A852" s="242"/>
      <c r="B852" s="242"/>
      <c r="C852" s="242"/>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row>
    <row r="853" spans="1:26" ht="15.75" customHeight="1">
      <c r="A853" s="242"/>
      <c r="B853" s="242"/>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row>
    <row r="854" spans="1:26" ht="15.75" customHeight="1">
      <c r="A854" s="242"/>
      <c r="B854" s="242"/>
      <c r="C854" s="242"/>
      <c r="D854" s="242"/>
      <c r="E854" s="242"/>
      <c r="F854" s="242"/>
      <c r="G854" s="242"/>
      <c r="H854" s="242"/>
      <c r="I854" s="242"/>
      <c r="J854" s="242"/>
      <c r="K854" s="242"/>
      <c r="L854" s="242"/>
      <c r="M854" s="242"/>
      <c r="N854" s="242"/>
      <c r="O854" s="242"/>
      <c r="P854" s="242"/>
      <c r="Q854" s="242"/>
      <c r="R854" s="242"/>
      <c r="S854" s="242"/>
      <c r="T854" s="242"/>
      <c r="U854" s="242"/>
      <c r="V854" s="242"/>
      <c r="W854" s="242"/>
      <c r="X854" s="242"/>
      <c r="Y854" s="242"/>
      <c r="Z854" s="242"/>
    </row>
    <row r="855" spans="1:26" ht="15.75" customHeight="1">
      <c r="A855" s="242"/>
      <c r="B855" s="242"/>
      <c r="C855" s="242"/>
      <c r="D855" s="242"/>
      <c r="E855" s="242"/>
      <c r="F855" s="242"/>
      <c r="G855" s="242"/>
      <c r="H855" s="242"/>
      <c r="I855" s="242"/>
      <c r="J855" s="242"/>
      <c r="K855" s="242"/>
      <c r="L855" s="242"/>
      <c r="M855" s="242"/>
      <c r="N855" s="242"/>
      <c r="O855" s="242"/>
      <c r="P855" s="242"/>
      <c r="Q855" s="242"/>
      <c r="R855" s="242"/>
      <c r="S855" s="242"/>
      <c r="T855" s="242"/>
      <c r="U855" s="242"/>
      <c r="V855" s="242"/>
      <c r="W855" s="242"/>
      <c r="X855" s="242"/>
      <c r="Y855" s="242"/>
      <c r="Z855" s="242"/>
    </row>
    <row r="856" spans="1:26" ht="15.75" customHeight="1">
      <c r="A856" s="242"/>
      <c r="B856" s="24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row>
    <row r="857" spans="1:26" ht="15.75" customHeight="1">
      <c r="A857" s="242"/>
      <c r="B857" s="242"/>
      <c r="C857" s="242"/>
      <c r="D857" s="242"/>
      <c r="E857" s="242"/>
      <c r="F857" s="242"/>
      <c r="G857" s="242"/>
      <c r="H857" s="242"/>
      <c r="I857" s="242"/>
      <c r="J857" s="242"/>
      <c r="K857" s="242"/>
      <c r="L857" s="242"/>
      <c r="M857" s="242"/>
      <c r="N857" s="242"/>
      <c r="O857" s="242"/>
      <c r="P857" s="242"/>
      <c r="Q857" s="242"/>
      <c r="R857" s="242"/>
      <c r="S857" s="242"/>
      <c r="T857" s="242"/>
      <c r="U857" s="242"/>
      <c r="V857" s="242"/>
      <c r="W857" s="242"/>
      <c r="X857" s="242"/>
      <c r="Y857" s="242"/>
      <c r="Z857" s="242"/>
    </row>
    <row r="858" spans="1:26" ht="15.75" customHeight="1">
      <c r="A858" s="242"/>
      <c r="B858" s="242"/>
      <c r="C858" s="242"/>
      <c r="D858" s="242"/>
      <c r="E858" s="242"/>
      <c r="F858" s="242"/>
      <c r="G858" s="242"/>
      <c r="H858" s="242"/>
      <c r="I858" s="242"/>
      <c r="J858" s="242"/>
      <c r="K858" s="242"/>
      <c r="L858" s="242"/>
      <c r="M858" s="242"/>
      <c r="N858" s="242"/>
      <c r="O858" s="242"/>
      <c r="P858" s="242"/>
      <c r="Q858" s="242"/>
      <c r="R858" s="242"/>
      <c r="S858" s="242"/>
      <c r="T858" s="242"/>
      <c r="U858" s="242"/>
      <c r="V858" s="242"/>
      <c r="W858" s="242"/>
      <c r="X858" s="242"/>
      <c r="Y858" s="242"/>
      <c r="Z858" s="242"/>
    </row>
    <row r="859" spans="1:26" ht="15.75" customHeight="1">
      <c r="A859" s="242"/>
      <c r="B859" s="24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row>
    <row r="860" spans="1:26" ht="15.75" customHeight="1">
      <c r="A860" s="242"/>
      <c r="B860" s="242"/>
      <c r="C860" s="242"/>
      <c r="D860" s="242"/>
      <c r="E860" s="242"/>
      <c r="F860" s="242"/>
      <c r="G860" s="242"/>
      <c r="H860" s="242"/>
      <c r="I860" s="242"/>
      <c r="J860" s="242"/>
      <c r="K860" s="242"/>
      <c r="L860" s="242"/>
      <c r="M860" s="242"/>
      <c r="N860" s="242"/>
      <c r="O860" s="242"/>
      <c r="P860" s="242"/>
      <c r="Q860" s="242"/>
      <c r="R860" s="242"/>
      <c r="S860" s="242"/>
      <c r="T860" s="242"/>
      <c r="U860" s="242"/>
      <c r="V860" s="242"/>
      <c r="W860" s="242"/>
      <c r="X860" s="242"/>
      <c r="Y860" s="242"/>
      <c r="Z860" s="242"/>
    </row>
    <row r="861" spans="1:26" ht="15.75" customHeight="1">
      <c r="A861" s="242"/>
      <c r="B861" s="242"/>
      <c r="C861" s="242"/>
      <c r="D861" s="242"/>
      <c r="E861" s="242"/>
      <c r="F861" s="242"/>
      <c r="G861" s="242"/>
      <c r="H861" s="242"/>
      <c r="I861" s="242"/>
      <c r="J861" s="242"/>
      <c r="K861" s="242"/>
      <c r="L861" s="242"/>
      <c r="M861" s="242"/>
      <c r="N861" s="242"/>
      <c r="O861" s="242"/>
      <c r="P861" s="242"/>
      <c r="Q861" s="242"/>
      <c r="R861" s="242"/>
      <c r="S861" s="242"/>
      <c r="T861" s="242"/>
      <c r="U861" s="242"/>
      <c r="V861" s="242"/>
      <c r="W861" s="242"/>
      <c r="X861" s="242"/>
      <c r="Y861" s="242"/>
      <c r="Z861" s="242"/>
    </row>
    <row r="862" spans="1:26" ht="15.75" customHeight="1">
      <c r="A862" s="242"/>
      <c r="B862" s="242"/>
      <c r="C862" s="242"/>
      <c r="D862" s="242"/>
      <c r="E862" s="242"/>
      <c r="F862" s="242"/>
      <c r="G862" s="242"/>
      <c r="H862" s="242"/>
      <c r="I862" s="242"/>
      <c r="J862" s="242"/>
      <c r="K862" s="242"/>
      <c r="L862" s="242"/>
      <c r="M862" s="242"/>
      <c r="N862" s="242"/>
      <c r="O862" s="242"/>
      <c r="P862" s="242"/>
      <c r="Q862" s="242"/>
      <c r="R862" s="242"/>
      <c r="S862" s="242"/>
      <c r="T862" s="242"/>
      <c r="U862" s="242"/>
      <c r="V862" s="242"/>
      <c r="W862" s="242"/>
      <c r="X862" s="242"/>
      <c r="Y862" s="242"/>
      <c r="Z862" s="242"/>
    </row>
    <row r="863" spans="1:26" ht="15.75" customHeight="1">
      <c r="A863" s="242"/>
      <c r="B863" s="242"/>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row>
    <row r="864" spans="1:26" ht="15.75" customHeight="1">
      <c r="A864" s="242"/>
      <c r="B864" s="242"/>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row>
    <row r="865" spans="1:26" ht="15.75" customHeight="1">
      <c r="A865" s="242"/>
      <c r="B865" s="242"/>
      <c r="C865" s="242"/>
      <c r="D865" s="242"/>
      <c r="E865" s="242"/>
      <c r="F865" s="242"/>
      <c r="G865" s="242"/>
      <c r="H865" s="242"/>
      <c r="I865" s="242"/>
      <c r="J865" s="242"/>
      <c r="K865" s="242"/>
      <c r="L865" s="242"/>
      <c r="M865" s="242"/>
      <c r="N865" s="242"/>
      <c r="O865" s="242"/>
      <c r="P865" s="242"/>
      <c r="Q865" s="242"/>
      <c r="R865" s="242"/>
      <c r="S865" s="242"/>
      <c r="T865" s="242"/>
      <c r="U865" s="242"/>
      <c r="V865" s="242"/>
      <c r="W865" s="242"/>
      <c r="X865" s="242"/>
      <c r="Y865" s="242"/>
      <c r="Z865" s="242"/>
    </row>
    <row r="866" spans="1:26" ht="15.75" customHeight="1">
      <c r="A866" s="242"/>
      <c r="B866" s="242"/>
      <c r="C866" s="242"/>
      <c r="D866" s="242"/>
      <c r="E866" s="242"/>
      <c r="F866" s="242"/>
      <c r="G866" s="242"/>
      <c r="H866" s="242"/>
      <c r="I866" s="242"/>
      <c r="J866" s="242"/>
      <c r="K866" s="242"/>
      <c r="L866" s="242"/>
      <c r="M866" s="242"/>
      <c r="N866" s="242"/>
      <c r="O866" s="242"/>
      <c r="P866" s="242"/>
      <c r="Q866" s="242"/>
      <c r="R866" s="242"/>
      <c r="S866" s="242"/>
      <c r="T866" s="242"/>
      <c r="U866" s="242"/>
      <c r="V866" s="242"/>
      <c r="W866" s="242"/>
      <c r="X866" s="242"/>
      <c r="Y866" s="242"/>
      <c r="Z866" s="242"/>
    </row>
    <row r="867" spans="1:26" ht="15.75" customHeight="1">
      <c r="A867" s="242"/>
      <c r="B867" s="242"/>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row>
    <row r="868" spans="1:26" ht="15.75" customHeight="1">
      <c r="A868" s="242"/>
      <c r="B868" s="242"/>
      <c r="C868" s="242"/>
      <c r="D868" s="242"/>
      <c r="E868" s="242"/>
      <c r="F868" s="242"/>
      <c r="G868" s="242"/>
      <c r="H868" s="242"/>
      <c r="I868" s="242"/>
      <c r="J868" s="242"/>
      <c r="K868" s="242"/>
      <c r="L868" s="242"/>
      <c r="M868" s="242"/>
      <c r="N868" s="242"/>
      <c r="O868" s="242"/>
      <c r="P868" s="242"/>
      <c r="Q868" s="242"/>
      <c r="R868" s="242"/>
      <c r="S868" s="242"/>
      <c r="T868" s="242"/>
      <c r="U868" s="242"/>
      <c r="V868" s="242"/>
      <c r="W868" s="242"/>
      <c r="X868" s="242"/>
      <c r="Y868" s="242"/>
      <c r="Z868" s="242"/>
    </row>
    <row r="869" spans="1:26" ht="15.75" customHeight="1">
      <c r="A869" s="242"/>
      <c r="B869" s="242"/>
      <c r="C869" s="242"/>
      <c r="D869" s="242"/>
      <c r="E869" s="242"/>
      <c r="F869" s="242"/>
      <c r="G869" s="242"/>
      <c r="H869" s="242"/>
      <c r="I869" s="242"/>
      <c r="J869" s="242"/>
      <c r="K869" s="242"/>
      <c r="L869" s="242"/>
      <c r="M869" s="242"/>
      <c r="N869" s="242"/>
      <c r="O869" s="242"/>
      <c r="P869" s="242"/>
      <c r="Q869" s="242"/>
      <c r="R869" s="242"/>
      <c r="S869" s="242"/>
      <c r="T869" s="242"/>
      <c r="U869" s="242"/>
      <c r="V869" s="242"/>
      <c r="W869" s="242"/>
      <c r="X869" s="242"/>
      <c r="Y869" s="242"/>
      <c r="Z869" s="242"/>
    </row>
    <row r="870" spans="1:26" ht="15.75" customHeight="1">
      <c r="A870" s="242"/>
      <c r="B870" s="242"/>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row>
    <row r="871" spans="1:26" ht="15.75" customHeight="1">
      <c r="A871" s="242"/>
      <c r="B871" s="242"/>
      <c r="C871" s="242"/>
      <c r="D871" s="242"/>
      <c r="E871" s="242"/>
      <c r="F871" s="242"/>
      <c r="G871" s="242"/>
      <c r="H871" s="242"/>
      <c r="I871" s="242"/>
      <c r="J871" s="242"/>
      <c r="K871" s="242"/>
      <c r="L871" s="242"/>
      <c r="M871" s="242"/>
      <c r="N871" s="242"/>
      <c r="O871" s="242"/>
      <c r="P871" s="242"/>
      <c r="Q871" s="242"/>
      <c r="R871" s="242"/>
      <c r="S871" s="242"/>
      <c r="T871" s="242"/>
      <c r="U871" s="242"/>
      <c r="V871" s="242"/>
      <c r="W871" s="242"/>
      <c r="X871" s="242"/>
      <c r="Y871" s="242"/>
      <c r="Z871" s="242"/>
    </row>
    <row r="872" spans="1:26" ht="15.75" customHeight="1">
      <c r="A872" s="242"/>
      <c r="B872" s="242"/>
      <c r="C872" s="242"/>
      <c r="D872" s="242"/>
      <c r="E872" s="242"/>
      <c r="F872" s="242"/>
      <c r="G872" s="242"/>
      <c r="H872" s="242"/>
      <c r="I872" s="242"/>
      <c r="J872" s="242"/>
      <c r="K872" s="242"/>
      <c r="L872" s="242"/>
      <c r="M872" s="242"/>
      <c r="N872" s="242"/>
      <c r="O872" s="242"/>
      <c r="P872" s="242"/>
      <c r="Q872" s="242"/>
      <c r="R872" s="242"/>
      <c r="S872" s="242"/>
      <c r="T872" s="242"/>
      <c r="U872" s="242"/>
      <c r="V872" s="242"/>
      <c r="W872" s="242"/>
      <c r="X872" s="242"/>
      <c r="Y872" s="242"/>
      <c r="Z872" s="242"/>
    </row>
    <row r="873" spans="1:26" ht="15.75" customHeight="1">
      <c r="A873" s="242"/>
      <c r="B873" s="242"/>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row>
    <row r="874" spans="1:26" ht="15.75" customHeight="1">
      <c r="A874" s="242"/>
      <c r="B874" s="242"/>
      <c r="C874" s="242"/>
      <c r="D874" s="242"/>
      <c r="E874" s="242"/>
      <c r="F874" s="242"/>
      <c r="G874" s="242"/>
      <c r="H874" s="242"/>
      <c r="I874" s="242"/>
      <c r="J874" s="242"/>
      <c r="K874" s="242"/>
      <c r="L874" s="242"/>
      <c r="M874" s="242"/>
      <c r="N874" s="242"/>
      <c r="O874" s="242"/>
      <c r="P874" s="242"/>
      <c r="Q874" s="242"/>
      <c r="R874" s="242"/>
      <c r="S874" s="242"/>
      <c r="T874" s="242"/>
      <c r="U874" s="242"/>
      <c r="V874" s="242"/>
      <c r="W874" s="242"/>
      <c r="X874" s="242"/>
      <c r="Y874" s="242"/>
      <c r="Z874" s="242"/>
    </row>
    <row r="875" spans="1:26" ht="15.75" customHeight="1">
      <c r="A875" s="242"/>
      <c r="B875" s="242"/>
      <c r="C875" s="242"/>
      <c r="D875" s="242"/>
      <c r="E875" s="242"/>
      <c r="F875" s="242"/>
      <c r="G875" s="242"/>
      <c r="H875" s="242"/>
      <c r="I875" s="242"/>
      <c r="J875" s="242"/>
      <c r="K875" s="242"/>
      <c r="L875" s="242"/>
      <c r="M875" s="242"/>
      <c r="N875" s="242"/>
      <c r="O875" s="242"/>
      <c r="P875" s="242"/>
      <c r="Q875" s="242"/>
      <c r="R875" s="242"/>
      <c r="S875" s="242"/>
      <c r="T875" s="242"/>
      <c r="U875" s="242"/>
      <c r="V875" s="242"/>
      <c r="W875" s="242"/>
      <c r="X875" s="242"/>
      <c r="Y875" s="242"/>
      <c r="Z875" s="242"/>
    </row>
    <row r="876" spans="1:26" ht="15.75" customHeight="1">
      <c r="A876" s="242"/>
      <c r="B876" s="242"/>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row>
    <row r="877" spans="1:26" ht="15.75" customHeight="1">
      <c r="A877" s="242"/>
      <c r="B877" s="242"/>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row>
    <row r="878" spans="1:26" ht="15.75" customHeight="1">
      <c r="A878" s="242"/>
      <c r="B878" s="242"/>
      <c r="C878" s="242"/>
      <c r="D878" s="242"/>
      <c r="E878" s="242"/>
      <c r="F878" s="242"/>
      <c r="G878" s="242"/>
      <c r="H878" s="242"/>
      <c r="I878" s="242"/>
      <c r="J878" s="242"/>
      <c r="K878" s="242"/>
      <c r="L878" s="242"/>
      <c r="M878" s="242"/>
      <c r="N878" s="242"/>
      <c r="O878" s="242"/>
      <c r="P878" s="242"/>
      <c r="Q878" s="242"/>
      <c r="R878" s="242"/>
      <c r="S878" s="242"/>
      <c r="T878" s="242"/>
      <c r="U878" s="242"/>
      <c r="V878" s="242"/>
      <c r="W878" s="242"/>
      <c r="X878" s="242"/>
      <c r="Y878" s="242"/>
      <c r="Z878" s="242"/>
    </row>
    <row r="879" spans="1:26" ht="15.75" customHeight="1">
      <c r="A879" s="242"/>
      <c r="B879" s="242"/>
      <c r="C879" s="242"/>
      <c r="D879" s="242"/>
      <c r="E879" s="242"/>
      <c r="F879" s="242"/>
      <c r="G879" s="242"/>
      <c r="H879" s="242"/>
      <c r="I879" s="242"/>
      <c r="J879" s="242"/>
      <c r="K879" s="242"/>
      <c r="L879" s="242"/>
      <c r="M879" s="242"/>
      <c r="N879" s="242"/>
      <c r="O879" s="242"/>
      <c r="P879" s="242"/>
      <c r="Q879" s="242"/>
      <c r="R879" s="242"/>
      <c r="S879" s="242"/>
      <c r="T879" s="242"/>
      <c r="U879" s="242"/>
      <c r="V879" s="242"/>
      <c r="W879" s="242"/>
      <c r="X879" s="242"/>
      <c r="Y879" s="242"/>
      <c r="Z879" s="242"/>
    </row>
    <row r="880" spans="1:26" ht="15.75" customHeight="1">
      <c r="A880" s="242"/>
      <c r="B880" s="242"/>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row>
    <row r="881" spans="1:26" ht="15.75" customHeight="1">
      <c r="A881" s="242"/>
      <c r="B881" s="242"/>
      <c r="C881" s="242"/>
      <c r="D881" s="242"/>
      <c r="E881" s="242"/>
      <c r="F881" s="242"/>
      <c r="G881" s="242"/>
      <c r="H881" s="242"/>
      <c r="I881" s="242"/>
      <c r="J881" s="242"/>
      <c r="K881" s="242"/>
      <c r="L881" s="242"/>
      <c r="M881" s="242"/>
      <c r="N881" s="242"/>
      <c r="O881" s="242"/>
      <c r="P881" s="242"/>
      <c r="Q881" s="242"/>
      <c r="R881" s="242"/>
      <c r="S881" s="242"/>
      <c r="T881" s="242"/>
      <c r="U881" s="242"/>
      <c r="V881" s="242"/>
      <c r="W881" s="242"/>
      <c r="X881" s="242"/>
      <c r="Y881" s="242"/>
      <c r="Z881" s="242"/>
    </row>
    <row r="882" spans="1:26" ht="15.75" customHeight="1">
      <c r="A882" s="242"/>
      <c r="B882" s="242"/>
      <c r="C882" s="242"/>
      <c r="D882" s="242"/>
      <c r="E882" s="242"/>
      <c r="F882" s="242"/>
      <c r="G882" s="242"/>
      <c r="H882" s="242"/>
      <c r="I882" s="242"/>
      <c r="J882" s="242"/>
      <c r="K882" s="242"/>
      <c r="L882" s="242"/>
      <c r="M882" s="242"/>
      <c r="N882" s="242"/>
      <c r="O882" s="242"/>
      <c r="P882" s="242"/>
      <c r="Q882" s="242"/>
      <c r="R882" s="242"/>
      <c r="S882" s="242"/>
      <c r="T882" s="242"/>
      <c r="U882" s="242"/>
      <c r="V882" s="242"/>
      <c r="W882" s="242"/>
      <c r="X882" s="242"/>
      <c r="Y882" s="242"/>
      <c r="Z882" s="242"/>
    </row>
    <row r="883" spans="1:26" ht="15.75" customHeight="1">
      <c r="A883" s="242"/>
      <c r="B883" s="242"/>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row>
    <row r="884" spans="1:26" ht="15.75" customHeight="1">
      <c r="A884" s="242"/>
      <c r="B884" s="242"/>
      <c r="C884" s="242"/>
      <c r="D884" s="242"/>
      <c r="E884" s="242"/>
      <c r="F884" s="242"/>
      <c r="G884" s="242"/>
      <c r="H884" s="242"/>
      <c r="I884" s="242"/>
      <c r="J884" s="242"/>
      <c r="K884" s="242"/>
      <c r="L884" s="242"/>
      <c r="M884" s="242"/>
      <c r="N884" s="242"/>
      <c r="O884" s="242"/>
      <c r="P884" s="242"/>
      <c r="Q884" s="242"/>
      <c r="R884" s="242"/>
      <c r="S884" s="242"/>
      <c r="T884" s="242"/>
      <c r="U884" s="242"/>
      <c r="V884" s="242"/>
      <c r="W884" s="242"/>
      <c r="X884" s="242"/>
      <c r="Y884" s="242"/>
      <c r="Z884" s="242"/>
    </row>
    <row r="885" spans="1:26" ht="15.75" customHeight="1">
      <c r="A885" s="242"/>
      <c r="B885" s="242"/>
      <c r="C885" s="242"/>
      <c r="D885" s="242"/>
      <c r="E885" s="242"/>
      <c r="F885" s="242"/>
      <c r="G885" s="242"/>
      <c r="H885" s="242"/>
      <c r="I885" s="242"/>
      <c r="J885" s="242"/>
      <c r="K885" s="242"/>
      <c r="L885" s="242"/>
      <c r="M885" s="242"/>
      <c r="N885" s="242"/>
      <c r="O885" s="242"/>
      <c r="P885" s="242"/>
      <c r="Q885" s="242"/>
      <c r="R885" s="242"/>
      <c r="S885" s="242"/>
      <c r="T885" s="242"/>
      <c r="U885" s="242"/>
      <c r="V885" s="242"/>
      <c r="W885" s="242"/>
      <c r="X885" s="242"/>
      <c r="Y885" s="242"/>
      <c r="Z885" s="242"/>
    </row>
    <row r="886" spans="1:26" ht="15.75" customHeight="1">
      <c r="A886" s="242"/>
      <c r="B886" s="242"/>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row>
    <row r="887" spans="1:26" ht="15.75" customHeight="1">
      <c r="A887" s="242"/>
      <c r="B887" s="242"/>
      <c r="C887" s="242"/>
      <c r="D887" s="242"/>
      <c r="E887" s="242"/>
      <c r="F887" s="242"/>
      <c r="G887" s="242"/>
      <c r="H887" s="242"/>
      <c r="I887" s="242"/>
      <c r="J887" s="242"/>
      <c r="K887" s="242"/>
      <c r="L887" s="242"/>
      <c r="M887" s="242"/>
      <c r="N887" s="242"/>
      <c r="O887" s="242"/>
      <c r="P887" s="242"/>
      <c r="Q887" s="242"/>
      <c r="R887" s="242"/>
      <c r="S887" s="242"/>
      <c r="T887" s="242"/>
      <c r="U887" s="242"/>
      <c r="V887" s="242"/>
      <c r="W887" s="242"/>
      <c r="X887" s="242"/>
      <c r="Y887" s="242"/>
      <c r="Z887" s="242"/>
    </row>
    <row r="888" spans="1:26" ht="15.75" customHeight="1">
      <c r="A888" s="242"/>
      <c r="B888" s="242"/>
      <c r="C888" s="242"/>
      <c r="D888" s="242"/>
      <c r="E888" s="242"/>
      <c r="F888" s="242"/>
      <c r="G888" s="242"/>
      <c r="H888" s="242"/>
      <c r="I888" s="242"/>
      <c r="J888" s="242"/>
      <c r="K888" s="242"/>
      <c r="L888" s="242"/>
      <c r="M888" s="242"/>
      <c r="N888" s="242"/>
      <c r="O888" s="242"/>
      <c r="P888" s="242"/>
      <c r="Q888" s="242"/>
      <c r="R888" s="242"/>
      <c r="S888" s="242"/>
      <c r="T888" s="242"/>
      <c r="U888" s="242"/>
      <c r="V888" s="242"/>
      <c r="W888" s="242"/>
      <c r="X888" s="242"/>
      <c r="Y888" s="242"/>
      <c r="Z888" s="242"/>
    </row>
    <row r="889" spans="1:26" ht="15.75" customHeight="1">
      <c r="A889" s="242"/>
      <c r="B889" s="242"/>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row>
    <row r="890" spans="1:26" ht="15.75" customHeight="1">
      <c r="A890" s="242"/>
      <c r="B890" s="242"/>
      <c r="C890" s="242"/>
      <c r="D890" s="242"/>
      <c r="E890" s="242"/>
      <c r="F890" s="242"/>
      <c r="G890" s="242"/>
      <c r="H890" s="242"/>
      <c r="I890" s="242"/>
      <c r="J890" s="242"/>
      <c r="K890" s="242"/>
      <c r="L890" s="242"/>
      <c r="M890" s="242"/>
      <c r="N890" s="242"/>
      <c r="O890" s="242"/>
      <c r="P890" s="242"/>
      <c r="Q890" s="242"/>
      <c r="R890" s="242"/>
      <c r="S890" s="242"/>
      <c r="T890" s="242"/>
      <c r="U890" s="242"/>
      <c r="V890" s="242"/>
      <c r="W890" s="242"/>
      <c r="X890" s="242"/>
      <c r="Y890" s="242"/>
      <c r="Z890" s="242"/>
    </row>
    <row r="891" spans="1:26" ht="15.75" customHeight="1">
      <c r="A891" s="242"/>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row>
    <row r="892" spans="1:26" ht="15.75" customHeight="1">
      <c r="A892" s="242"/>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row>
    <row r="893" spans="1:26" ht="15.75" customHeight="1">
      <c r="A893" s="242"/>
      <c r="B893" s="242"/>
      <c r="C893" s="242"/>
      <c r="D893" s="242"/>
      <c r="E893" s="242"/>
      <c r="F893" s="242"/>
      <c r="G893" s="242"/>
      <c r="H893" s="242"/>
      <c r="I893" s="242"/>
      <c r="J893" s="242"/>
      <c r="K893" s="242"/>
      <c r="L893" s="242"/>
      <c r="M893" s="242"/>
      <c r="N893" s="242"/>
      <c r="O893" s="242"/>
      <c r="P893" s="242"/>
      <c r="Q893" s="242"/>
      <c r="R893" s="242"/>
      <c r="S893" s="242"/>
      <c r="T893" s="242"/>
      <c r="U893" s="242"/>
      <c r="V893" s="242"/>
      <c r="W893" s="242"/>
      <c r="X893" s="242"/>
      <c r="Y893" s="242"/>
      <c r="Z893" s="242"/>
    </row>
    <row r="894" spans="1:26" ht="15.75" customHeight="1">
      <c r="A894" s="242"/>
      <c r="B894" s="242"/>
      <c r="C894" s="242"/>
      <c r="D894" s="242"/>
      <c r="E894" s="242"/>
      <c r="F894" s="242"/>
      <c r="G894" s="242"/>
      <c r="H894" s="242"/>
      <c r="I894" s="242"/>
      <c r="J894" s="242"/>
      <c r="K894" s="242"/>
      <c r="L894" s="242"/>
      <c r="M894" s="242"/>
      <c r="N894" s="242"/>
      <c r="O894" s="242"/>
      <c r="P894" s="242"/>
      <c r="Q894" s="242"/>
      <c r="R894" s="242"/>
      <c r="S894" s="242"/>
      <c r="T894" s="242"/>
      <c r="U894" s="242"/>
      <c r="V894" s="242"/>
      <c r="W894" s="242"/>
      <c r="X894" s="242"/>
      <c r="Y894" s="242"/>
      <c r="Z894" s="242"/>
    </row>
    <row r="895" spans="1:26" ht="15.75" customHeight="1">
      <c r="A895" s="242"/>
      <c r="B895" s="242"/>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row>
    <row r="896" spans="1:26" ht="15.75" customHeight="1">
      <c r="A896" s="242"/>
      <c r="B896" s="242"/>
      <c r="C896" s="242"/>
      <c r="D896" s="242"/>
      <c r="E896" s="242"/>
      <c r="F896" s="242"/>
      <c r="G896" s="242"/>
      <c r="H896" s="242"/>
      <c r="I896" s="242"/>
      <c r="J896" s="242"/>
      <c r="K896" s="242"/>
      <c r="L896" s="242"/>
      <c r="M896" s="242"/>
      <c r="N896" s="242"/>
      <c r="O896" s="242"/>
      <c r="P896" s="242"/>
      <c r="Q896" s="242"/>
      <c r="R896" s="242"/>
      <c r="S896" s="242"/>
      <c r="T896" s="242"/>
      <c r="U896" s="242"/>
      <c r="V896" s="242"/>
      <c r="W896" s="242"/>
      <c r="X896" s="242"/>
      <c r="Y896" s="242"/>
      <c r="Z896" s="242"/>
    </row>
    <row r="897" spans="1:26" ht="15.75" customHeight="1">
      <c r="A897" s="242"/>
      <c r="B897" s="242"/>
      <c r="C897" s="242"/>
      <c r="D897" s="242"/>
      <c r="E897" s="242"/>
      <c r="F897" s="242"/>
      <c r="G897" s="242"/>
      <c r="H897" s="242"/>
      <c r="I897" s="242"/>
      <c r="J897" s="242"/>
      <c r="K897" s="242"/>
      <c r="L897" s="242"/>
      <c r="M897" s="242"/>
      <c r="N897" s="242"/>
      <c r="O897" s="242"/>
      <c r="P897" s="242"/>
      <c r="Q897" s="242"/>
      <c r="R897" s="242"/>
      <c r="S897" s="242"/>
      <c r="T897" s="242"/>
      <c r="U897" s="242"/>
      <c r="V897" s="242"/>
      <c r="W897" s="242"/>
      <c r="X897" s="242"/>
      <c r="Y897" s="242"/>
      <c r="Z897" s="242"/>
    </row>
    <row r="898" spans="1:26" ht="15.75" customHeight="1">
      <c r="A898" s="242"/>
      <c r="B898" s="24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row>
    <row r="899" spans="1:26" ht="15.75" customHeight="1">
      <c r="A899" s="242"/>
      <c r="B899" s="242"/>
      <c r="C899" s="242"/>
      <c r="D899" s="242"/>
      <c r="E899" s="242"/>
      <c r="F899" s="242"/>
      <c r="G899" s="242"/>
      <c r="H899" s="242"/>
      <c r="I899" s="242"/>
      <c r="J899" s="242"/>
      <c r="K899" s="242"/>
      <c r="L899" s="242"/>
      <c r="M899" s="242"/>
      <c r="N899" s="242"/>
      <c r="O899" s="242"/>
      <c r="P899" s="242"/>
      <c r="Q899" s="242"/>
      <c r="R899" s="242"/>
      <c r="S899" s="242"/>
      <c r="T899" s="242"/>
      <c r="U899" s="242"/>
      <c r="V899" s="242"/>
      <c r="W899" s="242"/>
      <c r="X899" s="242"/>
      <c r="Y899" s="242"/>
      <c r="Z899" s="242"/>
    </row>
    <row r="900" spans="1:26" ht="15.75" customHeight="1">
      <c r="A900" s="242"/>
      <c r="B900" s="242"/>
      <c r="C900" s="242"/>
      <c r="D900" s="242"/>
      <c r="E900" s="242"/>
      <c r="F900" s="242"/>
      <c r="G900" s="242"/>
      <c r="H900" s="242"/>
      <c r="I900" s="242"/>
      <c r="J900" s="242"/>
      <c r="K900" s="242"/>
      <c r="L900" s="242"/>
      <c r="M900" s="242"/>
      <c r="N900" s="242"/>
      <c r="O900" s="242"/>
      <c r="P900" s="242"/>
      <c r="Q900" s="242"/>
      <c r="R900" s="242"/>
      <c r="S900" s="242"/>
      <c r="T900" s="242"/>
      <c r="U900" s="242"/>
      <c r="V900" s="242"/>
      <c r="W900" s="242"/>
      <c r="X900" s="242"/>
      <c r="Y900" s="242"/>
      <c r="Z900" s="242"/>
    </row>
    <row r="901" spans="1:26" ht="15.75" customHeight="1">
      <c r="A901" s="242"/>
      <c r="B901" s="24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row>
    <row r="902" spans="1:26" ht="15.75" customHeight="1">
      <c r="A902" s="242"/>
      <c r="B902" s="242"/>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row>
    <row r="903" spans="1:26" ht="15.75" customHeight="1">
      <c r="A903" s="242"/>
      <c r="B903" s="242"/>
      <c r="C903" s="242"/>
      <c r="D903" s="242"/>
      <c r="E903" s="242"/>
      <c r="F903" s="242"/>
      <c r="G903" s="242"/>
      <c r="H903" s="242"/>
      <c r="I903" s="242"/>
      <c r="J903" s="242"/>
      <c r="K903" s="242"/>
      <c r="L903" s="242"/>
      <c r="M903" s="242"/>
      <c r="N903" s="242"/>
      <c r="O903" s="242"/>
      <c r="P903" s="242"/>
      <c r="Q903" s="242"/>
      <c r="R903" s="242"/>
      <c r="S903" s="242"/>
      <c r="T903" s="242"/>
      <c r="U903" s="242"/>
      <c r="V903" s="242"/>
      <c r="W903" s="242"/>
      <c r="X903" s="242"/>
      <c r="Y903" s="242"/>
      <c r="Z903" s="242"/>
    </row>
    <row r="904" spans="1:26" ht="15.75" customHeight="1">
      <c r="A904" s="242"/>
      <c r="B904" s="242"/>
      <c r="C904" s="242"/>
      <c r="D904" s="242"/>
      <c r="E904" s="242"/>
      <c r="F904" s="242"/>
      <c r="G904" s="242"/>
      <c r="H904" s="242"/>
      <c r="I904" s="242"/>
      <c r="J904" s="242"/>
      <c r="K904" s="242"/>
      <c r="L904" s="242"/>
      <c r="M904" s="242"/>
      <c r="N904" s="242"/>
      <c r="O904" s="242"/>
      <c r="P904" s="242"/>
      <c r="Q904" s="242"/>
      <c r="R904" s="242"/>
      <c r="S904" s="242"/>
      <c r="T904" s="242"/>
      <c r="U904" s="242"/>
      <c r="V904" s="242"/>
      <c r="W904" s="242"/>
      <c r="X904" s="242"/>
      <c r="Y904" s="242"/>
      <c r="Z904" s="242"/>
    </row>
    <row r="905" spans="1:26" ht="15.75" customHeight="1">
      <c r="A905" s="242"/>
      <c r="B905" s="24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row>
    <row r="906" spans="1:26" ht="15.75" customHeight="1">
      <c r="A906" s="242"/>
      <c r="B906" s="242"/>
      <c r="C906" s="242"/>
      <c r="D906" s="242"/>
      <c r="E906" s="242"/>
      <c r="F906" s="242"/>
      <c r="G906" s="242"/>
      <c r="H906" s="242"/>
      <c r="I906" s="242"/>
      <c r="J906" s="242"/>
      <c r="K906" s="242"/>
      <c r="L906" s="242"/>
      <c r="M906" s="242"/>
      <c r="N906" s="242"/>
      <c r="O906" s="242"/>
      <c r="P906" s="242"/>
      <c r="Q906" s="242"/>
      <c r="R906" s="242"/>
      <c r="S906" s="242"/>
      <c r="T906" s="242"/>
      <c r="U906" s="242"/>
      <c r="V906" s="242"/>
      <c r="W906" s="242"/>
      <c r="X906" s="242"/>
      <c r="Y906" s="242"/>
      <c r="Z906" s="242"/>
    </row>
    <row r="907" spans="1:26" ht="15.75" customHeight="1">
      <c r="A907" s="242"/>
      <c r="B907" s="242"/>
      <c r="C907" s="242"/>
      <c r="D907" s="242"/>
      <c r="E907" s="242"/>
      <c r="F907" s="242"/>
      <c r="G907" s="242"/>
      <c r="H907" s="242"/>
      <c r="I907" s="242"/>
      <c r="J907" s="242"/>
      <c r="K907" s="242"/>
      <c r="L907" s="242"/>
      <c r="M907" s="242"/>
      <c r="N907" s="242"/>
      <c r="O907" s="242"/>
      <c r="P907" s="242"/>
      <c r="Q907" s="242"/>
      <c r="R907" s="242"/>
      <c r="S907" s="242"/>
      <c r="T907" s="242"/>
      <c r="U907" s="242"/>
      <c r="V907" s="242"/>
      <c r="W907" s="242"/>
      <c r="X907" s="242"/>
      <c r="Y907" s="242"/>
      <c r="Z907" s="242"/>
    </row>
    <row r="908" spans="1:26" ht="15.75" customHeight="1">
      <c r="A908" s="242"/>
      <c r="B908" s="24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row>
    <row r="909" spans="1:26" ht="15.75" customHeight="1">
      <c r="A909" s="242"/>
      <c r="B909" s="242"/>
      <c r="C909" s="242"/>
      <c r="D909" s="242"/>
      <c r="E909" s="242"/>
      <c r="F909" s="242"/>
      <c r="G909" s="242"/>
      <c r="H909" s="242"/>
      <c r="I909" s="242"/>
      <c r="J909" s="242"/>
      <c r="K909" s="242"/>
      <c r="L909" s="242"/>
      <c r="M909" s="242"/>
      <c r="N909" s="242"/>
      <c r="O909" s="242"/>
      <c r="P909" s="242"/>
      <c r="Q909" s="242"/>
      <c r="R909" s="242"/>
      <c r="S909" s="242"/>
      <c r="T909" s="242"/>
      <c r="U909" s="242"/>
      <c r="V909" s="242"/>
      <c r="W909" s="242"/>
      <c r="X909" s="242"/>
      <c r="Y909" s="242"/>
      <c r="Z909" s="242"/>
    </row>
    <row r="910" spans="1:26" ht="15.75" customHeight="1">
      <c r="A910" s="242"/>
      <c r="B910" s="242"/>
      <c r="C910" s="242"/>
      <c r="D910" s="242"/>
      <c r="E910" s="242"/>
      <c r="F910" s="242"/>
      <c r="G910" s="242"/>
      <c r="H910" s="242"/>
      <c r="I910" s="242"/>
      <c r="J910" s="242"/>
      <c r="K910" s="242"/>
      <c r="L910" s="242"/>
      <c r="M910" s="242"/>
      <c r="N910" s="242"/>
      <c r="O910" s="242"/>
      <c r="P910" s="242"/>
      <c r="Q910" s="242"/>
      <c r="R910" s="242"/>
      <c r="S910" s="242"/>
      <c r="T910" s="242"/>
      <c r="U910" s="242"/>
      <c r="V910" s="242"/>
      <c r="W910" s="242"/>
      <c r="X910" s="242"/>
      <c r="Y910" s="242"/>
      <c r="Z910" s="242"/>
    </row>
    <row r="911" spans="1:26" ht="15.75" customHeight="1">
      <c r="A911" s="242"/>
      <c r="B911" s="242"/>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row>
    <row r="912" spans="1:26" ht="15.75" customHeight="1">
      <c r="A912" s="242"/>
      <c r="B912" s="242"/>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row>
    <row r="913" spans="1:26" ht="15.75" customHeight="1">
      <c r="A913" s="242"/>
      <c r="B913" s="242"/>
      <c r="C913" s="242"/>
      <c r="D913" s="242"/>
      <c r="E913" s="242"/>
      <c r="F913" s="242"/>
      <c r="G913" s="242"/>
      <c r="H913" s="242"/>
      <c r="I913" s="242"/>
      <c r="J913" s="242"/>
      <c r="K913" s="242"/>
      <c r="L913" s="242"/>
      <c r="M913" s="242"/>
      <c r="N913" s="242"/>
      <c r="O913" s="242"/>
      <c r="P913" s="242"/>
      <c r="Q913" s="242"/>
      <c r="R913" s="242"/>
      <c r="S913" s="242"/>
      <c r="T913" s="242"/>
      <c r="U913" s="242"/>
      <c r="V913" s="242"/>
      <c r="W913" s="242"/>
      <c r="X913" s="242"/>
      <c r="Y913" s="242"/>
      <c r="Z913" s="242"/>
    </row>
    <row r="914" spans="1:26" ht="15.75" customHeight="1">
      <c r="A914" s="242"/>
      <c r="B914" s="242"/>
      <c r="C914" s="242"/>
      <c r="D914" s="242"/>
      <c r="E914" s="242"/>
      <c r="F914" s="242"/>
      <c r="G914" s="242"/>
      <c r="H914" s="242"/>
      <c r="I914" s="242"/>
      <c r="J914" s="242"/>
      <c r="K914" s="242"/>
      <c r="L914" s="242"/>
      <c r="M914" s="242"/>
      <c r="N914" s="242"/>
      <c r="O914" s="242"/>
      <c r="P914" s="242"/>
      <c r="Q914" s="242"/>
      <c r="R914" s="242"/>
      <c r="S914" s="242"/>
      <c r="T914" s="242"/>
      <c r="U914" s="242"/>
      <c r="V914" s="242"/>
      <c r="W914" s="242"/>
      <c r="X914" s="242"/>
      <c r="Y914" s="242"/>
      <c r="Z914" s="242"/>
    </row>
    <row r="915" spans="1:26" ht="15.75" customHeight="1">
      <c r="A915" s="242"/>
      <c r="B915" s="24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row>
    <row r="916" spans="1:26" ht="15.75" customHeight="1">
      <c r="A916" s="242"/>
      <c r="B916" s="242"/>
      <c r="C916" s="242"/>
      <c r="D916" s="242"/>
      <c r="E916" s="242"/>
      <c r="F916" s="242"/>
      <c r="G916" s="242"/>
      <c r="H916" s="242"/>
      <c r="I916" s="242"/>
      <c r="J916" s="242"/>
      <c r="K916" s="242"/>
      <c r="L916" s="242"/>
      <c r="M916" s="242"/>
      <c r="N916" s="242"/>
      <c r="O916" s="242"/>
      <c r="P916" s="242"/>
      <c r="Q916" s="242"/>
      <c r="R916" s="242"/>
      <c r="S916" s="242"/>
      <c r="T916" s="242"/>
      <c r="U916" s="242"/>
      <c r="V916" s="242"/>
      <c r="W916" s="242"/>
      <c r="X916" s="242"/>
      <c r="Y916" s="242"/>
      <c r="Z916" s="242"/>
    </row>
    <row r="917" spans="1:26" ht="15.75" customHeight="1">
      <c r="A917" s="242"/>
      <c r="B917" s="242"/>
      <c r="C917" s="242"/>
      <c r="D917" s="242"/>
      <c r="E917" s="242"/>
      <c r="F917" s="242"/>
      <c r="G917" s="242"/>
      <c r="H917" s="242"/>
      <c r="I917" s="242"/>
      <c r="J917" s="242"/>
      <c r="K917" s="242"/>
      <c r="L917" s="242"/>
      <c r="M917" s="242"/>
      <c r="N917" s="242"/>
      <c r="O917" s="242"/>
      <c r="P917" s="242"/>
      <c r="Q917" s="242"/>
      <c r="R917" s="242"/>
      <c r="S917" s="242"/>
      <c r="T917" s="242"/>
      <c r="U917" s="242"/>
      <c r="V917" s="242"/>
      <c r="W917" s="242"/>
      <c r="X917" s="242"/>
      <c r="Y917" s="242"/>
      <c r="Z917" s="242"/>
    </row>
    <row r="918" spans="1:26" ht="15.75" customHeight="1">
      <c r="A918" s="242"/>
      <c r="B918" s="24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row>
    <row r="919" spans="1:26" ht="15.75" customHeight="1">
      <c r="A919" s="242"/>
      <c r="B919" s="242"/>
      <c r="C919" s="242"/>
      <c r="D919" s="242"/>
      <c r="E919" s="242"/>
      <c r="F919" s="242"/>
      <c r="G919" s="242"/>
      <c r="H919" s="242"/>
      <c r="I919" s="242"/>
      <c r="J919" s="242"/>
      <c r="K919" s="242"/>
      <c r="L919" s="242"/>
      <c r="M919" s="242"/>
      <c r="N919" s="242"/>
      <c r="O919" s="242"/>
      <c r="P919" s="242"/>
      <c r="Q919" s="242"/>
      <c r="R919" s="242"/>
      <c r="S919" s="242"/>
      <c r="T919" s="242"/>
      <c r="U919" s="242"/>
      <c r="V919" s="242"/>
      <c r="W919" s="242"/>
      <c r="X919" s="242"/>
      <c r="Y919" s="242"/>
      <c r="Z919" s="242"/>
    </row>
    <row r="920" spans="1:26" ht="15.75" customHeight="1">
      <c r="A920" s="242"/>
      <c r="B920" s="242"/>
      <c r="C920" s="242"/>
      <c r="D920" s="242"/>
      <c r="E920" s="242"/>
      <c r="F920" s="242"/>
      <c r="G920" s="242"/>
      <c r="H920" s="242"/>
      <c r="I920" s="242"/>
      <c r="J920" s="242"/>
      <c r="K920" s="242"/>
      <c r="L920" s="242"/>
      <c r="M920" s="242"/>
      <c r="N920" s="242"/>
      <c r="O920" s="242"/>
      <c r="P920" s="242"/>
      <c r="Q920" s="242"/>
      <c r="R920" s="242"/>
      <c r="S920" s="242"/>
      <c r="T920" s="242"/>
      <c r="U920" s="242"/>
      <c r="V920" s="242"/>
      <c r="W920" s="242"/>
      <c r="X920" s="242"/>
      <c r="Y920" s="242"/>
      <c r="Z920" s="242"/>
    </row>
    <row r="921" spans="1:26" ht="15.75" customHeight="1">
      <c r="A921" s="242"/>
      <c r="B921" s="24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row>
    <row r="922" spans="1:26" ht="15.75" customHeight="1">
      <c r="A922" s="242"/>
      <c r="B922" s="242"/>
      <c r="C922" s="242"/>
      <c r="D922" s="242"/>
      <c r="E922" s="242"/>
      <c r="F922" s="242"/>
      <c r="G922" s="242"/>
      <c r="H922" s="242"/>
      <c r="I922" s="242"/>
      <c r="J922" s="242"/>
      <c r="K922" s="242"/>
      <c r="L922" s="242"/>
      <c r="M922" s="242"/>
      <c r="N922" s="242"/>
      <c r="O922" s="242"/>
      <c r="P922" s="242"/>
      <c r="Q922" s="242"/>
      <c r="R922" s="242"/>
      <c r="S922" s="242"/>
      <c r="T922" s="242"/>
      <c r="U922" s="242"/>
      <c r="V922" s="242"/>
      <c r="W922" s="242"/>
      <c r="X922" s="242"/>
      <c r="Y922" s="242"/>
      <c r="Z922" s="242"/>
    </row>
    <row r="923" spans="1:26" ht="15.75" customHeight="1">
      <c r="A923" s="242"/>
      <c r="B923" s="242"/>
      <c r="C923" s="242"/>
      <c r="D923" s="242"/>
      <c r="E923" s="242"/>
      <c r="F923" s="242"/>
      <c r="G923" s="242"/>
      <c r="H923" s="242"/>
      <c r="I923" s="242"/>
      <c r="J923" s="242"/>
      <c r="K923" s="242"/>
      <c r="L923" s="242"/>
      <c r="M923" s="242"/>
      <c r="N923" s="242"/>
      <c r="O923" s="242"/>
      <c r="P923" s="242"/>
      <c r="Q923" s="242"/>
      <c r="R923" s="242"/>
      <c r="S923" s="242"/>
      <c r="T923" s="242"/>
      <c r="U923" s="242"/>
      <c r="V923" s="242"/>
      <c r="W923" s="242"/>
      <c r="X923" s="242"/>
      <c r="Y923" s="242"/>
      <c r="Z923" s="242"/>
    </row>
    <row r="924" spans="1:26" ht="15.75" customHeight="1">
      <c r="A924" s="242"/>
      <c r="B924" s="24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row>
    <row r="925" spans="1:26" ht="15.75" customHeight="1">
      <c r="A925" s="242"/>
      <c r="B925" s="242"/>
      <c r="C925" s="242"/>
      <c r="D925" s="242"/>
      <c r="E925" s="242"/>
      <c r="F925" s="242"/>
      <c r="G925" s="242"/>
      <c r="H925" s="242"/>
      <c r="I925" s="242"/>
      <c r="J925" s="242"/>
      <c r="K925" s="242"/>
      <c r="L925" s="242"/>
      <c r="M925" s="242"/>
      <c r="N925" s="242"/>
      <c r="O925" s="242"/>
      <c r="P925" s="242"/>
      <c r="Q925" s="242"/>
      <c r="R925" s="242"/>
      <c r="S925" s="242"/>
      <c r="T925" s="242"/>
      <c r="U925" s="242"/>
      <c r="V925" s="242"/>
      <c r="W925" s="242"/>
      <c r="X925" s="242"/>
      <c r="Y925" s="242"/>
      <c r="Z925" s="242"/>
    </row>
    <row r="926" spans="1:26" ht="15.75" customHeight="1">
      <c r="A926" s="242"/>
      <c r="B926" s="242"/>
      <c r="C926" s="242"/>
      <c r="D926" s="242"/>
      <c r="E926" s="242"/>
      <c r="F926" s="242"/>
      <c r="G926" s="242"/>
      <c r="H926" s="242"/>
      <c r="I926" s="242"/>
      <c r="J926" s="242"/>
      <c r="K926" s="242"/>
      <c r="L926" s="242"/>
      <c r="M926" s="242"/>
      <c r="N926" s="242"/>
      <c r="O926" s="242"/>
      <c r="P926" s="242"/>
      <c r="Q926" s="242"/>
      <c r="R926" s="242"/>
      <c r="S926" s="242"/>
      <c r="T926" s="242"/>
      <c r="U926" s="242"/>
      <c r="V926" s="242"/>
      <c r="W926" s="242"/>
      <c r="X926" s="242"/>
      <c r="Y926" s="242"/>
      <c r="Z926" s="242"/>
    </row>
    <row r="927" spans="1:26" ht="15.75" customHeight="1">
      <c r="A927" s="242"/>
      <c r="B927" s="24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row>
    <row r="928" spans="1:26" ht="15.75" customHeight="1">
      <c r="A928" s="242"/>
      <c r="B928" s="242"/>
      <c r="C928" s="242"/>
      <c r="D928" s="242"/>
      <c r="E928" s="242"/>
      <c r="F928" s="242"/>
      <c r="G928" s="242"/>
      <c r="H928" s="242"/>
      <c r="I928" s="242"/>
      <c r="J928" s="242"/>
      <c r="K928" s="242"/>
      <c r="L928" s="242"/>
      <c r="M928" s="242"/>
      <c r="N928" s="242"/>
      <c r="O928" s="242"/>
      <c r="P928" s="242"/>
      <c r="Q928" s="242"/>
      <c r="R928" s="242"/>
      <c r="S928" s="242"/>
      <c r="T928" s="242"/>
      <c r="U928" s="242"/>
      <c r="V928" s="242"/>
      <c r="W928" s="242"/>
      <c r="X928" s="242"/>
      <c r="Y928" s="242"/>
      <c r="Z928" s="242"/>
    </row>
    <row r="929" spans="1:26" ht="15.75" customHeight="1">
      <c r="A929" s="242"/>
      <c r="B929" s="242"/>
      <c r="C929" s="242"/>
      <c r="D929" s="242"/>
      <c r="E929" s="242"/>
      <c r="F929" s="242"/>
      <c r="G929" s="242"/>
      <c r="H929" s="242"/>
      <c r="I929" s="242"/>
      <c r="J929" s="242"/>
      <c r="K929" s="242"/>
      <c r="L929" s="242"/>
      <c r="M929" s="242"/>
      <c r="N929" s="242"/>
      <c r="O929" s="242"/>
      <c r="P929" s="242"/>
      <c r="Q929" s="242"/>
      <c r="R929" s="242"/>
      <c r="S929" s="242"/>
      <c r="T929" s="242"/>
      <c r="U929" s="242"/>
      <c r="V929" s="242"/>
      <c r="W929" s="242"/>
      <c r="X929" s="242"/>
      <c r="Y929" s="242"/>
      <c r="Z929" s="242"/>
    </row>
    <row r="930" spans="1:26" ht="15.75" customHeight="1">
      <c r="A930" s="242"/>
      <c r="B930" s="24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row>
    <row r="931" spans="1:26" ht="15.75" customHeight="1">
      <c r="A931" s="242"/>
      <c r="B931" s="242"/>
      <c r="C931" s="242"/>
      <c r="D931" s="242"/>
      <c r="E931" s="242"/>
      <c r="F931" s="242"/>
      <c r="G931" s="242"/>
      <c r="H931" s="242"/>
      <c r="I931" s="242"/>
      <c r="J931" s="242"/>
      <c r="K931" s="242"/>
      <c r="L931" s="242"/>
      <c r="M931" s="242"/>
      <c r="N931" s="242"/>
      <c r="O931" s="242"/>
      <c r="P931" s="242"/>
      <c r="Q931" s="242"/>
      <c r="R931" s="242"/>
      <c r="S931" s="242"/>
      <c r="T931" s="242"/>
      <c r="U931" s="242"/>
      <c r="V931" s="242"/>
      <c r="W931" s="242"/>
      <c r="X931" s="242"/>
      <c r="Y931" s="242"/>
      <c r="Z931" s="242"/>
    </row>
    <row r="932" spans="1:26" ht="15.75" customHeight="1">
      <c r="A932" s="242"/>
      <c r="B932" s="242"/>
      <c r="C932" s="242"/>
      <c r="D932" s="242"/>
      <c r="E932" s="242"/>
      <c r="F932" s="242"/>
      <c r="G932" s="242"/>
      <c r="H932" s="242"/>
      <c r="I932" s="242"/>
      <c r="J932" s="242"/>
      <c r="K932" s="242"/>
      <c r="L932" s="242"/>
      <c r="M932" s="242"/>
      <c r="N932" s="242"/>
      <c r="O932" s="242"/>
      <c r="P932" s="242"/>
      <c r="Q932" s="242"/>
      <c r="R932" s="242"/>
      <c r="S932" s="242"/>
      <c r="T932" s="242"/>
      <c r="U932" s="242"/>
      <c r="V932" s="242"/>
      <c r="W932" s="242"/>
      <c r="X932" s="242"/>
      <c r="Y932" s="242"/>
      <c r="Z932" s="242"/>
    </row>
    <row r="933" spans="1:26" ht="15.75" customHeight="1">
      <c r="A933" s="242"/>
      <c r="B933" s="24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row>
    <row r="934" spans="1:26" ht="15.75" customHeight="1">
      <c r="A934" s="242"/>
      <c r="B934" s="242"/>
      <c r="C934" s="242"/>
      <c r="D934" s="242"/>
      <c r="E934" s="242"/>
      <c r="F934" s="242"/>
      <c r="G934" s="242"/>
      <c r="H934" s="242"/>
      <c r="I934" s="242"/>
      <c r="J934" s="242"/>
      <c r="K934" s="242"/>
      <c r="L934" s="242"/>
      <c r="M934" s="242"/>
      <c r="N934" s="242"/>
      <c r="O934" s="242"/>
      <c r="P934" s="242"/>
      <c r="Q934" s="242"/>
      <c r="R934" s="242"/>
      <c r="S934" s="242"/>
      <c r="T934" s="242"/>
      <c r="U934" s="242"/>
      <c r="V934" s="242"/>
      <c r="W934" s="242"/>
      <c r="X934" s="242"/>
      <c r="Y934" s="242"/>
      <c r="Z934" s="242"/>
    </row>
    <row r="935" spans="1:26" ht="15.75" customHeight="1">
      <c r="A935" s="242"/>
      <c r="B935" s="242"/>
      <c r="C935" s="242"/>
      <c r="D935" s="242"/>
      <c r="E935" s="242"/>
      <c r="F935" s="242"/>
      <c r="G935" s="242"/>
      <c r="H935" s="242"/>
      <c r="I935" s="242"/>
      <c r="J935" s="242"/>
      <c r="K935" s="242"/>
      <c r="L935" s="242"/>
      <c r="M935" s="242"/>
      <c r="N935" s="242"/>
      <c r="O935" s="242"/>
      <c r="P935" s="242"/>
      <c r="Q935" s="242"/>
      <c r="R935" s="242"/>
      <c r="S935" s="242"/>
      <c r="T935" s="242"/>
      <c r="U935" s="242"/>
      <c r="V935" s="242"/>
      <c r="W935" s="242"/>
      <c r="X935" s="242"/>
      <c r="Y935" s="242"/>
      <c r="Z935" s="242"/>
    </row>
    <row r="936" spans="1:26" ht="15.75" customHeight="1">
      <c r="A936" s="242"/>
      <c r="B936" s="24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row>
    <row r="937" spans="1:26" ht="15.75" customHeight="1">
      <c r="A937" s="242"/>
      <c r="B937" s="242"/>
      <c r="C937" s="242"/>
      <c r="D937" s="242"/>
      <c r="E937" s="242"/>
      <c r="F937" s="242"/>
      <c r="G937" s="242"/>
      <c r="H937" s="242"/>
      <c r="I937" s="242"/>
      <c r="J937" s="242"/>
      <c r="K937" s="242"/>
      <c r="L937" s="242"/>
      <c r="M937" s="242"/>
      <c r="N937" s="242"/>
      <c r="O937" s="242"/>
      <c r="P937" s="242"/>
      <c r="Q937" s="242"/>
      <c r="R937" s="242"/>
      <c r="S937" s="242"/>
      <c r="T937" s="242"/>
      <c r="U937" s="242"/>
      <c r="V937" s="242"/>
      <c r="W937" s="242"/>
      <c r="X937" s="242"/>
      <c r="Y937" s="242"/>
      <c r="Z937" s="242"/>
    </row>
    <row r="938" spans="1:26" ht="15.75" customHeight="1">
      <c r="A938" s="242"/>
      <c r="B938" s="242"/>
      <c r="C938" s="242"/>
      <c r="D938" s="242"/>
      <c r="E938" s="242"/>
      <c r="F938" s="242"/>
      <c r="G938" s="242"/>
      <c r="H938" s="242"/>
      <c r="I938" s="242"/>
      <c r="J938" s="242"/>
      <c r="K938" s="242"/>
      <c r="L938" s="242"/>
      <c r="M938" s="242"/>
      <c r="N938" s="242"/>
      <c r="O938" s="242"/>
      <c r="P938" s="242"/>
      <c r="Q938" s="242"/>
      <c r="R938" s="242"/>
      <c r="S938" s="242"/>
      <c r="T938" s="242"/>
      <c r="U938" s="242"/>
      <c r="V938" s="242"/>
      <c r="W938" s="242"/>
      <c r="X938" s="242"/>
      <c r="Y938" s="242"/>
      <c r="Z938" s="242"/>
    </row>
    <row r="939" spans="1:26" ht="15.75" customHeight="1">
      <c r="A939" s="242"/>
      <c r="B939" s="24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row>
    <row r="940" spans="1:26" ht="15.75" customHeight="1">
      <c r="A940" s="242"/>
      <c r="B940" s="242"/>
      <c r="C940" s="242"/>
      <c r="D940" s="242"/>
      <c r="E940" s="242"/>
      <c r="F940" s="242"/>
      <c r="G940" s="242"/>
      <c r="H940" s="242"/>
      <c r="I940" s="242"/>
      <c r="J940" s="242"/>
      <c r="K940" s="242"/>
      <c r="L940" s="242"/>
      <c r="M940" s="242"/>
      <c r="N940" s="242"/>
      <c r="O940" s="242"/>
      <c r="P940" s="242"/>
      <c r="Q940" s="242"/>
      <c r="R940" s="242"/>
      <c r="S940" s="242"/>
      <c r="T940" s="242"/>
      <c r="U940" s="242"/>
      <c r="V940" s="242"/>
      <c r="W940" s="242"/>
      <c r="X940" s="242"/>
      <c r="Y940" s="242"/>
      <c r="Z940" s="242"/>
    </row>
    <row r="941" spans="1:26" ht="15.75" customHeight="1">
      <c r="A941" s="242"/>
      <c r="B941" s="242"/>
      <c r="C941" s="242"/>
      <c r="D941" s="242"/>
      <c r="E941" s="242"/>
      <c r="F941" s="242"/>
      <c r="G941" s="242"/>
      <c r="H941" s="242"/>
      <c r="I941" s="242"/>
      <c r="J941" s="242"/>
      <c r="K941" s="242"/>
      <c r="L941" s="242"/>
      <c r="M941" s="242"/>
      <c r="N941" s="242"/>
      <c r="O941" s="242"/>
      <c r="P941" s="242"/>
      <c r="Q941" s="242"/>
      <c r="R941" s="242"/>
      <c r="S941" s="242"/>
      <c r="T941" s="242"/>
      <c r="U941" s="242"/>
      <c r="V941" s="242"/>
      <c r="W941" s="242"/>
      <c r="X941" s="242"/>
      <c r="Y941" s="242"/>
      <c r="Z941" s="242"/>
    </row>
    <row r="942" spans="1:26" ht="15.75" customHeight="1">
      <c r="A942" s="242"/>
      <c r="B942" s="24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row>
    <row r="943" spans="1:26" ht="15.75" customHeight="1">
      <c r="A943" s="242"/>
      <c r="B943" s="242"/>
      <c r="C943" s="242"/>
      <c r="D943" s="242"/>
      <c r="E943" s="242"/>
      <c r="F943" s="242"/>
      <c r="G943" s="242"/>
      <c r="H943" s="242"/>
      <c r="I943" s="242"/>
      <c r="J943" s="242"/>
      <c r="K943" s="242"/>
      <c r="L943" s="242"/>
      <c r="M943" s="242"/>
      <c r="N943" s="242"/>
      <c r="O943" s="242"/>
      <c r="P943" s="242"/>
      <c r="Q943" s="242"/>
      <c r="R943" s="242"/>
      <c r="S943" s="242"/>
      <c r="T943" s="242"/>
      <c r="U943" s="242"/>
      <c r="V943" s="242"/>
      <c r="W943" s="242"/>
      <c r="X943" s="242"/>
      <c r="Y943" s="242"/>
      <c r="Z943" s="242"/>
    </row>
    <row r="944" spans="1:26" ht="15.75" customHeight="1">
      <c r="A944" s="242"/>
      <c r="B944" s="242"/>
      <c r="C944" s="242"/>
      <c r="D944" s="242"/>
      <c r="E944" s="242"/>
      <c r="F944" s="242"/>
      <c r="G944" s="242"/>
      <c r="H944" s="242"/>
      <c r="I944" s="242"/>
      <c r="J944" s="242"/>
      <c r="K944" s="242"/>
      <c r="L944" s="242"/>
      <c r="M944" s="242"/>
      <c r="N944" s="242"/>
      <c r="O944" s="242"/>
      <c r="P944" s="242"/>
      <c r="Q944" s="242"/>
      <c r="R944" s="242"/>
      <c r="S944" s="242"/>
      <c r="T944" s="242"/>
      <c r="U944" s="242"/>
      <c r="V944" s="242"/>
      <c r="W944" s="242"/>
      <c r="X944" s="242"/>
      <c r="Y944" s="242"/>
      <c r="Z944" s="242"/>
    </row>
    <row r="945" spans="1:26" ht="15.75" customHeight="1">
      <c r="A945" s="242"/>
      <c r="B945" s="24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row>
    <row r="946" spans="1:26" ht="15.75" customHeight="1">
      <c r="A946" s="242"/>
      <c r="B946" s="242"/>
      <c r="C946" s="242"/>
      <c r="D946" s="242"/>
      <c r="E946" s="242"/>
      <c r="F946" s="242"/>
      <c r="G946" s="242"/>
      <c r="H946" s="242"/>
      <c r="I946" s="242"/>
      <c r="J946" s="242"/>
      <c r="K946" s="242"/>
      <c r="L946" s="242"/>
      <c r="M946" s="242"/>
      <c r="N946" s="242"/>
      <c r="O946" s="242"/>
      <c r="P946" s="242"/>
      <c r="Q946" s="242"/>
      <c r="R946" s="242"/>
      <c r="S946" s="242"/>
      <c r="T946" s="242"/>
      <c r="U946" s="242"/>
      <c r="V946" s="242"/>
      <c r="W946" s="242"/>
      <c r="X946" s="242"/>
      <c r="Y946" s="242"/>
      <c r="Z946" s="242"/>
    </row>
    <row r="947" spans="1:26" ht="15.75" customHeight="1">
      <c r="A947" s="242"/>
      <c r="B947" s="242"/>
      <c r="C947" s="242"/>
      <c r="D947" s="242"/>
      <c r="E947" s="242"/>
      <c r="F947" s="242"/>
      <c r="G947" s="242"/>
      <c r="H947" s="242"/>
      <c r="I947" s="242"/>
      <c r="J947" s="242"/>
      <c r="K947" s="242"/>
      <c r="L947" s="242"/>
      <c r="M947" s="242"/>
      <c r="N947" s="242"/>
      <c r="O947" s="242"/>
      <c r="P947" s="242"/>
      <c r="Q947" s="242"/>
      <c r="R947" s="242"/>
      <c r="S947" s="242"/>
      <c r="T947" s="242"/>
      <c r="U947" s="242"/>
      <c r="V947" s="242"/>
      <c r="W947" s="242"/>
      <c r="X947" s="242"/>
      <c r="Y947" s="242"/>
      <c r="Z947" s="242"/>
    </row>
    <row r="948" spans="1:26" ht="15.75" customHeight="1">
      <c r="A948" s="242"/>
      <c r="B948" s="24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row>
    <row r="949" spans="1:26" ht="15.75" customHeight="1">
      <c r="A949" s="242"/>
      <c r="B949" s="242"/>
      <c r="C949" s="242"/>
      <c r="D949" s="242"/>
      <c r="E949" s="242"/>
      <c r="F949" s="242"/>
      <c r="G949" s="242"/>
      <c r="H949" s="242"/>
      <c r="I949" s="242"/>
      <c r="J949" s="242"/>
      <c r="K949" s="242"/>
      <c r="L949" s="242"/>
      <c r="M949" s="242"/>
      <c r="N949" s="242"/>
      <c r="O949" s="242"/>
      <c r="P949" s="242"/>
      <c r="Q949" s="242"/>
      <c r="R949" s="242"/>
      <c r="S949" s="242"/>
      <c r="T949" s="242"/>
      <c r="U949" s="242"/>
      <c r="V949" s="242"/>
      <c r="W949" s="242"/>
      <c r="X949" s="242"/>
      <c r="Y949" s="242"/>
      <c r="Z949" s="242"/>
    </row>
    <row r="950" spans="1:26" ht="15.75" customHeight="1">
      <c r="A950" s="242"/>
      <c r="B950" s="242"/>
      <c r="C950" s="242"/>
      <c r="D950" s="242"/>
      <c r="E950" s="242"/>
      <c r="F950" s="242"/>
      <c r="G950" s="242"/>
      <c r="H950" s="242"/>
      <c r="I950" s="242"/>
      <c r="J950" s="242"/>
      <c r="K950" s="242"/>
      <c r="L950" s="242"/>
      <c r="M950" s="242"/>
      <c r="N950" s="242"/>
      <c r="O950" s="242"/>
      <c r="P950" s="242"/>
      <c r="Q950" s="242"/>
      <c r="R950" s="242"/>
      <c r="S950" s="242"/>
      <c r="T950" s="242"/>
      <c r="U950" s="242"/>
      <c r="V950" s="242"/>
      <c r="W950" s="242"/>
      <c r="X950" s="242"/>
      <c r="Y950" s="242"/>
      <c r="Z950" s="242"/>
    </row>
    <row r="951" spans="1:26" ht="15.75" customHeight="1">
      <c r="A951" s="242"/>
      <c r="B951" s="24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row>
    <row r="952" spans="1:26" ht="15.75" customHeight="1">
      <c r="A952" s="242"/>
      <c r="B952" s="242"/>
      <c r="C952" s="242"/>
      <c r="D952" s="242"/>
      <c r="E952" s="242"/>
      <c r="F952" s="242"/>
      <c r="G952" s="242"/>
      <c r="H952" s="242"/>
      <c r="I952" s="242"/>
      <c r="J952" s="242"/>
      <c r="K952" s="242"/>
      <c r="L952" s="242"/>
      <c r="M952" s="242"/>
      <c r="N952" s="242"/>
      <c r="O952" s="242"/>
      <c r="P952" s="242"/>
      <c r="Q952" s="242"/>
      <c r="R952" s="242"/>
      <c r="S952" s="242"/>
      <c r="T952" s="242"/>
      <c r="U952" s="242"/>
      <c r="V952" s="242"/>
      <c r="W952" s="242"/>
      <c r="X952" s="242"/>
      <c r="Y952" s="242"/>
      <c r="Z952" s="242"/>
    </row>
    <row r="953" spans="1:26" ht="15.75" customHeight="1">
      <c r="A953" s="242"/>
      <c r="B953" s="242"/>
      <c r="C953" s="242"/>
      <c r="D953" s="242"/>
      <c r="E953" s="242"/>
      <c r="F953" s="242"/>
      <c r="G953" s="242"/>
      <c r="H953" s="242"/>
      <c r="I953" s="242"/>
      <c r="J953" s="242"/>
      <c r="K953" s="242"/>
      <c r="L953" s="242"/>
      <c r="M953" s="242"/>
      <c r="N953" s="242"/>
      <c r="O953" s="242"/>
      <c r="P953" s="242"/>
      <c r="Q953" s="242"/>
      <c r="R953" s="242"/>
      <c r="S953" s="242"/>
      <c r="T953" s="242"/>
      <c r="U953" s="242"/>
      <c r="V953" s="242"/>
      <c r="W953" s="242"/>
      <c r="X953" s="242"/>
      <c r="Y953" s="242"/>
      <c r="Z953" s="242"/>
    </row>
    <row r="954" spans="1:26" ht="15.75" customHeight="1">
      <c r="A954" s="242"/>
      <c r="B954" s="242"/>
      <c r="C954" s="242"/>
      <c r="D954" s="242"/>
      <c r="E954" s="242"/>
      <c r="F954" s="242"/>
      <c r="G954" s="242"/>
      <c r="H954" s="242"/>
      <c r="I954" s="242"/>
      <c r="J954" s="242"/>
      <c r="K954" s="242"/>
      <c r="L954" s="242"/>
      <c r="M954" s="242"/>
      <c r="N954" s="242"/>
      <c r="O954" s="242"/>
      <c r="P954" s="242"/>
      <c r="Q954" s="242"/>
      <c r="R954" s="242"/>
      <c r="S954" s="242"/>
      <c r="T954" s="242"/>
      <c r="U954" s="242"/>
      <c r="V954" s="242"/>
      <c r="W954" s="242"/>
      <c r="X954" s="242"/>
      <c r="Y954" s="242"/>
      <c r="Z954" s="242"/>
    </row>
    <row r="955" spans="1:26" ht="15.75" customHeight="1">
      <c r="A955" s="242"/>
      <c r="B955" s="242"/>
      <c r="C955" s="242"/>
      <c r="D955" s="242"/>
      <c r="E955" s="242"/>
      <c r="F955" s="242"/>
      <c r="G955" s="242"/>
      <c r="H955" s="242"/>
      <c r="I955" s="242"/>
      <c r="J955" s="242"/>
      <c r="K955" s="242"/>
      <c r="L955" s="242"/>
      <c r="M955" s="242"/>
      <c r="N955" s="242"/>
      <c r="O955" s="242"/>
      <c r="P955" s="242"/>
      <c r="Q955" s="242"/>
      <c r="R955" s="242"/>
      <c r="S955" s="242"/>
      <c r="T955" s="242"/>
      <c r="U955" s="242"/>
      <c r="V955" s="242"/>
      <c r="W955" s="242"/>
      <c r="X955" s="242"/>
      <c r="Y955" s="242"/>
      <c r="Z955" s="242"/>
    </row>
    <row r="956" spans="1:26" ht="15.75" customHeight="1">
      <c r="A956" s="242"/>
      <c r="B956" s="242"/>
      <c r="C956" s="242"/>
      <c r="D956" s="242"/>
      <c r="E956" s="242"/>
      <c r="F956" s="242"/>
      <c r="G956" s="242"/>
      <c r="H956" s="242"/>
      <c r="I956" s="242"/>
      <c r="J956" s="242"/>
      <c r="K956" s="242"/>
      <c r="L956" s="242"/>
      <c r="M956" s="242"/>
      <c r="N956" s="242"/>
      <c r="O956" s="242"/>
      <c r="P956" s="242"/>
      <c r="Q956" s="242"/>
      <c r="R956" s="242"/>
      <c r="S956" s="242"/>
      <c r="T956" s="242"/>
      <c r="U956" s="242"/>
      <c r="V956" s="242"/>
      <c r="W956" s="242"/>
      <c r="X956" s="242"/>
      <c r="Y956" s="242"/>
      <c r="Z956" s="242"/>
    </row>
    <row r="957" spans="1:26" ht="15.75" customHeight="1">
      <c r="A957" s="242"/>
      <c r="B957" s="242"/>
      <c r="C957" s="242"/>
      <c r="D957" s="242"/>
      <c r="E957" s="242"/>
      <c r="F957" s="242"/>
      <c r="G957" s="242"/>
      <c r="H957" s="242"/>
      <c r="I957" s="242"/>
      <c r="J957" s="242"/>
      <c r="K957" s="242"/>
      <c r="L957" s="242"/>
      <c r="M957" s="242"/>
      <c r="N957" s="242"/>
      <c r="O957" s="242"/>
      <c r="P957" s="242"/>
      <c r="Q957" s="242"/>
      <c r="R957" s="242"/>
      <c r="S957" s="242"/>
      <c r="T957" s="242"/>
      <c r="U957" s="242"/>
      <c r="V957" s="242"/>
      <c r="W957" s="242"/>
      <c r="X957" s="242"/>
      <c r="Y957" s="242"/>
      <c r="Z957" s="242"/>
    </row>
    <row r="958" spans="1:26" ht="15.75" customHeight="1">
      <c r="A958" s="242"/>
      <c r="B958" s="242"/>
      <c r="C958" s="242"/>
      <c r="D958" s="242"/>
      <c r="E958" s="242"/>
      <c r="F958" s="242"/>
      <c r="G958" s="242"/>
      <c r="H958" s="242"/>
      <c r="I958" s="242"/>
      <c r="J958" s="242"/>
      <c r="K958" s="242"/>
      <c r="L958" s="242"/>
      <c r="M958" s="242"/>
      <c r="N958" s="242"/>
      <c r="O958" s="242"/>
      <c r="P958" s="242"/>
      <c r="Q958" s="242"/>
      <c r="R958" s="242"/>
      <c r="S958" s="242"/>
      <c r="T958" s="242"/>
      <c r="U958" s="242"/>
      <c r="V958" s="242"/>
      <c r="W958" s="242"/>
      <c r="X958" s="242"/>
      <c r="Y958" s="242"/>
      <c r="Z958" s="242"/>
    </row>
    <row r="959" spans="1:26" ht="15.75" customHeight="1">
      <c r="A959" s="242"/>
      <c r="B959" s="242"/>
      <c r="C959" s="242"/>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row>
    <row r="960" spans="1:26" ht="15.75" customHeight="1">
      <c r="A960" s="242"/>
      <c r="B960" s="242"/>
      <c r="C960" s="242"/>
      <c r="D960" s="242"/>
      <c r="E960" s="242"/>
      <c r="F960" s="242"/>
      <c r="G960" s="242"/>
      <c r="H960" s="242"/>
      <c r="I960" s="242"/>
      <c r="J960" s="242"/>
      <c r="K960" s="242"/>
      <c r="L960" s="242"/>
      <c r="M960" s="242"/>
      <c r="N960" s="242"/>
      <c r="O960" s="242"/>
      <c r="P960" s="242"/>
      <c r="Q960" s="242"/>
      <c r="R960" s="242"/>
      <c r="S960" s="242"/>
      <c r="T960" s="242"/>
      <c r="U960" s="242"/>
      <c r="V960" s="242"/>
      <c r="W960" s="242"/>
      <c r="X960" s="242"/>
      <c r="Y960" s="242"/>
      <c r="Z960" s="242"/>
    </row>
    <row r="961" spans="1:26" ht="15.75" customHeight="1">
      <c r="A961" s="242"/>
      <c r="B961" s="242"/>
      <c r="C961" s="242"/>
      <c r="D961" s="242"/>
      <c r="E961" s="242"/>
      <c r="F961" s="242"/>
      <c r="G961" s="242"/>
      <c r="H961" s="242"/>
      <c r="I961" s="242"/>
      <c r="J961" s="242"/>
      <c r="K961" s="242"/>
      <c r="L961" s="242"/>
      <c r="M961" s="242"/>
      <c r="N961" s="242"/>
      <c r="O961" s="242"/>
      <c r="P961" s="242"/>
      <c r="Q961" s="242"/>
      <c r="R961" s="242"/>
      <c r="S961" s="242"/>
      <c r="T961" s="242"/>
      <c r="U961" s="242"/>
      <c r="V961" s="242"/>
      <c r="W961" s="242"/>
      <c r="X961" s="242"/>
      <c r="Y961" s="242"/>
      <c r="Z961" s="242"/>
    </row>
    <row r="962" spans="1:26" ht="15.75" customHeight="1">
      <c r="A962" s="242"/>
      <c r="B962" s="242"/>
      <c r="C962" s="242"/>
      <c r="D962" s="242"/>
      <c r="E962" s="242"/>
      <c r="F962" s="242"/>
      <c r="G962" s="242"/>
      <c r="H962" s="242"/>
      <c r="I962" s="242"/>
      <c r="J962" s="242"/>
      <c r="K962" s="242"/>
      <c r="L962" s="242"/>
      <c r="M962" s="242"/>
      <c r="N962" s="242"/>
      <c r="O962" s="242"/>
      <c r="P962" s="242"/>
      <c r="Q962" s="242"/>
      <c r="R962" s="242"/>
      <c r="S962" s="242"/>
      <c r="T962" s="242"/>
      <c r="U962" s="242"/>
      <c r="V962" s="242"/>
      <c r="W962" s="242"/>
      <c r="X962" s="242"/>
      <c r="Y962" s="242"/>
      <c r="Z962" s="242"/>
    </row>
    <row r="963" spans="1:26" ht="15.75" customHeight="1">
      <c r="A963" s="242"/>
      <c r="B963" s="242"/>
      <c r="C963" s="242"/>
      <c r="D963" s="242"/>
      <c r="E963" s="242"/>
      <c r="F963" s="242"/>
      <c r="G963" s="242"/>
      <c r="H963" s="242"/>
      <c r="I963" s="242"/>
      <c r="J963" s="242"/>
      <c r="K963" s="242"/>
      <c r="L963" s="242"/>
      <c r="M963" s="242"/>
      <c r="N963" s="242"/>
      <c r="O963" s="242"/>
      <c r="P963" s="242"/>
      <c r="Q963" s="242"/>
      <c r="R963" s="242"/>
      <c r="S963" s="242"/>
      <c r="T963" s="242"/>
      <c r="U963" s="242"/>
      <c r="V963" s="242"/>
      <c r="W963" s="242"/>
      <c r="X963" s="242"/>
      <c r="Y963" s="242"/>
      <c r="Z963" s="242"/>
    </row>
    <row r="964" spans="1:26" ht="15.75" customHeight="1">
      <c r="A964" s="242"/>
      <c r="B964" s="242"/>
      <c r="C964" s="242"/>
      <c r="D964" s="242"/>
      <c r="E964" s="242"/>
      <c r="F964" s="242"/>
      <c r="G964" s="242"/>
      <c r="H964" s="242"/>
      <c r="I964" s="242"/>
      <c r="J964" s="242"/>
      <c r="K964" s="242"/>
      <c r="L964" s="242"/>
      <c r="M964" s="242"/>
      <c r="N964" s="242"/>
      <c r="O964" s="242"/>
      <c r="P964" s="242"/>
      <c r="Q964" s="242"/>
      <c r="R964" s="242"/>
      <c r="S964" s="242"/>
      <c r="T964" s="242"/>
      <c r="U964" s="242"/>
      <c r="V964" s="242"/>
      <c r="W964" s="242"/>
      <c r="X964" s="242"/>
      <c r="Y964" s="242"/>
      <c r="Z964" s="242"/>
    </row>
    <row r="965" spans="1:26" ht="15.75" customHeight="1">
      <c r="A965" s="242"/>
      <c r="B965" s="242"/>
      <c r="C965" s="242"/>
      <c r="D965" s="242"/>
      <c r="E965" s="242"/>
      <c r="F965" s="242"/>
      <c r="G965" s="242"/>
      <c r="H965" s="242"/>
      <c r="I965" s="242"/>
      <c r="J965" s="242"/>
      <c r="K965" s="242"/>
      <c r="L965" s="242"/>
      <c r="M965" s="242"/>
      <c r="N965" s="242"/>
      <c r="O965" s="242"/>
      <c r="P965" s="242"/>
      <c r="Q965" s="242"/>
      <c r="R965" s="242"/>
      <c r="S965" s="242"/>
      <c r="T965" s="242"/>
      <c r="U965" s="242"/>
      <c r="V965" s="242"/>
      <c r="W965" s="242"/>
      <c r="X965" s="242"/>
      <c r="Y965" s="242"/>
      <c r="Z965" s="242"/>
    </row>
    <row r="966" spans="1:26" ht="15.75" customHeight="1">
      <c r="A966" s="242"/>
      <c r="B966" s="242"/>
      <c r="C966" s="242"/>
      <c r="D966" s="242"/>
      <c r="E966" s="242"/>
      <c r="F966" s="242"/>
      <c r="G966" s="242"/>
      <c r="H966" s="242"/>
      <c r="I966" s="242"/>
      <c r="J966" s="242"/>
      <c r="K966" s="242"/>
      <c r="L966" s="242"/>
      <c r="M966" s="242"/>
      <c r="N966" s="242"/>
      <c r="O966" s="242"/>
      <c r="P966" s="242"/>
      <c r="Q966" s="242"/>
      <c r="R966" s="242"/>
      <c r="S966" s="242"/>
      <c r="T966" s="242"/>
      <c r="U966" s="242"/>
      <c r="V966" s="242"/>
      <c r="W966" s="242"/>
      <c r="X966" s="242"/>
      <c r="Y966" s="242"/>
      <c r="Z966" s="242"/>
    </row>
    <row r="967" spans="1:26" ht="15.75" customHeight="1">
      <c r="A967" s="242"/>
      <c r="B967" s="242"/>
      <c r="C967" s="242"/>
      <c r="D967" s="242"/>
      <c r="E967" s="242"/>
      <c r="F967" s="242"/>
      <c r="G967" s="242"/>
      <c r="H967" s="242"/>
      <c r="I967" s="242"/>
      <c r="J967" s="242"/>
      <c r="K967" s="242"/>
      <c r="L967" s="242"/>
      <c r="M967" s="242"/>
      <c r="N967" s="242"/>
      <c r="O967" s="242"/>
      <c r="P967" s="242"/>
      <c r="Q967" s="242"/>
      <c r="R967" s="242"/>
      <c r="S967" s="242"/>
      <c r="T967" s="242"/>
      <c r="U967" s="242"/>
      <c r="V967" s="242"/>
      <c r="W967" s="242"/>
      <c r="X967" s="242"/>
      <c r="Y967" s="242"/>
      <c r="Z967" s="242"/>
    </row>
    <row r="968" spans="1:26" ht="15.75" customHeight="1">
      <c r="A968" s="242"/>
      <c r="B968" s="242"/>
      <c r="C968" s="242"/>
      <c r="D968" s="242"/>
      <c r="E968" s="242"/>
      <c r="F968" s="242"/>
      <c r="G968" s="242"/>
      <c r="H968" s="242"/>
      <c r="I968" s="242"/>
      <c r="J968" s="242"/>
      <c r="K968" s="242"/>
      <c r="L968" s="242"/>
      <c r="M968" s="242"/>
      <c r="N968" s="242"/>
      <c r="O968" s="242"/>
      <c r="P968" s="242"/>
      <c r="Q968" s="242"/>
      <c r="R968" s="242"/>
      <c r="S968" s="242"/>
      <c r="T968" s="242"/>
      <c r="U968" s="242"/>
      <c r="V968" s="242"/>
      <c r="W968" s="242"/>
      <c r="X968" s="242"/>
      <c r="Y968" s="242"/>
      <c r="Z968" s="242"/>
    </row>
    <row r="969" spans="1:26" ht="15.75" customHeight="1">
      <c r="A969" s="242"/>
      <c r="B969" s="242"/>
      <c r="C969" s="242"/>
      <c r="D969" s="242"/>
      <c r="E969" s="242"/>
      <c r="F969" s="242"/>
      <c r="G969" s="242"/>
      <c r="H969" s="242"/>
      <c r="I969" s="242"/>
      <c r="J969" s="242"/>
      <c r="K969" s="242"/>
      <c r="L969" s="242"/>
      <c r="M969" s="242"/>
      <c r="N969" s="242"/>
      <c r="O969" s="242"/>
      <c r="P969" s="242"/>
      <c r="Q969" s="242"/>
      <c r="R969" s="242"/>
      <c r="S969" s="242"/>
      <c r="T969" s="242"/>
      <c r="U969" s="242"/>
      <c r="V969" s="242"/>
      <c r="W969" s="242"/>
      <c r="X969" s="242"/>
      <c r="Y969" s="242"/>
      <c r="Z969" s="242"/>
    </row>
    <row r="970" spans="1:26" ht="15.75" customHeight="1">
      <c r="A970" s="242"/>
      <c r="B970" s="242"/>
      <c r="C970" s="242"/>
      <c r="D970" s="242"/>
      <c r="E970" s="242"/>
      <c r="F970" s="242"/>
      <c r="G970" s="242"/>
      <c r="H970" s="242"/>
      <c r="I970" s="242"/>
      <c r="J970" s="242"/>
      <c r="K970" s="242"/>
      <c r="L970" s="242"/>
      <c r="M970" s="242"/>
      <c r="N970" s="242"/>
      <c r="O970" s="242"/>
      <c r="P970" s="242"/>
      <c r="Q970" s="242"/>
      <c r="R970" s="242"/>
      <c r="S970" s="242"/>
      <c r="T970" s="242"/>
      <c r="U970" s="242"/>
      <c r="V970" s="242"/>
      <c r="W970" s="242"/>
      <c r="X970" s="242"/>
      <c r="Y970" s="242"/>
      <c r="Z970" s="242"/>
    </row>
    <row r="971" spans="1:26" ht="15.75" customHeight="1">
      <c r="A971" s="242"/>
      <c r="B971" s="242"/>
      <c r="C971" s="242"/>
      <c r="D971" s="242"/>
      <c r="E971" s="242"/>
      <c r="F971" s="242"/>
      <c r="G971" s="242"/>
      <c r="H971" s="242"/>
      <c r="I971" s="242"/>
      <c r="J971" s="242"/>
      <c r="K971" s="242"/>
      <c r="L971" s="242"/>
      <c r="M971" s="242"/>
      <c r="N971" s="242"/>
      <c r="O971" s="242"/>
      <c r="P971" s="242"/>
      <c r="Q971" s="242"/>
      <c r="R971" s="242"/>
      <c r="S971" s="242"/>
      <c r="T971" s="242"/>
      <c r="U971" s="242"/>
      <c r="V971" s="242"/>
      <c r="W971" s="242"/>
      <c r="X971" s="242"/>
      <c r="Y971" s="242"/>
      <c r="Z971" s="242"/>
    </row>
    <row r="972" spans="1:26" ht="15.75" customHeight="1">
      <c r="A972" s="242"/>
      <c r="B972" s="242"/>
      <c r="C972" s="242"/>
      <c r="D972" s="242"/>
      <c r="E972" s="242"/>
      <c r="F972" s="242"/>
      <c r="G972" s="242"/>
      <c r="H972" s="242"/>
      <c r="I972" s="242"/>
      <c r="J972" s="242"/>
      <c r="K972" s="242"/>
      <c r="L972" s="242"/>
      <c r="M972" s="242"/>
      <c r="N972" s="242"/>
      <c r="O972" s="242"/>
      <c r="P972" s="242"/>
      <c r="Q972" s="242"/>
      <c r="R972" s="242"/>
      <c r="S972" s="242"/>
      <c r="T972" s="242"/>
      <c r="U972" s="242"/>
      <c r="V972" s="242"/>
      <c r="W972" s="242"/>
      <c r="X972" s="242"/>
      <c r="Y972" s="242"/>
      <c r="Z972" s="242"/>
    </row>
    <row r="973" spans="1:26" ht="15.75" customHeight="1">
      <c r="A973" s="242"/>
      <c r="B973" s="242"/>
      <c r="C973" s="242"/>
      <c r="D973" s="242"/>
      <c r="E973" s="242"/>
      <c r="F973" s="242"/>
      <c r="G973" s="242"/>
      <c r="H973" s="242"/>
      <c r="I973" s="242"/>
      <c r="J973" s="242"/>
      <c r="K973" s="242"/>
      <c r="L973" s="242"/>
      <c r="M973" s="242"/>
      <c r="N973" s="242"/>
      <c r="O973" s="242"/>
      <c r="P973" s="242"/>
      <c r="Q973" s="242"/>
      <c r="R973" s="242"/>
      <c r="S973" s="242"/>
      <c r="T973" s="242"/>
      <c r="U973" s="242"/>
      <c r="V973" s="242"/>
      <c r="W973" s="242"/>
      <c r="X973" s="242"/>
      <c r="Y973" s="242"/>
      <c r="Z973" s="242"/>
    </row>
    <row r="974" spans="1:26" ht="15.75" customHeight="1">
      <c r="A974" s="242"/>
      <c r="B974" s="242"/>
      <c r="C974" s="242"/>
      <c r="D974" s="242"/>
      <c r="E974" s="242"/>
      <c r="F974" s="242"/>
      <c r="G974" s="242"/>
      <c r="H974" s="242"/>
      <c r="I974" s="242"/>
      <c r="J974" s="242"/>
      <c r="K974" s="242"/>
      <c r="L974" s="242"/>
      <c r="M974" s="242"/>
      <c r="N974" s="242"/>
      <c r="O974" s="242"/>
      <c r="P974" s="242"/>
      <c r="Q974" s="242"/>
      <c r="R974" s="242"/>
      <c r="S974" s="242"/>
      <c r="T974" s="242"/>
      <c r="U974" s="242"/>
      <c r="V974" s="242"/>
      <c r="W974" s="242"/>
      <c r="X974" s="242"/>
      <c r="Y974" s="242"/>
      <c r="Z974" s="242"/>
    </row>
    <row r="975" spans="1:26" ht="15.75" customHeight="1">
      <c r="A975" s="242"/>
      <c r="B975" s="242"/>
      <c r="C975" s="242"/>
      <c r="D975" s="242"/>
      <c r="E975" s="242"/>
      <c r="F975" s="242"/>
      <c r="G975" s="242"/>
      <c r="H975" s="242"/>
      <c r="I975" s="242"/>
      <c r="J975" s="242"/>
      <c r="K975" s="242"/>
      <c r="L975" s="242"/>
      <c r="M975" s="242"/>
      <c r="N975" s="242"/>
      <c r="O975" s="242"/>
      <c r="P975" s="242"/>
      <c r="Q975" s="242"/>
      <c r="R975" s="242"/>
      <c r="S975" s="242"/>
      <c r="T975" s="242"/>
      <c r="U975" s="242"/>
      <c r="V975" s="242"/>
      <c r="W975" s="242"/>
      <c r="X975" s="242"/>
      <c r="Y975" s="242"/>
      <c r="Z975" s="242"/>
    </row>
    <row r="976" spans="1:26" ht="15.75" customHeight="1">
      <c r="A976" s="242"/>
      <c r="B976" s="242"/>
      <c r="C976" s="242"/>
      <c r="D976" s="242"/>
      <c r="E976" s="242"/>
      <c r="F976" s="242"/>
      <c r="G976" s="242"/>
      <c r="H976" s="242"/>
      <c r="I976" s="242"/>
      <c r="J976" s="242"/>
      <c r="K976" s="242"/>
      <c r="L976" s="242"/>
      <c r="M976" s="242"/>
      <c r="N976" s="242"/>
      <c r="O976" s="242"/>
      <c r="P976" s="242"/>
      <c r="Q976" s="242"/>
      <c r="R976" s="242"/>
      <c r="S976" s="242"/>
      <c r="T976" s="242"/>
      <c r="U976" s="242"/>
      <c r="V976" s="242"/>
      <c r="W976" s="242"/>
      <c r="X976" s="242"/>
      <c r="Y976" s="242"/>
      <c r="Z976" s="242"/>
    </row>
    <row r="977" spans="1:26" ht="15.75" customHeight="1">
      <c r="A977" s="242"/>
      <c r="B977" s="242"/>
      <c r="C977" s="242"/>
      <c r="D977" s="242"/>
      <c r="E977" s="242"/>
      <c r="F977" s="242"/>
      <c r="G977" s="242"/>
      <c r="H977" s="242"/>
      <c r="I977" s="242"/>
      <c r="J977" s="242"/>
      <c r="K977" s="242"/>
      <c r="L977" s="242"/>
      <c r="M977" s="242"/>
      <c r="N977" s="242"/>
      <c r="O977" s="242"/>
      <c r="P977" s="242"/>
      <c r="Q977" s="242"/>
      <c r="R977" s="242"/>
      <c r="S977" s="242"/>
      <c r="T977" s="242"/>
      <c r="U977" s="242"/>
      <c r="V977" s="242"/>
      <c r="W977" s="242"/>
      <c r="X977" s="242"/>
      <c r="Y977" s="242"/>
      <c r="Z977" s="242"/>
    </row>
    <row r="978" spans="1:26" ht="15.75" customHeight="1">
      <c r="A978" s="242"/>
      <c r="B978" s="242"/>
      <c r="C978" s="242"/>
      <c r="D978" s="242"/>
      <c r="E978" s="242"/>
      <c r="F978" s="242"/>
      <c r="G978" s="242"/>
      <c r="H978" s="242"/>
      <c r="I978" s="242"/>
      <c r="J978" s="242"/>
      <c r="K978" s="242"/>
      <c r="L978" s="242"/>
      <c r="M978" s="242"/>
      <c r="N978" s="242"/>
      <c r="O978" s="242"/>
      <c r="P978" s="242"/>
      <c r="Q978" s="242"/>
      <c r="R978" s="242"/>
      <c r="S978" s="242"/>
      <c r="T978" s="242"/>
      <c r="U978" s="242"/>
      <c r="V978" s="242"/>
      <c r="W978" s="242"/>
      <c r="X978" s="242"/>
      <c r="Y978" s="242"/>
      <c r="Z978" s="242"/>
    </row>
    <row r="979" spans="1:26" ht="15.75" customHeight="1">
      <c r="A979" s="242"/>
      <c r="B979" s="242"/>
      <c r="C979" s="242"/>
      <c r="D979" s="242"/>
      <c r="E979" s="242"/>
      <c r="F979" s="242"/>
      <c r="G979" s="242"/>
      <c r="H979" s="242"/>
      <c r="I979" s="242"/>
      <c r="J979" s="242"/>
      <c r="K979" s="242"/>
      <c r="L979" s="242"/>
      <c r="M979" s="242"/>
      <c r="N979" s="242"/>
      <c r="O979" s="242"/>
      <c r="P979" s="242"/>
      <c r="Q979" s="242"/>
      <c r="R979" s="242"/>
      <c r="S979" s="242"/>
      <c r="T979" s="242"/>
      <c r="U979" s="242"/>
      <c r="V979" s="242"/>
      <c r="W979" s="242"/>
      <c r="X979" s="242"/>
      <c r="Y979" s="242"/>
      <c r="Z979" s="242"/>
    </row>
    <row r="980" spans="1:26" ht="15.75" customHeight="1">
      <c r="A980" s="242"/>
      <c r="B980" s="242"/>
      <c r="C980" s="242"/>
      <c r="D980" s="242"/>
      <c r="E980" s="242"/>
      <c r="F980" s="242"/>
      <c r="G980" s="242"/>
      <c r="H980" s="242"/>
      <c r="I980" s="242"/>
      <c r="J980" s="242"/>
      <c r="K980" s="242"/>
      <c r="L980" s="242"/>
      <c r="M980" s="242"/>
      <c r="N980" s="242"/>
      <c r="O980" s="242"/>
      <c r="P980" s="242"/>
      <c r="Q980" s="242"/>
      <c r="R980" s="242"/>
      <c r="S980" s="242"/>
      <c r="T980" s="242"/>
      <c r="U980" s="242"/>
      <c r="V980" s="242"/>
      <c r="W980" s="242"/>
      <c r="X980" s="242"/>
      <c r="Y980" s="242"/>
      <c r="Z980" s="242"/>
    </row>
    <row r="981" spans="1:26" ht="15.75" customHeight="1">
      <c r="A981" s="242"/>
      <c r="B981" s="242"/>
      <c r="C981" s="242"/>
      <c r="D981" s="242"/>
      <c r="E981" s="242"/>
      <c r="F981" s="242"/>
      <c r="G981" s="242"/>
      <c r="H981" s="242"/>
      <c r="I981" s="242"/>
      <c r="J981" s="242"/>
      <c r="K981" s="242"/>
      <c r="L981" s="242"/>
      <c r="M981" s="242"/>
      <c r="N981" s="242"/>
      <c r="O981" s="242"/>
      <c r="P981" s="242"/>
      <c r="Q981" s="242"/>
      <c r="R981" s="242"/>
      <c r="S981" s="242"/>
      <c r="T981" s="242"/>
      <c r="U981" s="242"/>
      <c r="V981" s="242"/>
      <c r="W981" s="242"/>
      <c r="X981" s="242"/>
      <c r="Y981" s="242"/>
      <c r="Z981" s="242"/>
    </row>
    <row r="982" spans="1:26" ht="15.75" customHeight="1">
      <c r="A982" s="242"/>
      <c r="B982" s="242"/>
      <c r="C982" s="242"/>
      <c r="D982" s="242"/>
      <c r="E982" s="242"/>
      <c r="F982" s="242"/>
      <c r="G982" s="242"/>
      <c r="H982" s="242"/>
      <c r="I982" s="242"/>
      <c r="J982" s="242"/>
      <c r="K982" s="242"/>
      <c r="L982" s="242"/>
      <c r="M982" s="242"/>
      <c r="N982" s="242"/>
      <c r="O982" s="242"/>
      <c r="P982" s="242"/>
      <c r="Q982" s="242"/>
      <c r="R982" s="242"/>
      <c r="S982" s="242"/>
      <c r="T982" s="242"/>
      <c r="U982" s="242"/>
      <c r="V982" s="242"/>
      <c r="W982" s="242"/>
      <c r="X982" s="242"/>
      <c r="Y982" s="242"/>
      <c r="Z982" s="242"/>
    </row>
    <row r="983" spans="1:26" ht="15.75" customHeight="1">
      <c r="A983" s="242"/>
      <c r="B983" s="242"/>
      <c r="C983" s="242"/>
      <c r="D983" s="242"/>
      <c r="E983" s="242"/>
      <c r="F983" s="242"/>
      <c r="G983" s="242"/>
      <c r="H983" s="242"/>
      <c r="I983" s="242"/>
      <c r="J983" s="242"/>
      <c r="K983" s="242"/>
      <c r="L983" s="242"/>
      <c r="M983" s="242"/>
      <c r="N983" s="242"/>
      <c r="O983" s="242"/>
      <c r="P983" s="242"/>
      <c r="Q983" s="242"/>
      <c r="R983" s="242"/>
      <c r="S983" s="242"/>
      <c r="T983" s="242"/>
      <c r="U983" s="242"/>
      <c r="V983" s="242"/>
      <c r="W983" s="242"/>
      <c r="X983" s="242"/>
      <c r="Y983" s="242"/>
      <c r="Z983" s="242"/>
    </row>
    <row r="984" spans="1:26" ht="15.75" customHeight="1">
      <c r="A984" s="242"/>
      <c r="B984" s="242"/>
      <c r="C984" s="242"/>
      <c r="D984" s="242"/>
      <c r="E984" s="242"/>
      <c r="F984" s="242"/>
      <c r="G984" s="242"/>
      <c r="H984" s="242"/>
      <c r="I984" s="242"/>
      <c r="J984" s="242"/>
      <c r="K984" s="242"/>
      <c r="L984" s="242"/>
      <c r="M984" s="242"/>
      <c r="N984" s="242"/>
      <c r="O984" s="242"/>
      <c r="P984" s="242"/>
      <c r="Q984" s="242"/>
      <c r="R984" s="242"/>
      <c r="S984" s="242"/>
      <c r="T984" s="242"/>
      <c r="U984" s="242"/>
      <c r="V984" s="242"/>
      <c r="W984" s="242"/>
      <c r="X984" s="242"/>
      <c r="Y984" s="242"/>
      <c r="Z984" s="242"/>
    </row>
    <row r="985" spans="1:26" ht="15.75" customHeight="1">
      <c r="A985" s="242"/>
      <c r="B985" s="242"/>
      <c r="C985" s="242"/>
      <c r="D985" s="242"/>
      <c r="E985" s="242"/>
      <c r="F985" s="242"/>
      <c r="G985" s="242"/>
      <c r="H985" s="242"/>
      <c r="I985" s="242"/>
      <c r="J985" s="242"/>
      <c r="K985" s="242"/>
      <c r="L985" s="242"/>
      <c r="M985" s="242"/>
      <c r="N985" s="242"/>
      <c r="O985" s="242"/>
      <c r="P985" s="242"/>
      <c r="Q985" s="242"/>
      <c r="R985" s="242"/>
      <c r="S985" s="242"/>
      <c r="T985" s="242"/>
      <c r="U985" s="242"/>
      <c r="V985" s="242"/>
      <c r="W985" s="242"/>
      <c r="X985" s="242"/>
      <c r="Y985" s="242"/>
      <c r="Z985" s="242"/>
    </row>
    <row r="986" spans="1:26" ht="15.75" customHeight="1">
      <c r="A986" s="242"/>
      <c r="B986" s="242"/>
      <c r="C986" s="242"/>
      <c r="D986" s="242"/>
      <c r="E986" s="242"/>
      <c r="F986" s="242"/>
      <c r="G986" s="242"/>
      <c r="H986" s="242"/>
      <c r="I986" s="242"/>
      <c r="J986" s="242"/>
      <c r="K986" s="242"/>
      <c r="L986" s="242"/>
      <c r="M986" s="242"/>
      <c r="N986" s="242"/>
      <c r="O986" s="242"/>
      <c r="P986" s="242"/>
      <c r="Q986" s="242"/>
      <c r="R986" s="242"/>
      <c r="S986" s="242"/>
      <c r="T986" s="242"/>
      <c r="U986" s="242"/>
      <c r="V986" s="242"/>
      <c r="W986" s="242"/>
      <c r="X986" s="242"/>
      <c r="Y986" s="242"/>
      <c r="Z986" s="242"/>
    </row>
    <row r="987" spans="1:26" ht="15.75" customHeight="1">
      <c r="A987" s="242"/>
      <c r="B987" s="242"/>
      <c r="C987" s="242"/>
      <c r="D987" s="242"/>
      <c r="E987" s="242"/>
      <c r="F987" s="242"/>
      <c r="G987" s="242"/>
      <c r="H987" s="242"/>
      <c r="I987" s="242"/>
      <c r="J987" s="242"/>
      <c r="K987" s="242"/>
      <c r="L987" s="242"/>
      <c r="M987" s="242"/>
      <c r="N987" s="242"/>
      <c r="O987" s="242"/>
      <c r="P987" s="242"/>
      <c r="Q987" s="242"/>
      <c r="R987" s="242"/>
      <c r="S987" s="242"/>
      <c r="T987" s="242"/>
      <c r="U987" s="242"/>
      <c r="V987" s="242"/>
      <c r="W987" s="242"/>
      <c r="X987" s="242"/>
      <c r="Y987" s="242"/>
      <c r="Z987" s="242"/>
    </row>
    <row r="988" spans="1:26" ht="15.75" customHeight="1">
      <c r="A988" s="242"/>
      <c r="B988" s="242"/>
      <c r="C988" s="242"/>
      <c r="D988" s="242"/>
      <c r="E988" s="242"/>
      <c r="F988" s="242"/>
      <c r="G988" s="242"/>
      <c r="H988" s="242"/>
      <c r="I988" s="242"/>
      <c r="J988" s="242"/>
      <c r="K988" s="242"/>
      <c r="L988" s="242"/>
      <c r="M988" s="242"/>
      <c r="N988" s="242"/>
      <c r="O988" s="242"/>
      <c r="P988" s="242"/>
      <c r="Q988" s="242"/>
      <c r="R988" s="242"/>
      <c r="S988" s="242"/>
      <c r="T988" s="242"/>
      <c r="U988" s="242"/>
      <c r="V988" s="242"/>
      <c r="W988" s="242"/>
      <c r="X988" s="242"/>
      <c r="Y988" s="242"/>
      <c r="Z988" s="242"/>
    </row>
    <row r="989" spans="1:26" ht="15.75" customHeight="1">
      <c r="A989" s="242"/>
      <c r="B989" s="242"/>
      <c r="C989" s="242"/>
      <c r="D989" s="242"/>
      <c r="E989" s="242"/>
      <c r="F989" s="242"/>
      <c r="G989" s="242"/>
      <c r="H989" s="242"/>
      <c r="I989" s="242"/>
      <c r="J989" s="242"/>
      <c r="K989" s="242"/>
      <c r="L989" s="242"/>
      <c r="M989" s="242"/>
      <c r="N989" s="242"/>
      <c r="O989" s="242"/>
      <c r="P989" s="242"/>
      <c r="Q989" s="242"/>
      <c r="R989" s="242"/>
      <c r="S989" s="242"/>
      <c r="T989" s="242"/>
      <c r="U989" s="242"/>
      <c r="V989" s="242"/>
      <c r="W989" s="242"/>
      <c r="X989" s="242"/>
      <c r="Y989" s="242"/>
      <c r="Z989" s="242"/>
    </row>
    <row r="990" spans="1:26" ht="15.75" customHeight="1">
      <c r="A990" s="242"/>
      <c r="B990" s="242"/>
      <c r="C990" s="242"/>
      <c r="D990" s="242"/>
      <c r="E990" s="242"/>
      <c r="F990" s="242"/>
      <c r="G990" s="242"/>
      <c r="H990" s="242"/>
      <c r="I990" s="242"/>
      <c r="J990" s="242"/>
      <c r="K990" s="242"/>
      <c r="L990" s="242"/>
      <c r="M990" s="242"/>
      <c r="N990" s="242"/>
      <c r="O990" s="242"/>
      <c r="P990" s="242"/>
      <c r="Q990" s="242"/>
      <c r="R990" s="242"/>
      <c r="S990" s="242"/>
      <c r="T990" s="242"/>
      <c r="U990" s="242"/>
      <c r="V990" s="242"/>
      <c r="W990" s="242"/>
      <c r="X990" s="242"/>
      <c r="Y990" s="242"/>
      <c r="Z990" s="242"/>
    </row>
    <row r="991" spans="1:26" ht="15.75" customHeight="1">
      <c r="A991" s="242"/>
      <c r="B991" s="242"/>
      <c r="C991" s="242"/>
      <c r="D991" s="242"/>
      <c r="E991" s="242"/>
      <c r="F991" s="242"/>
      <c r="G991" s="242"/>
      <c r="H991" s="242"/>
      <c r="I991" s="242"/>
      <c r="J991" s="242"/>
      <c r="K991" s="242"/>
      <c r="L991" s="242"/>
      <c r="M991" s="242"/>
      <c r="N991" s="242"/>
      <c r="O991" s="242"/>
      <c r="P991" s="242"/>
      <c r="Q991" s="242"/>
      <c r="R991" s="242"/>
      <c r="S991" s="242"/>
      <c r="T991" s="242"/>
      <c r="U991" s="242"/>
      <c r="V991" s="242"/>
      <c r="W991" s="242"/>
      <c r="X991" s="242"/>
      <c r="Y991" s="242"/>
      <c r="Z991" s="242"/>
    </row>
    <row r="992" spans="1:26" ht="15.75" customHeight="1">
      <c r="A992" s="242"/>
      <c r="B992" s="242"/>
      <c r="C992" s="242"/>
      <c r="D992" s="242"/>
      <c r="E992" s="242"/>
      <c r="F992" s="242"/>
      <c r="G992" s="242"/>
      <c r="H992" s="242"/>
      <c r="I992" s="242"/>
      <c r="J992" s="242"/>
      <c r="K992" s="242"/>
      <c r="L992" s="242"/>
      <c r="M992" s="242"/>
      <c r="N992" s="242"/>
      <c r="O992" s="242"/>
      <c r="P992" s="242"/>
      <c r="Q992" s="242"/>
      <c r="R992" s="242"/>
      <c r="S992" s="242"/>
      <c r="T992" s="242"/>
      <c r="U992" s="242"/>
      <c r="V992" s="242"/>
      <c r="W992" s="242"/>
      <c r="X992" s="242"/>
      <c r="Y992" s="242"/>
      <c r="Z992" s="242"/>
    </row>
    <row r="993" spans="1:26" ht="15.75" customHeight="1">
      <c r="A993" s="242"/>
      <c r="B993" s="242"/>
      <c r="C993" s="242"/>
      <c r="D993" s="242"/>
      <c r="E993" s="242"/>
      <c r="F993" s="242"/>
      <c r="G993" s="242"/>
      <c r="H993" s="242"/>
      <c r="I993" s="242"/>
      <c r="J993" s="242"/>
      <c r="K993" s="242"/>
      <c r="L993" s="242"/>
      <c r="M993" s="242"/>
      <c r="N993" s="242"/>
      <c r="O993" s="242"/>
      <c r="P993" s="242"/>
      <c r="Q993" s="242"/>
      <c r="R993" s="242"/>
      <c r="S993" s="242"/>
      <c r="T993" s="242"/>
      <c r="U993" s="242"/>
      <c r="V993" s="242"/>
      <c r="W993" s="242"/>
      <c r="X993" s="242"/>
      <c r="Y993" s="242"/>
      <c r="Z993" s="242"/>
    </row>
    <row r="994" spans="1:26" ht="15.75" customHeight="1">
      <c r="A994" s="242"/>
      <c r="B994" s="242"/>
      <c r="C994" s="242"/>
      <c r="D994" s="242"/>
      <c r="E994" s="242"/>
      <c r="F994" s="242"/>
      <c r="G994" s="242"/>
      <c r="H994" s="242"/>
      <c r="I994" s="242"/>
      <c r="J994" s="242"/>
      <c r="K994" s="242"/>
      <c r="L994" s="242"/>
      <c r="M994" s="242"/>
      <c r="N994" s="242"/>
      <c r="O994" s="242"/>
      <c r="P994" s="242"/>
      <c r="Q994" s="242"/>
      <c r="R994" s="242"/>
      <c r="S994" s="242"/>
      <c r="T994" s="242"/>
      <c r="U994" s="242"/>
      <c r="V994" s="242"/>
      <c r="W994" s="242"/>
      <c r="X994" s="242"/>
      <c r="Y994" s="242"/>
      <c r="Z994" s="242"/>
    </row>
  </sheetData>
  <mergeCells count="18">
    <mergeCell ref="P35:U35"/>
    <mergeCell ref="F15:N15"/>
    <mergeCell ref="F16:N16"/>
    <mergeCell ref="F18:K18"/>
    <mergeCell ref="M18:N18"/>
    <mergeCell ref="M19:N19"/>
    <mergeCell ref="F20:K20"/>
    <mergeCell ref="M21:N21"/>
    <mergeCell ref="F13:N13"/>
    <mergeCell ref="F14:N14"/>
    <mergeCell ref="M22:N26"/>
    <mergeCell ref="M27:N27"/>
    <mergeCell ref="M28:N28"/>
    <mergeCell ref="F8:N8"/>
    <mergeCell ref="F9:N9"/>
    <mergeCell ref="F10:N10"/>
    <mergeCell ref="F11:N11"/>
    <mergeCell ref="F12:N12"/>
  </mergeCells>
  <dataValidations count="8">
    <dataValidation type="custom" allowBlank="1" showErrorMessage="1" sqref="A7:O7 A8:F16 O8:O16 A17:O17 A18:F18 L18:M18 A19:M19 O18:O19 A20:F20 L20:O20 L21:M22 L23:L26 L27:M28 O21:O28 A21:A73 L29:O73 K76:O76 J77:O77 A76:H78 K78:O78 A79:O81 A82:A101 L82:O101 A102:N106 A107:E109 A74:J75 K74:N74 L75:O75" xr:uid="{00000000-0002-0000-0400-000000000000}">
      <formula1>AND(GTE(LEN(A7),MIN((9999999),(99999999))),LTE(LEN(A7),MAX((9999999),(99999999))))</formula1>
    </dataValidation>
    <dataValidation type="list" allowBlank="1" showErrorMessage="1" sqref="F22:F73" xr:uid="{00000000-0002-0000-0400-000001000000}">
      <formula1>GFS_list</formula1>
    </dataValidation>
    <dataValidation type="decimal" allowBlank="1" showInputMessage="1" showErrorMessage="1" prompt="Please do not edit those cells - Please do not edit those cells" sqref="F101:K101" xr:uid="{00000000-0002-0000-0400-000004000000}">
      <formula1>10000</formula1>
      <formula2>50000</formula2>
    </dataValidation>
    <dataValidation type="custom" allowBlank="1" showInputMessage="1" showErrorMessage="1" prompt="Please do not edit these cells - Please do not edit these cells" sqref="F21:H21 F82:K83 J21:K21" xr:uid="{00000000-0002-0000-0400-000005000000}">
      <formula1>AND(GTE(LEN(F21),MIN((10000),(50000))),LTE(LEN(F21),MAX((10000),(50000))))</formula1>
    </dataValidation>
    <dataValidation type="decimal" allowBlank="1" showErrorMessage="1" sqref="I76 I78" xr:uid="{00000000-0002-0000-0400-000006000000}">
      <formula1>1</formula1>
      <formula2>2</formula2>
    </dataValidation>
    <dataValidation type="decimal" operator="notBetween" allowBlank="1" showInputMessage="1" showErrorMessage="1" prompt="Revenue value - Please input the total figure of the revenue stream as disclosed by government, including not reconciled." sqref="J76 J28:J57 J22:J23 J27 J24:J26 J58:J60 J61:J73" xr:uid="{00000000-0002-0000-0400-000007000000}">
      <formula1>0.1</formula1>
      <formula2>0.2</formula2>
    </dataValidation>
    <dataValidation type="list" allowBlank="1" showErrorMessage="1" sqref="K89:K91" xr:uid="{00000000-0002-0000-0400-00000A000000}">
      <formula1>Currency_code_list</formula1>
    </dataValidation>
    <dataValidation type="custom" allowBlank="1" showInputMessage="1" showErrorMessage="1" prompt="Do not edit these cells - Please do not edit these cells" sqref="F107:N109" xr:uid="{00000000-0002-0000-0400-00000B000000}">
      <formula1>AND(GTE(LEN(F107),MIN((9999999),(99999999))),LTE(LEN(F107),MAX((9999999),(99999999))))</formula1>
    </dataValidation>
  </dataValidations>
  <hyperlinks>
    <hyperlink ref="M19" r:id="rId1" location="r5-1" xr:uid="{00000000-0004-0000-0400-000000000000}"/>
    <hyperlink ref="F20" r:id="rId2" location="r4-1" xr:uid="{00000000-0004-0000-0400-000001000000}"/>
  </hyperlinks>
  <pageMargins left="0.7" right="0.7" top="0.75" bottom="0.75" header="0" footer="0"/>
  <pageSetup paperSize="9" orientation="portrait" r:id="rId3"/>
  <headerFooter>
    <oddHeader>&amp;C</oddHeader>
  </headerFooter>
  <colBreaks count="1" manualBreakCount="1">
    <brk id="12" man="1"/>
  </colBreaks>
  <drawing r:id="rId4"/>
  <tableParts count="1">
    <tablePart r:id="rId5"/>
  </tableParts>
  <extLst>
    <ext xmlns:x14="http://schemas.microsoft.com/office/spreadsheetml/2009/9/main" uri="{CCE6A557-97BC-4b89-ADB6-D9C93CAAB3DF}">
      <x14:dataValidations xmlns:xm="http://schemas.microsoft.com/office/excel/2006/main" count="4">
        <x14:dataValidation type="list" allowBlank="1" showErrorMessage="1" xr:uid="{00000000-0002-0000-0400-000002000000}">
          <x14:formula1>
            <xm:f>Lists!$S$2:$S$29</xm:f>
          </x14:formula1>
          <xm:sqref>B22:E73</xm:sqref>
        </x14:dataValidation>
        <x14:dataValidation type="list" allowBlank="1" showInputMessage="1" showErrorMessage="1" prompt="Please select sector - Please select the relevant sector from the list" xr:uid="{00000000-0002-0000-0400-000008000000}">
          <x14:formula1>
            <xm:f>Lists!$AA$3:$AA$9</xm:f>
          </x14:formula1>
          <xm:sqref>G22:G73</xm:sqref>
        </x14:dataValidation>
        <x14:dataValidation type="list" allowBlank="1" showErrorMessage="1" xr:uid="{00000000-0002-0000-0400-000009000000}">
          <x14:formula1>
            <xm:f>Lists!$I$11:$I$168</xm:f>
          </x14:formula1>
          <xm:sqref>K22:K73</xm:sqref>
        </x14:dataValidation>
        <x14:dataValidation type="list" allowBlank="1" showInputMessage="1" showErrorMessage="1" prompt="Receiving government agency - Input the name of the government recipient here._x000a__x000a_Please refrain from using acronyms, and input complete name" xr:uid="{00000000-0002-0000-0400-00000C000000}">
          <x14:formula1>
            <xm:f>'Part 3 - Reporting entities'!$B$15:$B$22</xm:f>
          </x14:formula1>
          <xm:sqref>I48:I49 I37:I39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66CF-6F59-42F3-B726-54B6848B2A96}">
  <sheetPr codeName="Sheet7"/>
  <dimension ref="A1:Z862"/>
  <sheetViews>
    <sheetView showGridLines="0" topLeftCell="A57" workbookViewId="0">
      <selection activeCell="L15" sqref="L15"/>
    </sheetView>
  </sheetViews>
  <sheetFormatPr defaultColWidth="14.44140625" defaultRowHeight="15" customHeight="1"/>
  <cols>
    <col min="1" max="1" width="4.44140625" style="446" customWidth="1"/>
    <col min="2" max="2" width="11" style="446" customWidth="1"/>
    <col min="3" max="3" width="40.109375" style="446" customWidth="1"/>
    <col min="4" max="4" width="23.6640625" style="446" customWidth="1"/>
    <col min="5" max="5" width="36.88671875" style="446" customWidth="1"/>
    <col min="6" max="6" width="24.6640625" style="446" customWidth="1"/>
    <col min="7" max="7" width="20.109375" style="446" customWidth="1"/>
    <col min="8" max="8" width="26.6640625" style="446" customWidth="1"/>
    <col min="9" max="10" width="22.44140625" style="446" customWidth="1"/>
    <col min="11" max="11" width="19.33203125" style="446" customWidth="1"/>
    <col min="12" max="12" width="16.109375" style="446" customWidth="1"/>
    <col min="13" max="13" width="12.5546875" style="446" customWidth="1"/>
    <col min="14" max="14" width="15.33203125" style="446" customWidth="1"/>
    <col min="15" max="26" width="9.109375" style="446" customWidth="1"/>
    <col min="27" max="16384" width="14.44140625" style="446"/>
  </cols>
  <sheetData>
    <row r="1" spans="1:26" ht="16.8">
      <c r="A1" s="443"/>
      <c r="B1" s="443"/>
      <c r="C1" s="444"/>
      <c r="D1" s="444"/>
      <c r="E1" s="444"/>
      <c r="F1" s="444"/>
      <c r="G1" s="444"/>
      <c r="H1" s="444"/>
      <c r="I1" s="444"/>
      <c r="J1" s="445"/>
      <c r="K1" s="444"/>
      <c r="L1" s="444"/>
      <c r="M1" s="444"/>
      <c r="N1" s="444"/>
      <c r="O1" s="443"/>
      <c r="P1" s="443"/>
      <c r="Q1" s="443"/>
      <c r="R1" s="443"/>
      <c r="S1" s="443"/>
      <c r="T1" s="443"/>
      <c r="U1" s="443"/>
      <c r="V1" s="443"/>
      <c r="W1" s="443"/>
      <c r="X1" s="443"/>
      <c r="Y1" s="443"/>
      <c r="Z1" s="443"/>
    </row>
    <row r="2" spans="1:26" ht="17.399999999999999">
      <c r="A2" s="447"/>
      <c r="B2" s="447"/>
      <c r="C2" s="559" t="s">
        <v>912</v>
      </c>
      <c r="D2" s="558"/>
      <c r="E2" s="558"/>
      <c r="F2" s="558"/>
      <c r="G2" s="558"/>
      <c r="H2" s="558"/>
      <c r="I2" s="558"/>
      <c r="J2" s="558"/>
      <c r="K2" s="558"/>
      <c r="L2" s="558"/>
      <c r="M2" s="558"/>
      <c r="N2" s="558"/>
      <c r="O2" s="447"/>
      <c r="P2" s="447"/>
      <c r="Q2" s="447"/>
      <c r="R2" s="447"/>
      <c r="S2" s="447"/>
      <c r="T2" s="447"/>
      <c r="U2" s="447"/>
      <c r="V2" s="447"/>
      <c r="W2" s="447"/>
      <c r="X2" s="447"/>
      <c r="Y2" s="447"/>
      <c r="Z2" s="447"/>
    </row>
    <row r="3" spans="1:26" ht="21" customHeight="1">
      <c r="A3" s="443"/>
      <c r="B3" s="443"/>
      <c r="C3" s="560" t="s">
        <v>913</v>
      </c>
      <c r="D3" s="558"/>
      <c r="E3" s="558"/>
      <c r="F3" s="558"/>
      <c r="G3" s="558"/>
      <c r="H3" s="558"/>
      <c r="I3" s="558"/>
      <c r="J3" s="558"/>
      <c r="K3" s="558"/>
      <c r="L3" s="558"/>
      <c r="M3" s="558"/>
      <c r="N3" s="558"/>
      <c r="O3" s="443"/>
      <c r="P3" s="443"/>
      <c r="Q3" s="443"/>
      <c r="R3" s="443"/>
      <c r="S3" s="443"/>
      <c r="T3" s="443"/>
      <c r="U3" s="443"/>
      <c r="V3" s="443"/>
      <c r="W3" s="443"/>
      <c r="X3" s="443"/>
      <c r="Y3" s="443"/>
      <c r="Z3" s="443"/>
    </row>
    <row r="4" spans="1:26" ht="15.75" customHeight="1">
      <c r="A4" s="447"/>
      <c r="B4" s="447"/>
      <c r="C4" s="561" t="s">
        <v>914</v>
      </c>
      <c r="D4" s="558"/>
      <c r="E4" s="558"/>
      <c r="F4" s="558"/>
      <c r="G4" s="558"/>
      <c r="H4" s="558"/>
      <c r="I4" s="558"/>
      <c r="J4" s="558"/>
      <c r="K4" s="558"/>
      <c r="L4" s="558"/>
      <c r="M4" s="558"/>
      <c r="N4" s="558"/>
      <c r="O4" s="447"/>
      <c r="P4" s="447"/>
      <c r="Q4" s="447"/>
      <c r="R4" s="447"/>
      <c r="S4" s="447"/>
      <c r="T4" s="447"/>
      <c r="U4" s="447"/>
      <c r="V4" s="447"/>
      <c r="W4" s="447"/>
      <c r="X4" s="447"/>
      <c r="Y4" s="447"/>
      <c r="Z4" s="447"/>
    </row>
    <row r="5" spans="1:26" ht="15.75" customHeight="1">
      <c r="A5" s="447"/>
      <c r="B5" s="447"/>
      <c r="C5" s="561" t="s">
        <v>915</v>
      </c>
      <c r="D5" s="558"/>
      <c r="E5" s="558"/>
      <c r="F5" s="558"/>
      <c r="G5" s="558"/>
      <c r="H5" s="558"/>
      <c r="I5" s="558"/>
      <c r="J5" s="558"/>
      <c r="K5" s="558"/>
      <c r="L5" s="558"/>
      <c r="M5" s="558"/>
      <c r="N5" s="558"/>
      <c r="O5" s="447"/>
      <c r="P5" s="447"/>
      <c r="Q5" s="447"/>
      <c r="R5" s="447"/>
      <c r="S5" s="447"/>
      <c r="T5" s="447"/>
      <c r="U5" s="447"/>
      <c r="V5" s="447"/>
      <c r="W5" s="447"/>
      <c r="X5" s="447"/>
      <c r="Y5" s="447"/>
      <c r="Z5" s="447"/>
    </row>
    <row r="6" spans="1:26" ht="15.75" customHeight="1">
      <c r="A6" s="447"/>
      <c r="B6" s="447"/>
      <c r="C6" s="561" t="s">
        <v>916</v>
      </c>
      <c r="D6" s="558"/>
      <c r="E6" s="558"/>
      <c r="F6" s="558"/>
      <c r="G6" s="558"/>
      <c r="H6" s="558"/>
      <c r="I6" s="558"/>
      <c r="J6" s="558"/>
      <c r="K6" s="558"/>
      <c r="L6" s="558"/>
      <c r="M6" s="558"/>
      <c r="N6" s="558"/>
      <c r="O6" s="447"/>
      <c r="P6" s="447"/>
      <c r="Q6" s="447"/>
      <c r="R6" s="447"/>
      <c r="S6" s="447"/>
      <c r="T6" s="447"/>
      <c r="U6" s="447"/>
      <c r="V6" s="447"/>
      <c r="W6" s="447"/>
      <c r="X6" s="447"/>
      <c r="Y6" s="447"/>
      <c r="Z6" s="447"/>
    </row>
    <row r="7" spans="1:26" ht="15.75" customHeight="1">
      <c r="A7" s="447"/>
      <c r="B7" s="447"/>
      <c r="C7" s="561" t="s">
        <v>917</v>
      </c>
      <c r="D7" s="558"/>
      <c r="E7" s="558"/>
      <c r="F7" s="558"/>
      <c r="G7" s="558"/>
      <c r="H7" s="558"/>
      <c r="I7" s="558"/>
      <c r="J7" s="558"/>
      <c r="K7" s="558"/>
      <c r="L7" s="558"/>
      <c r="M7" s="558"/>
      <c r="N7" s="558"/>
      <c r="O7" s="447"/>
      <c r="P7" s="447"/>
      <c r="Q7" s="447"/>
      <c r="R7" s="447"/>
      <c r="S7" s="447"/>
      <c r="T7" s="447"/>
      <c r="U7" s="447"/>
      <c r="V7" s="447"/>
      <c r="W7" s="447"/>
      <c r="X7" s="447"/>
      <c r="Y7" s="447"/>
      <c r="Z7" s="447"/>
    </row>
    <row r="8" spans="1:26" ht="15.75" customHeight="1">
      <c r="A8" s="447"/>
      <c r="B8" s="447"/>
      <c r="C8" s="561" t="s">
        <v>918</v>
      </c>
      <c r="D8" s="558"/>
      <c r="E8" s="558"/>
      <c r="F8" s="558"/>
      <c r="G8" s="558"/>
      <c r="H8" s="558"/>
      <c r="I8" s="558"/>
      <c r="J8" s="558"/>
      <c r="K8" s="558"/>
      <c r="L8" s="558"/>
      <c r="M8" s="558"/>
      <c r="N8" s="558"/>
      <c r="O8" s="447"/>
      <c r="P8" s="447"/>
      <c r="Q8" s="447"/>
      <c r="R8" s="447"/>
      <c r="S8" s="447"/>
      <c r="T8" s="447"/>
      <c r="U8" s="447"/>
      <c r="V8" s="447"/>
      <c r="W8" s="447"/>
      <c r="X8" s="447"/>
      <c r="Y8" s="447"/>
      <c r="Z8" s="447"/>
    </row>
    <row r="9" spans="1:26" ht="17.399999999999999">
      <c r="A9" s="447"/>
      <c r="B9" s="447"/>
      <c r="C9" s="562" t="s">
        <v>737</v>
      </c>
      <c r="D9" s="558"/>
      <c r="E9" s="558"/>
      <c r="F9" s="558"/>
      <c r="G9" s="558"/>
      <c r="H9" s="558"/>
      <c r="I9" s="558"/>
      <c r="J9" s="558"/>
      <c r="K9" s="558"/>
      <c r="L9" s="558"/>
      <c r="M9" s="558"/>
      <c r="N9" s="558"/>
      <c r="O9" s="447"/>
      <c r="P9" s="447"/>
      <c r="Q9" s="447"/>
      <c r="R9" s="447"/>
      <c r="S9" s="447"/>
      <c r="T9" s="447"/>
      <c r="U9" s="447"/>
      <c r="V9" s="447"/>
      <c r="W9" s="447"/>
      <c r="X9" s="447"/>
      <c r="Y9" s="447"/>
      <c r="Z9" s="447"/>
    </row>
    <row r="10" spans="1:26" ht="16.8">
      <c r="A10" s="443"/>
      <c r="B10" s="443"/>
      <c r="C10" s="563"/>
      <c r="D10" s="564"/>
      <c r="E10" s="564"/>
      <c r="F10" s="564"/>
      <c r="G10" s="564"/>
      <c r="H10" s="564"/>
      <c r="I10" s="564"/>
      <c r="J10" s="564"/>
      <c r="K10" s="564"/>
      <c r="L10" s="564"/>
      <c r="M10" s="564"/>
      <c r="N10" s="564"/>
      <c r="O10" s="443"/>
      <c r="P10" s="443"/>
      <c r="Q10" s="443"/>
      <c r="R10" s="443"/>
      <c r="S10" s="443"/>
      <c r="T10" s="443"/>
      <c r="U10" s="443"/>
      <c r="V10" s="443"/>
      <c r="W10" s="443"/>
      <c r="X10" s="443"/>
      <c r="Y10" s="443"/>
      <c r="Z10" s="443"/>
    </row>
    <row r="11" spans="1:26" ht="16.8">
      <c r="A11" s="443"/>
      <c r="B11" s="443"/>
      <c r="C11" s="565" t="s">
        <v>919</v>
      </c>
      <c r="D11" s="558"/>
      <c r="E11" s="558"/>
      <c r="F11" s="558"/>
      <c r="G11" s="558"/>
      <c r="H11" s="558"/>
      <c r="I11" s="558"/>
      <c r="J11" s="558"/>
      <c r="K11" s="558"/>
      <c r="L11" s="558"/>
      <c r="M11" s="558"/>
      <c r="N11" s="558"/>
      <c r="O11" s="443"/>
      <c r="P11" s="443"/>
      <c r="Q11" s="443"/>
      <c r="R11" s="443"/>
      <c r="S11" s="443"/>
      <c r="T11" s="443"/>
      <c r="U11" s="443"/>
      <c r="V11" s="443"/>
      <c r="W11" s="443"/>
      <c r="X11" s="443"/>
      <c r="Y11" s="443"/>
      <c r="Z11" s="443"/>
    </row>
    <row r="12" spans="1:26" ht="14.25" customHeight="1">
      <c r="A12" s="447"/>
      <c r="B12" s="447"/>
      <c r="C12" s="448"/>
      <c r="D12" s="448"/>
      <c r="E12" s="448"/>
      <c r="F12" s="448"/>
      <c r="G12" s="448"/>
      <c r="H12" s="448"/>
      <c r="I12" s="448"/>
      <c r="J12" s="449"/>
      <c r="K12" s="448"/>
      <c r="L12" s="448"/>
      <c r="M12" s="448"/>
      <c r="N12" s="448"/>
      <c r="O12" s="447"/>
      <c r="P12" s="447"/>
      <c r="Q12" s="447"/>
      <c r="R12" s="447"/>
      <c r="S12" s="447"/>
      <c r="T12" s="447"/>
      <c r="U12" s="447"/>
      <c r="V12" s="447"/>
      <c r="W12" s="447"/>
      <c r="X12" s="447"/>
      <c r="Y12" s="447"/>
      <c r="Z12" s="447"/>
    </row>
    <row r="13" spans="1:26" ht="15.75" customHeight="1">
      <c r="A13" s="447"/>
      <c r="B13" s="566" t="s">
        <v>920</v>
      </c>
      <c r="C13" s="558"/>
      <c r="D13" s="558"/>
      <c r="E13" s="558"/>
      <c r="F13" s="558"/>
      <c r="G13" s="558"/>
      <c r="H13" s="558"/>
      <c r="I13" s="558"/>
      <c r="J13" s="558"/>
      <c r="K13" s="558"/>
      <c r="L13" s="558"/>
      <c r="M13" s="558"/>
      <c r="N13" s="558"/>
      <c r="O13" s="447"/>
      <c r="P13" s="447"/>
      <c r="Q13" s="447"/>
      <c r="R13" s="447"/>
      <c r="S13" s="447"/>
      <c r="T13" s="447"/>
      <c r="U13" s="447"/>
      <c r="V13" s="447"/>
      <c r="W13" s="447"/>
      <c r="X13" s="447"/>
      <c r="Y13" s="447"/>
      <c r="Z13" s="447"/>
    </row>
    <row r="14" spans="1:26" ht="34.799999999999997">
      <c r="A14" s="447"/>
      <c r="B14" s="450" t="s">
        <v>408</v>
      </c>
      <c r="C14" s="451" t="s">
        <v>812</v>
      </c>
      <c r="D14" s="451" t="s">
        <v>748</v>
      </c>
      <c r="E14" s="451" t="s">
        <v>747</v>
      </c>
      <c r="F14" s="451" t="s">
        <v>921</v>
      </c>
      <c r="G14" s="451" t="s">
        <v>922</v>
      </c>
      <c r="H14" s="451" t="s">
        <v>923</v>
      </c>
      <c r="I14" s="451" t="s">
        <v>924</v>
      </c>
      <c r="J14" s="452" t="s">
        <v>749</v>
      </c>
      <c r="K14" s="451" t="s">
        <v>925</v>
      </c>
      <c r="L14" s="451" t="s">
        <v>926</v>
      </c>
      <c r="M14" s="451" t="s">
        <v>927</v>
      </c>
      <c r="N14" s="451" t="s">
        <v>928</v>
      </c>
      <c r="O14" s="447"/>
      <c r="P14" s="447"/>
      <c r="Q14" s="447"/>
      <c r="R14" s="447"/>
      <c r="S14" s="447"/>
      <c r="T14" s="447"/>
      <c r="U14" s="447"/>
      <c r="V14" s="447"/>
      <c r="W14" s="447"/>
      <c r="X14" s="447"/>
      <c r="Y14" s="447"/>
      <c r="Z14" s="447"/>
    </row>
    <row r="15" spans="1:26" ht="34.799999999999997">
      <c r="A15" s="453"/>
      <c r="B15" s="447" t="s">
        <v>416</v>
      </c>
      <c r="C15" s="448" t="s">
        <v>413</v>
      </c>
      <c r="D15" s="448" t="s">
        <v>389</v>
      </c>
      <c r="E15" s="448" t="s">
        <v>752</v>
      </c>
      <c r="F15" s="448" t="s">
        <v>63</v>
      </c>
      <c r="G15" s="448" t="s">
        <v>63</v>
      </c>
      <c r="H15" s="454" t="s">
        <v>599</v>
      </c>
      <c r="I15" s="448" t="s">
        <v>57</v>
      </c>
      <c r="J15" s="455">
        <f>'[1]Revenue Value'!I10</f>
        <v>13305835</v>
      </c>
      <c r="K15" s="448" t="s">
        <v>929</v>
      </c>
      <c r="L15" s="448"/>
      <c r="M15" s="448"/>
      <c r="N15" s="448"/>
      <c r="O15" s="453"/>
      <c r="P15" s="453"/>
      <c r="Q15" s="453"/>
      <c r="R15" s="453"/>
      <c r="S15" s="453"/>
      <c r="T15" s="453"/>
      <c r="U15" s="453"/>
      <c r="V15" s="453"/>
      <c r="W15" s="453"/>
      <c r="X15" s="453"/>
      <c r="Y15" s="453"/>
      <c r="Z15" s="453"/>
    </row>
    <row r="16" spans="1:26" ht="34.799999999999997">
      <c r="A16" s="453"/>
      <c r="B16" s="447" t="s">
        <v>416</v>
      </c>
      <c r="C16" s="448" t="s">
        <v>413</v>
      </c>
      <c r="D16" s="448" t="s">
        <v>389</v>
      </c>
      <c r="E16" s="448" t="s">
        <v>755</v>
      </c>
      <c r="F16" s="448" t="s">
        <v>63</v>
      </c>
      <c r="G16" s="448" t="s">
        <v>63</v>
      </c>
      <c r="H16" s="454" t="s">
        <v>599</v>
      </c>
      <c r="I16" s="448" t="s">
        <v>57</v>
      </c>
      <c r="J16" s="455">
        <f>'[1]Revenue Value'!I11</f>
        <v>804592</v>
      </c>
      <c r="K16" s="448" t="s">
        <v>929</v>
      </c>
      <c r="L16" s="448"/>
      <c r="M16" s="448"/>
      <c r="N16" s="448"/>
      <c r="O16" s="453"/>
      <c r="P16" s="453"/>
      <c r="Q16" s="453"/>
      <c r="R16" s="453"/>
      <c r="S16" s="453"/>
      <c r="T16" s="453"/>
      <c r="U16" s="453"/>
      <c r="V16" s="453"/>
      <c r="W16" s="453"/>
      <c r="X16" s="453"/>
      <c r="Y16" s="453"/>
      <c r="Z16" s="453"/>
    </row>
    <row r="17" spans="1:26" ht="15.75" customHeight="1">
      <c r="A17" s="453"/>
      <c r="B17" s="447" t="s">
        <v>416</v>
      </c>
      <c r="C17" s="448" t="s">
        <v>413</v>
      </c>
      <c r="D17" s="448" t="s">
        <v>389</v>
      </c>
      <c r="E17" s="448" t="s">
        <v>760</v>
      </c>
      <c r="F17" s="448" t="s">
        <v>63</v>
      </c>
      <c r="G17" s="448" t="s">
        <v>63</v>
      </c>
      <c r="H17" s="454" t="s">
        <v>599</v>
      </c>
      <c r="I17" s="448" t="s">
        <v>57</v>
      </c>
      <c r="J17" s="455">
        <f>'[1]Revenue Value'!I16</f>
        <v>13146362</v>
      </c>
      <c r="K17" s="448" t="s">
        <v>929</v>
      </c>
      <c r="L17" s="448"/>
      <c r="M17" s="448"/>
      <c r="N17" s="448"/>
      <c r="O17" s="453"/>
      <c r="P17" s="453"/>
      <c r="Q17" s="453"/>
      <c r="R17" s="453"/>
      <c r="S17" s="453"/>
      <c r="T17" s="453"/>
      <c r="U17" s="453"/>
      <c r="V17" s="453"/>
      <c r="W17" s="453"/>
      <c r="X17" s="453"/>
      <c r="Y17" s="453"/>
      <c r="Z17" s="453"/>
    </row>
    <row r="18" spans="1:26" ht="15.75" customHeight="1">
      <c r="A18" s="453"/>
      <c r="B18" s="447" t="s">
        <v>416</v>
      </c>
      <c r="C18" s="448" t="s">
        <v>413</v>
      </c>
      <c r="D18" s="448" t="s">
        <v>389</v>
      </c>
      <c r="E18" s="448" t="s">
        <v>768</v>
      </c>
      <c r="F18" s="448" t="s">
        <v>63</v>
      </c>
      <c r="G18" s="448" t="s">
        <v>63</v>
      </c>
      <c r="H18" s="454" t="s">
        <v>599</v>
      </c>
      <c r="I18" s="448" t="s">
        <v>57</v>
      </c>
      <c r="J18" s="456">
        <v>10979</v>
      </c>
      <c r="K18" s="448" t="s">
        <v>929</v>
      </c>
      <c r="L18" s="448"/>
      <c r="M18" s="448"/>
      <c r="N18" s="448"/>
      <c r="O18" s="453"/>
      <c r="P18" s="453"/>
      <c r="Q18" s="453"/>
      <c r="R18" s="453"/>
      <c r="S18" s="453"/>
      <c r="T18" s="453"/>
      <c r="U18" s="453"/>
      <c r="V18" s="453"/>
      <c r="W18" s="453"/>
      <c r="X18" s="453"/>
      <c r="Y18" s="453"/>
      <c r="Z18" s="453"/>
    </row>
    <row r="19" spans="1:26" ht="15.75" customHeight="1">
      <c r="A19" s="453"/>
      <c r="B19" s="447" t="s">
        <v>416</v>
      </c>
      <c r="C19" s="448" t="s">
        <v>413</v>
      </c>
      <c r="D19" s="448" t="s">
        <v>389</v>
      </c>
      <c r="E19" s="448" t="s">
        <v>767</v>
      </c>
      <c r="F19" s="448" t="s">
        <v>63</v>
      </c>
      <c r="G19" s="448" t="s">
        <v>63</v>
      </c>
      <c r="H19" s="454" t="s">
        <v>599</v>
      </c>
      <c r="I19" s="448" t="s">
        <v>57</v>
      </c>
      <c r="J19" s="456">
        <v>220379</v>
      </c>
      <c r="K19" s="448" t="s">
        <v>929</v>
      </c>
      <c r="L19" s="448"/>
      <c r="M19" s="448"/>
      <c r="N19" s="448"/>
      <c r="O19" s="453"/>
      <c r="P19" s="453"/>
      <c r="Q19" s="453"/>
      <c r="R19" s="453"/>
      <c r="S19" s="453"/>
      <c r="T19" s="453"/>
      <c r="U19" s="453"/>
      <c r="V19" s="453"/>
      <c r="W19" s="453"/>
      <c r="X19" s="453"/>
      <c r="Y19" s="453"/>
      <c r="Z19" s="453"/>
    </row>
    <row r="20" spans="1:26" ht="15.75" customHeight="1">
      <c r="A20" s="453"/>
      <c r="B20" s="447" t="s">
        <v>416</v>
      </c>
      <c r="C20" s="448" t="s">
        <v>413</v>
      </c>
      <c r="D20" s="448" t="s">
        <v>389</v>
      </c>
      <c r="E20" s="245" t="s">
        <v>760</v>
      </c>
      <c r="F20" s="448" t="s">
        <v>63</v>
      </c>
      <c r="G20" s="448" t="s">
        <v>63</v>
      </c>
      <c r="H20" s="454" t="s">
        <v>599</v>
      </c>
      <c r="I20" s="448" t="s">
        <v>57</v>
      </c>
      <c r="J20" s="456">
        <v>5600</v>
      </c>
      <c r="K20" s="448" t="s">
        <v>929</v>
      </c>
      <c r="L20" s="448"/>
      <c r="M20" s="448"/>
      <c r="N20" s="448"/>
      <c r="O20" s="453"/>
      <c r="P20" s="453"/>
      <c r="Q20" s="453"/>
      <c r="R20" s="453"/>
      <c r="S20" s="453"/>
      <c r="T20" s="453"/>
      <c r="U20" s="453"/>
      <c r="V20" s="453"/>
      <c r="W20" s="453"/>
      <c r="X20" s="453"/>
      <c r="Y20" s="453"/>
      <c r="Z20" s="453"/>
    </row>
    <row r="21" spans="1:26" ht="15.75" customHeight="1">
      <c r="A21" s="453"/>
      <c r="B21" s="447" t="s">
        <v>416</v>
      </c>
      <c r="C21" s="448" t="s">
        <v>413</v>
      </c>
      <c r="D21" s="448" t="s">
        <v>401</v>
      </c>
      <c r="E21" s="448" t="s">
        <v>774</v>
      </c>
      <c r="F21" s="448" t="s">
        <v>63</v>
      </c>
      <c r="G21" s="448" t="s">
        <v>63</v>
      </c>
      <c r="H21" s="454" t="s">
        <v>599</v>
      </c>
      <c r="I21" s="448" t="s">
        <v>57</v>
      </c>
      <c r="J21" s="455">
        <f>'[1]Revenue Value'!I1150</f>
        <v>686416</v>
      </c>
      <c r="K21" s="448" t="s">
        <v>929</v>
      </c>
      <c r="L21" s="448"/>
      <c r="M21" s="448"/>
      <c r="N21" s="448"/>
      <c r="O21" s="453"/>
      <c r="P21" s="453"/>
      <c r="Q21" s="453"/>
      <c r="R21" s="453"/>
      <c r="S21" s="453"/>
      <c r="T21" s="453"/>
      <c r="U21" s="453"/>
      <c r="V21" s="453"/>
      <c r="W21" s="453"/>
      <c r="X21" s="453"/>
      <c r="Y21" s="453"/>
      <c r="Z21" s="453"/>
    </row>
    <row r="22" spans="1:26" ht="15.75" customHeight="1">
      <c r="A22" s="453"/>
      <c r="B22" s="447" t="s">
        <v>416</v>
      </c>
      <c r="C22" s="448" t="s">
        <v>413</v>
      </c>
      <c r="D22" s="448" t="s">
        <v>395</v>
      </c>
      <c r="E22" s="448" t="s">
        <v>775</v>
      </c>
      <c r="F22" s="448" t="s">
        <v>63</v>
      </c>
      <c r="G22" s="448" t="s">
        <v>63</v>
      </c>
      <c r="H22" s="454" t="s">
        <v>599</v>
      </c>
      <c r="I22" s="448" t="s">
        <v>57</v>
      </c>
      <c r="J22" s="455">
        <f>'[1]Revenue Value'!I1004</f>
        <v>13533092</v>
      </c>
      <c r="K22" s="448" t="s">
        <v>929</v>
      </c>
      <c r="L22" s="448"/>
      <c r="M22" s="448"/>
      <c r="N22" s="448"/>
      <c r="O22" s="453"/>
      <c r="P22" s="453"/>
      <c r="Q22" s="453"/>
      <c r="R22" s="453"/>
      <c r="S22" s="453"/>
      <c r="T22" s="453"/>
      <c r="U22" s="453"/>
      <c r="V22" s="453"/>
      <c r="W22" s="453"/>
      <c r="X22" s="453"/>
      <c r="Y22" s="453"/>
      <c r="Z22" s="453"/>
    </row>
    <row r="23" spans="1:26" ht="15.75" customHeight="1">
      <c r="A23" s="453"/>
      <c r="B23" s="447" t="s">
        <v>416</v>
      </c>
      <c r="C23" s="448" t="s">
        <v>413</v>
      </c>
      <c r="D23" s="448" t="s">
        <v>384</v>
      </c>
      <c r="E23" s="245" t="s">
        <v>780</v>
      </c>
      <c r="F23" s="448" t="s">
        <v>63</v>
      </c>
      <c r="G23" s="448" t="s">
        <v>63</v>
      </c>
      <c r="H23" s="454" t="s">
        <v>599</v>
      </c>
      <c r="I23" s="448" t="s">
        <v>57</v>
      </c>
      <c r="J23" s="455">
        <f>'[1]Revenue Value'!I628</f>
        <v>3627380</v>
      </c>
      <c r="K23" s="448" t="s">
        <v>929</v>
      </c>
      <c r="L23" s="448"/>
      <c r="M23" s="448"/>
      <c r="N23" s="448"/>
      <c r="O23" s="453"/>
      <c r="P23" s="453"/>
      <c r="Q23" s="453"/>
      <c r="R23" s="453"/>
      <c r="S23" s="453"/>
      <c r="T23" s="453"/>
      <c r="U23" s="453"/>
      <c r="V23" s="453"/>
      <c r="W23" s="453"/>
      <c r="X23" s="453"/>
      <c r="Y23" s="453"/>
      <c r="Z23" s="453"/>
    </row>
    <row r="24" spans="1:26" ht="15.75" customHeight="1">
      <c r="A24" s="453"/>
      <c r="B24" s="447" t="s">
        <v>416</v>
      </c>
      <c r="C24" s="448" t="s">
        <v>413</v>
      </c>
      <c r="D24" s="448" t="s">
        <v>384</v>
      </c>
      <c r="E24" s="448" t="s">
        <v>782</v>
      </c>
      <c r="F24" s="448" t="s">
        <v>63</v>
      </c>
      <c r="G24" s="448" t="s">
        <v>63</v>
      </c>
      <c r="H24" s="454" t="s">
        <v>599</v>
      </c>
      <c r="I24" s="448" t="s">
        <v>57</v>
      </c>
      <c r="J24" s="455">
        <f>'[1]Revenue Value'!I629</f>
        <v>21088</v>
      </c>
      <c r="K24" s="448" t="s">
        <v>929</v>
      </c>
      <c r="L24" s="448"/>
      <c r="M24" s="448"/>
      <c r="N24" s="448"/>
      <c r="O24" s="453"/>
      <c r="P24" s="453"/>
      <c r="Q24" s="453"/>
      <c r="R24" s="453"/>
      <c r="S24" s="453"/>
      <c r="T24" s="453"/>
      <c r="U24" s="453"/>
      <c r="V24" s="453"/>
      <c r="W24" s="453"/>
      <c r="X24" s="453"/>
      <c r="Y24" s="453"/>
      <c r="Z24" s="453"/>
    </row>
    <row r="25" spans="1:26" ht="15.75" customHeight="1">
      <c r="A25" s="453"/>
      <c r="B25" s="447" t="s">
        <v>416</v>
      </c>
      <c r="C25" s="448" t="s">
        <v>413</v>
      </c>
      <c r="D25" s="448" t="s">
        <v>384</v>
      </c>
      <c r="E25" s="448" t="s">
        <v>782</v>
      </c>
      <c r="F25" s="448" t="s">
        <v>63</v>
      </c>
      <c r="G25" s="448" t="s">
        <v>63</v>
      </c>
      <c r="H25" s="454" t="s">
        <v>599</v>
      </c>
      <c r="I25" s="448" t="s">
        <v>57</v>
      </c>
      <c r="J25" s="455">
        <f>'[1]Revenue Value'!I630</f>
        <v>21088</v>
      </c>
      <c r="K25" s="448" t="s">
        <v>929</v>
      </c>
      <c r="L25" s="448"/>
      <c r="M25" s="448"/>
      <c r="N25" s="448"/>
      <c r="O25" s="453"/>
      <c r="P25" s="453"/>
      <c r="Q25" s="453"/>
      <c r="R25" s="453"/>
      <c r="S25" s="453"/>
      <c r="T25" s="453"/>
      <c r="U25" s="453"/>
      <c r="V25" s="453"/>
      <c r="W25" s="453"/>
      <c r="X25" s="453"/>
      <c r="Y25" s="453"/>
      <c r="Z25" s="453"/>
    </row>
    <row r="26" spans="1:26" ht="15.75" customHeight="1">
      <c r="A26" s="453"/>
      <c r="B26" s="447" t="s">
        <v>416</v>
      </c>
      <c r="C26" s="448" t="s">
        <v>413</v>
      </c>
      <c r="D26" s="448" t="s">
        <v>384</v>
      </c>
      <c r="E26" s="448" t="s">
        <v>778</v>
      </c>
      <c r="F26" s="448" t="s">
        <v>63</v>
      </c>
      <c r="G26" s="448" t="s">
        <v>63</v>
      </c>
      <c r="H26" s="454" t="s">
        <v>599</v>
      </c>
      <c r="I26" s="448" t="s">
        <v>57</v>
      </c>
      <c r="J26" s="455">
        <f>'[1]Revenue Value'!I633</f>
        <v>1009110</v>
      </c>
      <c r="K26" s="448" t="s">
        <v>929</v>
      </c>
      <c r="L26" s="448"/>
      <c r="M26" s="448"/>
      <c r="N26" s="448"/>
      <c r="O26" s="453"/>
      <c r="P26" s="453"/>
      <c r="Q26" s="453"/>
      <c r="R26" s="453"/>
      <c r="S26" s="453"/>
      <c r="T26" s="453"/>
      <c r="U26" s="453"/>
      <c r="V26" s="453"/>
      <c r="W26" s="453"/>
      <c r="X26" s="453"/>
      <c r="Y26" s="453"/>
      <c r="Z26" s="453"/>
    </row>
    <row r="27" spans="1:26" ht="15.75" customHeight="1">
      <c r="A27" s="453"/>
      <c r="B27" s="447" t="s">
        <v>416</v>
      </c>
      <c r="C27" s="448" t="s">
        <v>413</v>
      </c>
      <c r="D27" s="448" t="s">
        <v>384</v>
      </c>
      <c r="E27" s="448" t="s">
        <v>784</v>
      </c>
      <c r="F27" s="448" t="s">
        <v>63</v>
      </c>
      <c r="G27" s="448" t="s">
        <v>63</v>
      </c>
      <c r="H27" s="454" t="s">
        <v>599</v>
      </c>
      <c r="I27" s="448" t="s">
        <v>57</v>
      </c>
      <c r="J27" s="455">
        <f>'[1]Revenue Value'!I631</f>
        <v>105000</v>
      </c>
      <c r="K27" s="448" t="s">
        <v>929</v>
      </c>
      <c r="L27" s="448"/>
      <c r="M27" s="448"/>
      <c r="N27" s="448"/>
      <c r="O27" s="453"/>
      <c r="P27" s="453"/>
      <c r="Q27" s="453"/>
      <c r="R27" s="453"/>
      <c r="S27" s="453"/>
      <c r="T27" s="453"/>
      <c r="U27" s="453"/>
      <c r="V27" s="453"/>
      <c r="W27" s="453"/>
      <c r="X27" s="453"/>
      <c r="Y27" s="453"/>
      <c r="Z27" s="453"/>
    </row>
    <row r="28" spans="1:26" ht="15.75" customHeight="1">
      <c r="A28" s="453"/>
      <c r="B28" s="447" t="s">
        <v>416</v>
      </c>
      <c r="C28" s="448" t="s">
        <v>413</v>
      </c>
      <c r="D28" s="448" t="s">
        <v>384</v>
      </c>
      <c r="E28" s="448" t="s">
        <v>786</v>
      </c>
      <c r="F28" s="448" t="s">
        <v>63</v>
      </c>
      <c r="G28" s="448" t="s">
        <v>63</v>
      </c>
      <c r="H28" s="454" t="s">
        <v>599</v>
      </c>
      <c r="I28" s="448" t="s">
        <v>57</v>
      </c>
      <c r="J28" s="455">
        <f>'[1]Revenue Value'!I632</f>
        <v>26540</v>
      </c>
      <c r="K28" s="448" t="s">
        <v>929</v>
      </c>
      <c r="L28" s="448"/>
      <c r="M28" s="448"/>
      <c r="N28" s="448"/>
      <c r="O28" s="453"/>
      <c r="P28" s="453"/>
      <c r="Q28" s="453"/>
      <c r="R28" s="453"/>
      <c r="S28" s="453"/>
      <c r="T28" s="453"/>
      <c r="U28" s="453"/>
      <c r="V28" s="453"/>
      <c r="W28" s="453"/>
      <c r="X28" s="453"/>
      <c r="Y28" s="453"/>
      <c r="Z28" s="453"/>
    </row>
    <row r="29" spans="1:26" ht="15.75" customHeight="1">
      <c r="A29" s="453"/>
      <c r="B29" s="447" t="s">
        <v>416</v>
      </c>
      <c r="C29" s="448" t="s">
        <v>413</v>
      </c>
      <c r="D29" s="448" t="s">
        <v>384</v>
      </c>
      <c r="E29" s="448" t="s">
        <v>777</v>
      </c>
      <c r="F29" s="448" t="s">
        <v>63</v>
      </c>
      <c r="G29" s="448" t="s">
        <v>63</v>
      </c>
      <c r="H29" s="454" t="s">
        <v>599</v>
      </c>
      <c r="I29" s="448" t="s">
        <v>57</v>
      </c>
      <c r="J29" s="455">
        <f>'[1]Revenue Value'!I634</f>
        <v>835050</v>
      </c>
      <c r="K29" s="448" t="s">
        <v>929</v>
      </c>
      <c r="L29" s="448"/>
      <c r="M29" s="448"/>
      <c r="N29" s="448"/>
      <c r="O29" s="453"/>
      <c r="P29" s="453"/>
      <c r="Q29" s="453"/>
      <c r="R29" s="453"/>
      <c r="S29" s="453"/>
      <c r="T29" s="453"/>
      <c r="U29" s="453"/>
      <c r="V29" s="453"/>
      <c r="W29" s="453"/>
      <c r="X29" s="453"/>
      <c r="Y29" s="453"/>
      <c r="Z29" s="453"/>
    </row>
    <row r="30" spans="1:26" ht="15.75" customHeight="1">
      <c r="A30" s="453"/>
      <c r="B30" s="447" t="s">
        <v>416</v>
      </c>
      <c r="C30" s="448" t="s">
        <v>419</v>
      </c>
      <c r="D30" s="448" t="s">
        <v>389</v>
      </c>
      <c r="E30" s="448" t="s">
        <v>752</v>
      </c>
      <c r="F30" s="448" t="s">
        <v>63</v>
      </c>
      <c r="G30" s="448" t="s">
        <v>63</v>
      </c>
      <c r="H30" s="454" t="s">
        <v>602</v>
      </c>
      <c r="I30" s="448" t="s">
        <v>57</v>
      </c>
      <c r="J30" s="455">
        <f>'[1]Revenue Value'!I20</f>
        <v>78992745</v>
      </c>
      <c r="K30" s="448" t="s">
        <v>929</v>
      </c>
      <c r="L30" s="448"/>
      <c r="M30" s="448"/>
      <c r="N30" s="448"/>
      <c r="O30" s="453"/>
      <c r="P30" s="453"/>
      <c r="Q30" s="453"/>
      <c r="R30" s="453"/>
      <c r="S30" s="453"/>
      <c r="T30" s="453"/>
      <c r="U30" s="453"/>
      <c r="V30" s="453"/>
      <c r="W30" s="453"/>
      <c r="X30" s="453"/>
      <c r="Y30" s="453"/>
      <c r="Z30" s="453"/>
    </row>
    <row r="31" spans="1:26" ht="15.75" customHeight="1">
      <c r="A31" s="453"/>
      <c r="B31" s="447" t="s">
        <v>416</v>
      </c>
      <c r="C31" s="448" t="s">
        <v>419</v>
      </c>
      <c r="D31" s="448" t="s">
        <v>389</v>
      </c>
      <c r="E31" s="448" t="s">
        <v>755</v>
      </c>
      <c r="F31" s="448" t="s">
        <v>63</v>
      </c>
      <c r="G31" s="448" t="s">
        <v>63</v>
      </c>
      <c r="H31" s="454" t="s">
        <v>602</v>
      </c>
      <c r="I31" s="448" t="s">
        <v>57</v>
      </c>
      <c r="J31" s="455">
        <f>'[1]Revenue Value'!I21</f>
        <v>81190262</v>
      </c>
      <c r="K31" s="448" t="s">
        <v>929</v>
      </c>
      <c r="L31" s="448"/>
      <c r="M31" s="448"/>
      <c r="N31" s="448"/>
      <c r="O31" s="453"/>
      <c r="P31" s="453"/>
      <c r="Q31" s="453"/>
      <c r="R31" s="453"/>
      <c r="S31" s="453"/>
      <c r="T31" s="453"/>
      <c r="U31" s="453"/>
      <c r="V31" s="453"/>
      <c r="W31" s="453"/>
      <c r="X31" s="453"/>
      <c r="Y31" s="453"/>
      <c r="Z31" s="453"/>
    </row>
    <row r="32" spans="1:26" ht="15.75" customHeight="1">
      <c r="A32" s="453"/>
      <c r="B32" s="447" t="s">
        <v>416</v>
      </c>
      <c r="C32" s="448" t="s">
        <v>419</v>
      </c>
      <c r="D32" s="448" t="s">
        <v>389</v>
      </c>
      <c r="E32" s="448" t="s">
        <v>768</v>
      </c>
      <c r="F32" s="448" t="s">
        <v>63</v>
      </c>
      <c r="G32" s="448" t="s">
        <v>63</v>
      </c>
      <c r="H32" s="454" t="s">
        <v>602</v>
      </c>
      <c r="I32" s="448" t="s">
        <v>57</v>
      </c>
      <c r="J32" s="456">
        <v>10439756</v>
      </c>
      <c r="K32" s="448" t="s">
        <v>929</v>
      </c>
      <c r="L32" s="448"/>
      <c r="M32" s="448"/>
      <c r="N32" s="448"/>
      <c r="O32" s="453"/>
      <c r="P32" s="453"/>
      <c r="Q32" s="453"/>
      <c r="R32" s="453"/>
      <c r="S32" s="453"/>
      <c r="T32" s="453"/>
      <c r="U32" s="453"/>
      <c r="V32" s="453"/>
      <c r="W32" s="453"/>
      <c r="X32" s="453"/>
      <c r="Y32" s="453"/>
      <c r="Z32" s="453"/>
    </row>
    <row r="33" spans="1:26" ht="15.75" customHeight="1">
      <c r="A33" s="453"/>
      <c r="B33" s="447" t="s">
        <v>416</v>
      </c>
      <c r="C33" s="448" t="s">
        <v>419</v>
      </c>
      <c r="D33" s="448" t="s">
        <v>389</v>
      </c>
      <c r="E33" s="448" t="s">
        <v>767</v>
      </c>
      <c r="F33" s="448" t="s">
        <v>63</v>
      </c>
      <c r="G33" s="448" t="s">
        <v>63</v>
      </c>
      <c r="H33" s="454" t="s">
        <v>602</v>
      </c>
      <c r="I33" s="448" t="s">
        <v>57</v>
      </c>
      <c r="J33" s="456">
        <v>1512021</v>
      </c>
      <c r="K33" s="448" t="s">
        <v>929</v>
      </c>
      <c r="L33" s="448"/>
      <c r="M33" s="448"/>
      <c r="N33" s="448"/>
      <c r="O33" s="453"/>
      <c r="P33" s="453"/>
      <c r="Q33" s="453"/>
      <c r="R33" s="453"/>
      <c r="S33" s="453"/>
      <c r="T33" s="453"/>
      <c r="U33" s="453"/>
      <c r="V33" s="453"/>
      <c r="W33" s="453"/>
      <c r="X33" s="453"/>
      <c r="Y33" s="453"/>
      <c r="Z33" s="453"/>
    </row>
    <row r="34" spans="1:26" ht="15.75" customHeight="1">
      <c r="A34" s="453"/>
      <c r="B34" s="447" t="s">
        <v>416</v>
      </c>
      <c r="C34" s="448" t="s">
        <v>419</v>
      </c>
      <c r="D34" s="448" t="s">
        <v>389</v>
      </c>
      <c r="E34" s="245" t="s">
        <v>760</v>
      </c>
      <c r="F34" s="448" t="s">
        <v>63</v>
      </c>
      <c r="G34" s="448" t="s">
        <v>63</v>
      </c>
      <c r="H34" s="454" t="s">
        <v>602</v>
      </c>
      <c r="I34" s="448" t="s">
        <v>57</v>
      </c>
      <c r="J34" s="456">
        <v>5000</v>
      </c>
      <c r="K34" s="448" t="s">
        <v>929</v>
      </c>
      <c r="L34" s="448"/>
      <c r="M34" s="448"/>
      <c r="N34" s="448"/>
      <c r="O34" s="453"/>
      <c r="P34" s="453"/>
      <c r="Q34" s="453"/>
      <c r="R34" s="453"/>
      <c r="S34" s="453"/>
      <c r="T34" s="453"/>
      <c r="U34" s="453"/>
      <c r="V34" s="453"/>
      <c r="W34" s="453"/>
      <c r="X34" s="453"/>
      <c r="Y34" s="453"/>
      <c r="Z34" s="453"/>
    </row>
    <row r="35" spans="1:26" ht="15.75" customHeight="1">
      <c r="A35" s="453"/>
      <c r="B35" s="447" t="s">
        <v>416</v>
      </c>
      <c r="C35" s="448" t="s">
        <v>419</v>
      </c>
      <c r="D35" s="448" t="s">
        <v>387</v>
      </c>
      <c r="E35" s="448" t="s">
        <v>771</v>
      </c>
      <c r="F35" s="448" t="s">
        <v>63</v>
      </c>
      <c r="G35" s="448" t="s">
        <v>63</v>
      </c>
      <c r="H35" s="454" t="s">
        <v>602</v>
      </c>
      <c r="I35" s="448" t="s">
        <v>57</v>
      </c>
      <c r="J35" s="455">
        <f>'[1]Revenue Value'!I483</f>
        <v>123805</v>
      </c>
      <c r="K35" s="448" t="s">
        <v>929</v>
      </c>
      <c r="L35" s="448"/>
      <c r="M35" s="448"/>
      <c r="N35" s="448"/>
      <c r="O35" s="453"/>
      <c r="P35" s="453"/>
      <c r="Q35" s="453"/>
      <c r="R35" s="453"/>
      <c r="S35" s="453"/>
      <c r="T35" s="453"/>
      <c r="U35" s="453"/>
      <c r="V35" s="453"/>
      <c r="W35" s="453"/>
      <c r="X35" s="453"/>
      <c r="Y35" s="453"/>
      <c r="Z35" s="453"/>
    </row>
    <row r="36" spans="1:26" ht="15.75" customHeight="1">
      <c r="A36" s="453"/>
      <c r="B36" s="447" t="s">
        <v>416</v>
      </c>
      <c r="C36" s="448" t="s">
        <v>419</v>
      </c>
      <c r="D36" s="448" t="s">
        <v>387</v>
      </c>
      <c r="E36" s="448" t="s">
        <v>772</v>
      </c>
      <c r="F36" s="448" t="s">
        <v>63</v>
      </c>
      <c r="G36" s="448" t="s">
        <v>63</v>
      </c>
      <c r="H36" s="454" t="s">
        <v>602</v>
      </c>
      <c r="I36" s="448" t="s">
        <v>57</v>
      </c>
      <c r="J36" s="455">
        <f>'[1]Revenue Value'!I484</f>
        <v>117867</v>
      </c>
      <c r="K36" s="448" t="s">
        <v>929</v>
      </c>
      <c r="L36" s="448"/>
      <c r="M36" s="448"/>
      <c r="N36" s="448"/>
      <c r="O36" s="453"/>
      <c r="P36" s="453"/>
      <c r="Q36" s="453"/>
      <c r="R36" s="453"/>
      <c r="S36" s="453"/>
      <c r="T36" s="453"/>
      <c r="U36" s="453"/>
      <c r="V36" s="453"/>
      <c r="W36" s="453"/>
      <c r="X36" s="453"/>
      <c r="Y36" s="453"/>
      <c r="Z36" s="453"/>
    </row>
    <row r="37" spans="1:26" ht="15.75" customHeight="1">
      <c r="A37" s="453"/>
      <c r="B37" s="447" t="s">
        <v>416</v>
      </c>
      <c r="C37" s="448" t="s">
        <v>419</v>
      </c>
      <c r="D37" s="448" t="s">
        <v>401</v>
      </c>
      <c r="E37" s="448" t="s">
        <v>774</v>
      </c>
      <c r="F37" s="448" t="s">
        <v>63</v>
      </c>
      <c r="G37" s="448" t="s">
        <v>63</v>
      </c>
      <c r="H37" s="454" t="s">
        <v>602</v>
      </c>
      <c r="I37" s="448" t="s">
        <v>57</v>
      </c>
      <c r="J37" s="455">
        <f>'[1]Revenue Value'!I1152</f>
        <v>9569234</v>
      </c>
      <c r="K37" s="448" t="s">
        <v>929</v>
      </c>
      <c r="L37" s="448"/>
      <c r="M37" s="448"/>
      <c r="N37" s="448"/>
      <c r="O37" s="453"/>
      <c r="P37" s="453"/>
      <c r="Q37" s="453"/>
      <c r="R37" s="453"/>
      <c r="S37" s="453"/>
      <c r="T37" s="453"/>
      <c r="U37" s="453"/>
      <c r="V37" s="453"/>
      <c r="W37" s="453"/>
      <c r="X37" s="453"/>
      <c r="Y37" s="453"/>
      <c r="Z37" s="453"/>
    </row>
    <row r="38" spans="1:26" ht="15.75" customHeight="1">
      <c r="A38" s="453"/>
      <c r="B38" s="447" t="s">
        <v>416</v>
      </c>
      <c r="C38" s="448" t="s">
        <v>419</v>
      </c>
      <c r="D38" s="448" t="s">
        <v>395</v>
      </c>
      <c r="E38" s="448" t="s">
        <v>775</v>
      </c>
      <c r="F38" s="448" t="s">
        <v>63</v>
      </c>
      <c r="G38" s="448" t="s">
        <v>63</v>
      </c>
      <c r="H38" s="454" t="s">
        <v>602</v>
      </c>
      <c r="I38" s="448" t="s">
        <v>57</v>
      </c>
      <c r="J38" s="455">
        <f>'[1]Revenue Value'!I1007</f>
        <v>87531770</v>
      </c>
      <c r="K38" s="448" t="s">
        <v>929</v>
      </c>
      <c r="L38" s="448"/>
      <c r="M38" s="448"/>
      <c r="N38" s="448"/>
      <c r="O38" s="453"/>
      <c r="P38" s="453"/>
      <c r="Q38" s="453"/>
      <c r="R38" s="453"/>
      <c r="S38" s="453"/>
      <c r="T38" s="453"/>
      <c r="U38" s="453"/>
      <c r="V38" s="453"/>
      <c r="W38" s="453"/>
      <c r="X38" s="453"/>
      <c r="Y38" s="453"/>
      <c r="Z38" s="453"/>
    </row>
    <row r="39" spans="1:26" ht="15.75" customHeight="1">
      <c r="A39" s="453"/>
      <c r="B39" s="447" t="s">
        <v>416</v>
      </c>
      <c r="C39" s="448" t="s">
        <v>419</v>
      </c>
      <c r="D39" s="448" t="s">
        <v>384</v>
      </c>
      <c r="E39" s="245" t="s">
        <v>780</v>
      </c>
      <c r="F39" s="448" t="s">
        <v>63</v>
      </c>
      <c r="G39" s="448" t="s">
        <v>63</v>
      </c>
      <c r="H39" s="454" t="s">
        <v>602</v>
      </c>
      <c r="I39" s="448" t="s">
        <v>57</v>
      </c>
      <c r="J39" s="455">
        <f>'[1]Revenue Value'!I636</f>
        <v>17183988</v>
      </c>
      <c r="K39" s="448" t="s">
        <v>929</v>
      </c>
      <c r="L39" s="448"/>
      <c r="M39" s="448"/>
      <c r="N39" s="448"/>
      <c r="O39" s="453"/>
      <c r="P39" s="453"/>
      <c r="Q39" s="453"/>
      <c r="R39" s="453"/>
      <c r="S39" s="453"/>
      <c r="T39" s="453"/>
      <c r="U39" s="453"/>
      <c r="V39" s="453"/>
      <c r="W39" s="453"/>
      <c r="X39" s="453"/>
      <c r="Y39" s="453"/>
      <c r="Z39" s="453"/>
    </row>
    <row r="40" spans="1:26" ht="15.75" customHeight="1">
      <c r="A40" s="453"/>
      <c r="B40" s="447" t="s">
        <v>416</v>
      </c>
      <c r="C40" s="448" t="s">
        <v>419</v>
      </c>
      <c r="D40" s="448" t="s">
        <v>384</v>
      </c>
      <c r="E40" s="448" t="s">
        <v>782</v>
      </c>
      <c r="F40" s="448" t="s">
        <v>63</v>
      </c>
      <c r="G40" s="448" t="s">
        <v>63</v>
      </c>
      <c r="H40" s="454" t="s">
        <v>602</v>
      </c>
      <c r="I40" s="448" t="s">
        <v>57</v>
      </c>
      <c r="J40" s="455">
        <f>'[1]Revenue Value'!I637</f>
        <v>387251</v>
      </c>
      <c r="K40" s="448" t="s">
        <v>929</v>
      </c>
      <c r="L40" s="448"/>
      <c r="M40" s="448"/>
      <c r="N40" s="448"/>
      <c r="O40" s="453"/>
      <c r="P40" s="453"/>
      <c r="Q40" s="453"/>
      <c r="R40" s="453"/>
      <c r="S40" s="453"/>
      <c r="T40" s="453"/>
      <c r="U40" s="453"/>
      <c r="V40" s="453"/>
      <c r="W40" s="453"/>
      <c r="X40" s="453"/>
      <c r="Y40" s="453"/>
      <c r="Z40" s="453"/>
    </row>
    <row r="41" spans="1:26" ht="15.75" customHeight="1">
      <c r="A41" s="453"/>
      <c r="B41" s="447" t="s">
        <v>416</v>
      </c>
      <c r="C41" s="448" t="s">
        <v>419</v>
      </c>
      <c r="D41" s="448" t="s">
        <v>384</v>
      </c>
      <c r="E41" s="448" t="s">
        <v>783</v>
      </c>
      <c r="F41" s="448" t="s">
        <v>63</v>
      </c>
      <c r="G41" s="448" t="s">
        <v>63</v>
      </c>
      <c r="H41" s="454" t="s">
        <v>602</v>
      </c>
      <c r="I41" s="448" t="s">
        <v>57</v>
      </c>
      <c r="J41" s="455">
        <f>'[1]Revenue Value'!I638</f>
        <v>307289</v>
      </c>
      <c r="K41" s="448" t="s">
        <v>929</v>
      </c>
      <c r="L41" s="448"/>
      <c r="M41" s="448"/>
      <c r="N41" s="448"/>
      <c r="O41" s="453"/>
      <c r="P41" s="453"/>
      <c r="Q41" s="453"/>
      <c r="R41" s="453"/>
      <c r="S41" s="453"/>
      <c r="T41" s="453"/>
      <c r="U41" s="453"/>
      <c r="V41" s="453"/>
      <c r="W41" s="453"/>
      <c r="X41" s="453"/>
      <c r="Y41" s="453"/>
      <c r="Z41" s="453"/>
    </row>
    <row r="42" spans="1:26" ht="15.75" customHeight="1">
      <c r="A42" s="453"/>
      <c r="B42" s="447" t="s">
        <v>416</v>
      </c>
      <c r="C42" s="448" t="s">
        <v>419</v>
      </c>
      <c r="D42" s="448" t="s">
        <v>384</v>
      </c>
      <c r="E42" s="448" t="s">
        <v>778</v>
      </c>
      <c r="F42" s="448" t="s">
        <v>63</v>
      </c>
      <c r="G42" s="448" t="s">
        <v>63</v>
      </c>
      <c r="H42" s="454" t="s">
        <v>602</v>
      </c>
      <c r="I42" s="448" t="s">
        <v>57</v>
      </c>
      <c r="J42" s="455">
        <v>251010</v>
      </c>
      <c r="K42" s="448" t="s">
        <v>929</v>
      </c>
      <c r="L42" s="448"/>
      <c r="M42" s="448"/>
      <c r="N42" s="448"/>
      <c r="O42" s="453"/>
      <c r="P42" s="453"/>
      <c r="Q42" s="453"/>
      <c r="R42" s="453"/>
      <c r="S42" s="453"/>
      <c r="T42" s="453"/>
      <c r="U42" s="453"/>
      <c r="V42" s="453"/>
      <c r="W42" s="453"/>
      <c r="X42" s="453"/>
      <c r="Y42" s="453"/>
      <c r="Z42" s="453"/>
    </row>
    <row r="43" spans="1:26" ht="15.75" customHeight="1">
      <c r="A43" s="453"/>
      <c r="B43" s="447" t="s">
        <v>416</v>
      </c>
      <c r="C43" s="448" t="s">
        <v>419</v>
      </c>
      <c r="D43" s="448" t="s">
        <v>384</v>
      </c>
      <c r="E43" s="448" t="s">
        <v>784</v>
      </c>
      <c r="F43" s="448" t="s">
        <v>63</v>
      </c>
      <c r="G43" s="448" t="s">
        <v>63</v>
      </c>
      <c r="H43" s="454" t="s">
        <v>602</v>
      </c>
      <c r="I43" s="448" t="s">
        <v>57</v>
      </c>
      <c r="J43" s="455">
        <v>111000</v>
      </c>
      <c r="K43" s="448" t="s">
        <v>929</v>
      </c>
      <c r="L43" s="448"/>
      <c r="M43" s="448"/>
      <c r="N43" s="448"/>
      <c r="O43" s="453"/>
      <c r="P43" s="453"/>
      <c r="Q43" s="453"/>
      <c r="R43" s="453"/>
      <c r="S43" s="453"/>
      <c r="T43" s="453"/>
      <c r="U43" s="453"/>
      <c r="V43" s="453"/>
      <c r="W43" s="453"/>
      <c r="X43" s="453"/>
      <c r="Y43" s="453"/>
      <c r="Z43" s="453"/>
    </row>
    <row r="44" spans="1:26" ht="15.75" customHeight="1">
      <c r="A44" s="453"/>
      <c r="B44" s="447" t="s">
        <v>416</v>
      </c>
      <c r="C44" s="448" t="s">
        <v>419</v>
      </c>
      <c r="D44" s="448" t="s">
        <v>384</v>
      </c>
      <c r="E44" s="448" t="s">
        <v>786</v>
      </c>
      <c r="F44" s="448" t="s">
        <v>63</v>
      </c>
      <c r="G44" s="448" t="s">
        <v>63</v>
      </c>
      <c r="H44" s="454" t="s">
        <v>602</v>
      </c>
      <c r="I44" s="448" t="s">
        <v>57</v>
      </c>
      <c r="J44" s="455">
        <v>10500</v>
      </c>
      <c r="K44" s="448" t="s">
        <v>929</v>
      </c>
      <c r="L44" s="448"/>
      <c r="M44" s="448"/>
      <c r="N44" s="448"/>
      <c r="O44" s="453"/>
      <c r="P44" s="453"/>
      <c r="Q44" s="453"/>
      <c r="R44" s="453"/>
      <c r="S44" s="453"/>
      <c r="T44" s="453"/>
      <c r="U44" s="453"/>
      <c r="V44" s="453"/>
      <c r="W44" s="453"/>
      <c r="X44" s="453"/>
      <c r="Y44" s="453"/>
      <c r="Z44" s="453"/>
    </row>
    <row r="45" spans="1:26" ht="15.75" customHeight="1">
      <c r="A45" s="453"/>
      <c r="B45" s="447" t="s">
        <v>416</v>
      </c>
      <c r="C45" s="448" t="s">
        <v>419</v>
      </c>
      <c r="D45" s="448" t="s">
        <v>384</v>
      </c>
      <c r="E45" s="245" t="s">
        <v>777</v>
      </c>
      <c r="F45" s="448" t="s">
        <v>63</v>
      </c>
      <c r="G45" s="448" t="s">
        <v>63</v>
      </c>
      <c r="H45" s="454" t="s">
        <v>602</v>
      </c>
      <c r="I45" s="448" t="s">
        <v>57</v>
      </c>
      <c r="J45" s="455">
        <f>'[1]Revenue Value'!I642</f>
        <v>64504</v>
      </c>
      <c r="K45" s="448" t="s">
        <v>929</v>
      </c>
      <c r="L45" s="448"/>
      <c r="M45" s="448"/>
      <c r="N45" s="448"/>
      <c r="O45" s="453"/>
      <c r="P45" s="453"/>
      <c r="Q45" s="453"/>
      <c r="R45" s="453"/>
      <c r="S45" s="453"/>
      <c r="T45" s="453"/>
      <c r="U45" s="453"/>
      <c r="V45" s="453"/>
      <c r="W45" s="453"/>
      <c r="X45" s="453"/>
      <c r="Y45" s="453"/>
      <c r="Z45" s="453"/>
    </row>
    <row r="46" spans="1:26" ht="15.75" customHeight="1">
      <c r="A46" s="453"/>
      <c r="B46" s="447" t="s">
        <v>416</v>
      </c>
      <c r="C46" s="448" t="s">
        <v>419</v>
      </c>
      <c r="D46" s="448" t="s">
        <v>397</v>
      </c>
      <c r="E46" s="448" t="s">
        <v>787</v>
      </c>
      <c r="F46" s="448" t="s">
        <v>63</v>
      </c>
      <c r="G46" s="448" t="s">
        <v>63</v>
      </c>
      <c r="H46" s="454" t="s">
        <v>602</v>
      </c>
      <c r="I46" s="448" t="s">
        <v>57</v>
      </c>
      <c r="J46" s="456">
        <f>'[1]Revenue Value'!I1252</f>
        <v>13894481</v>
      </c>
      <c r="K46" s="448" t="s">
        <v>929</v>
      </c>
      <c r="L46" s="448"/>
      <c r="M46" s="448"/>
      <c r="N46" s="448"/>
      <c r="O46" s="453"/>
      <c r="P46" s="453"/>
      <c r="Q46" s="453"/>
      <c r="R46" s="453"/>
      <c r="S46" s="453"/>
      <c r="T46" s="453"/>
      <c r="U46" s="453"/>
      <c r="V46" s="453"/>
      <c r="W46" s="453"/>
      <c r="X46" s="453"/>
      <c r="Y46" s="453"/>
      <c r="Z46" s="453"/>
    </row>
    <row r="47" spans="1:26" ht="15.75" customHeight="1">
      <c r="A47" s="447"/>
      <c r="B47" s="447" t="s">
        <v>416</v>
      </c>
      <c r="C47" s="448" t="s">
        <v>421</v>
      </c>
      <c r="D47" s="448" t="s">
        <v>389</v>
      </c>
      <c r="E47" s="448" t="s">
        <v>752</v>
      </c>
      <c r="F47" s="448" t="s">
        <v>63</v>
      </c>
      <c r="G47" s="448" t="s">
        <v>63</v>
      </c>
      <c r="H47" s="454" t="s">
        <v>604</v>
      </c>
      <c r="I47" s="448" t="s">
        <v>57</v>
      </c>
      <c r="J47" s="455">
        <f>'[1]Revenue Value'!I30</f>
        <v>172809360</v>
      </c>
      <c r="K47" s="448" t="s">
        <v>929</v>
      </c>
      <c r="L47" s="448"/>
      <c r="M47" s="448"/>
      <c r="N47" s="448"/>
      <c r="O47" s="447"/>
      <c r="P47" s="447"/>
      <c r="Q47" s="447"/>
      <c r="R47" s="447"/>
      <c r="S47" s="447"/>
      <c r="T47" s="447"/>
      <c r="U47" s="447"/>
      <c r="V47" s="447"/>
      <c r="W47" s="447"/>
      <c r="X47" s="447"/>
      <c r="Y47" s="447"/>
      <c r="Z47" s="447"/>
    </row>
    <row r="48" spans="1:26" ht="15.75" customHeight="1">
      <c r="A48" s="447"/>
      <c r="B48" s="447" t="s">
        <v>416</v>
      </c>
      <c r="C48" s="448" t="s">
        <v>421</v>
      </c>
      <c r="D48" s="448" t="s">
        <v>389</v>
      </c>
      <c r="E48" s="448" t="s">
        <v>755</v>
      </c>
      <c r="F48" s="448" t="s">
        <v>63</v>
      </c>
      <c r="G48" s="448" t="s">
        <v>63</v>
      </c>
      <c r="H48" s="454" t="s">
        <v>604</v>
      </c>
      <c r="I48" s="448" t="s">
        <v>57</v>
      </c>
      <c r="J48" s="455">
        <f>'[1]Revenue Value'!I31</f>
        <v>163752559</v>
      </c>
      <c r="K48" s="448" t="s">
        <v>929</v>
      </c>
      <c r="L48" s="448"/>
      <c r="M48" s="448"/>
      <c r="N48" s="448"/>
      <c r="O48" s="447"/>
      <c r="P48" s="447"/>
      <c r="Q48" s="447"/>
      <c r="R48" s="447"/>
      <c r="S48" s="447"/>
      <c r="T48" s="447"/>
      <c r="U48" s="447"/>
      <c r="V48" s="447"/>
      <c r="W48" s="447"/>
      <c r="X48" s="447"/>
      <c r="Y48" s="447"/>
      <c r="Z48" s="447"/>
    </row>
    <row r="49" spans="1:26" ht="15.75" customHeight="1">
      <c r="A49" s="447"/>
      <c r="B49" s="447" t="s">
        <v>416</v>
      </c>
      <c r="C49" s="448" t="s">
        <v>421</v>
      </c>
      <c r="D49" s="448" t="s">
        <v>389</v>
      </c>
      <c r="E49" s="448" t="s">
        <v>759</v>
      </c>
      <c r="F49" s="448" t="s">
        <v>63</v>
      </c>
      <c r="G49" s="448" t="s">
        <v>63</v>
      </c>
      <c r="H49" s="454" t="s">
        <v>604</v>
      </c>
      <c r="I49" s="448" t="s">
        <v>57</v>
      </c>
      <c r="J49" s="455">
        <f>'[1]Revenue Value'!I35</f>
        <v>13182405.5</v>
      </c>
      <c r="K49" s="448" t="s">
        <v>929</v>
      </c>
      <c r="L49" s="448"/>
      <c r="M49" s="448"/>
      <c r="N49" s="448"/>
      <c r="O49" s="447"/>
      <c r="P49" s="447"/>
      <c r="Q49" s="447"/>
      <c r="R49" s="447"/>
      <c r="S49" s="447"/>
      <c r="T49" s="447"/>
      <c r="U49" s="447"/>
      <c r="V49" s="447"/>
      <c r="W49" s="447"/>
      <c r="X49" s="447"/>
      <c r="Y49" s="447"/>
      <c r="Z49" s="447"/>
    </row>
    <row r="50" spans="1:26" ht="15.75" customHeight="1">
      <c r="A50" s="447"/>
      <c r="B50" s="447" t="s">
        <v>416</v>
      </c>
      <c r="C50" s="448" t="s">
        <v>421</v>
      </c>
      <c r="D50" s="448" t="s">
        <v>389</v>
      </c>
      <c r="E50" s="448" t="s">
        <v>768</v>
      </c>
      <c r="F50" s="448" t="s">
        <v>63</v>
      </c>
      <c r="G50" s="448" t="s">
        <v>63</v>
      </c>
      <c r="H50" s="454" t="s">
        <v>604</v>
      </c>
      <c r="I50" s="448" t="s">
        <v>57</v>
      </c>
      <c r="J50" s="456">
        <v>87007014</v>
      </c>
      <c r="K50" s="448" t="s">
        <v>929</v>
      </c>
      <c r="L50" s="448"/>
      <c r="M50" s="448"/>
      <c r="N50" s="448"/>
      <c r="O50" s="447"/>
      <c r="P50" s="447"/>
      <c r="Q50" s="447"/>
      <c r="R50" s="447"/>
      <c r="S50" s="447"/>
      <c r="T50" s="447"/>
      <c r="U50" s="447"/>
      <c r="V50" s="447"/>
      <c r="W50" s="447"/>
      <c r="X50" s="447"/>
      <c r="Y50" s="447"/>
      <c r="Z50" s="447"/>
    </row>
    <row r="51" spans="1:26" ht="15.75" customHeight="1">
      <c r="A51" s="447"/>
      <c r="B51" s="447" t="s">
        <v>416</v>
      </c>
      <c r="C51" s="448" t="s">
        <v>421</v>
      </c>
      <c r="D51" s="448" t="s">
        <v>389</v>
      </c>
      <c r="E51" s="448" t="s">
        <v>767</v>
      </c>
      <c r="F51" s="448" t="s">
        <v>63</v>
      </c>
      <c r="G51" s="448" t="s">
        <v>63</v>
      </c>
      <c r="H51" s="454" t="s">
        <v>604</v>
      </c>
      <c r="I51" s="448" t="s">
        <v>57</v>
      </c>
      <c r="J51" s="456">
        <v>6351189</v>
      </c>
      <c r="K51" s="448" t="s">
        <v>929</v>
      </c>
      <c r="L51" s="448"/>
      <c r="M51" s="448"/>
      <c r="N51" s="448"/>
      <c r="O51" s="447"/>
      <c r="P51" s="447"/>
      <c r="Q51" s="447"/>
      <c r="R51" s="447"/>
      <c r="S51" s="447"/>
      <c r="T51" s="447"/>
      <c r="U51" s="447"/>
      <c r="V51" s="447"/>
      <c r="W51" s="447"/>
      <c r="X51" s="447"/>
      <c r="Y51" s="447"/>
      <c r="Z51" s="447"/>
    </row>
    <row r="52" spans="1:26" ht="15.75" customHeight="1">
      <c r="A52" s="447"/>
      <c r="B52" s="447" t="s">
        <v>416</v>
      </c>
      <c r="C52" s="448" t="s">
        <v>421</v>
      </c>
      <c r="D52" s="448" t="s">
        <v>389</v>
      </c>
      <c r="E52" s="245" t="s">
        <v>760</v>
      </c>
      <c r="F52" s="448" t="s">
        <v>63</v>
      </c>
      <c r="G52" s="448" t="s">
        <v>63</v>
      </c>
      <c r="H52" s="454" t="s">
        <v>604</v>
      </c>
      <c r="I52" s="448" t="s">
        <v>57</v>
      </c>
      <c r="J52" s="456">
        <v>26500</v>
      </c>
      <c r="K52" s="448" t="s">
        <v>929</v>
      </c>
      <c r="L52" s="448"/>
      <c r="M52" s="448"/>
      <c r="N52" s="448"/>
      <c r="O52" s="447"/>
      <c r="P52" s="447"/>
      <c r="Q52" s="447"/>
      <c r="R52" s="447"/>
      <c r="S52" s="447"/>
      <c r="T52" s="447"/>
      <c r="U52" s="447"/>
      <c r="V52" s="447"/>
      <c r="W52" s="447"/>
      <c r="X52" s="447"/>
      <c r="Y52" s="447"/>
      <c r="Z52" s="447"/>
    </row>
    <row r="53" spans="1:26" ht="15.75" customHeight="1">
      <c r="A53" s="447"/>
      <c r="B53" s="447" t="s">
        <v>416</v>
      </c>
      <c r="C53" s="448" t="s">
        <v>421</v>
      </c>
      <c r="D53" s="448" t="s">
        <v>401</v>
      </c>
      <c r="E53" s="448" t="s">
        <v>774</v>
      </c>
      <c r="F53" s="448" t="s">
        <v>63</v>
      </c>
      <c r="G53" s="448" t="s">
        <v>63</v>
      </c>
      <c r="H53" s="454" t="s">
        <v>604</v>
      </c>
      <c r="I53" s="448" t="s">
        <v>57</v>
      </c>
      <c r="J53" s="455">
        <f>'[1]Revenue Value'!I1154</f>
        <v>24460155</v>
      </c>
      <c r="K53" s="448" t="s">
        <v>929</v>
      </c>
      <c r="L53" s="448"/>
      <c r="M53" s="448"/>
      <c r="N53" s="448"/>
      <c r="O53" s="447"/>
      <c r="P53" s="447"/>
      <c r="Q53" s="447"/>
      <c r="R53" s="447"/>
      <c r="S53" s="447"/>
      <c r="T53" s="447"/>
      <c r="U53" s="447"/>
      <c r="V53" s="447"/>
      <c r="W53" s="447"/>
      <c r="X53" s="447"/>
      <c r="Y53" s="447"/>
      <c r="Z53" s="447"/>
    </row>
    <row r="54" spans="1:26" ht="15.75" customHeight="1">
      <c r="A54" s="447"/>
      <c r="B54" s="447" t="s">
        <v>416</v>
      </c>
      <c r="C54" s="448" t="s">
        <v>421</v>
      </c>
      <c r="D54" s="448" t="s">
        <v>384</v>
      </c>
      <c r="E54" s="245" t="s">
        <v>780</v>
      </c>
      <c r="F54" s="448" t="s">
        <v>63</v>
      </c>
      <c r="G54" s="448" t="s">
        <v>63</v>
      </c>
      <c r="H54" s="454" t="s">
        <v>604</v>
      </c>
      <c r="I54" s="448" t="s">
        <v>57</v>
      </c>
      <c r="J54" s="455">
        <f>'[1]Revenue Value'!I644</f>
        <v>38846230</v>
      </c>
      <c r="K54" s="448" t="s">
        <v>929</v>
      </c>
      <c r="L54" s="448"/>
      <c r="M54" s="448"/>
      <c r="N54" s="448"/>
      <c r="O54" s="447"/>
      <c r="P54" s="447"/>
      <c r="Q54" s="447"/>
      <c r="R54" s="447"/>
      <c r="S54" s="447"/>
      <c r="T54" s="447"/>
      <c r="U54" s="447"/>
      <c r="V54" s="447"/>
      <c r="W54" s="447"/>
      <c r="X54" s="447"/>
      <c r="Y54" s="447"/>
      <c r="Z54" s="447"/>
    </row>
    <row r="55" spans="1:26" ht="15.75" customHeight="1">
      <c r="A55" s="447"/>
      <c r="B55" s="447" t="s">
        <v>416</v>
      </c>
      <c r="C55" s="448" t="s">
        <v>421</v>
      </c>
      <c r="D55" s="448" t="s">
        <v>384</v>
      </c>
      <c r="E55" s="448" t="s">
        <v>778</v>
      </c>
      <c r="F55" s="448" t="s">
        <v>63</v>
      </c>
      <c r="G55" s="448" t="s">
        <v>63</v>
      </c>
      <c r="H55" s="454" t="s">
        <v>604</v>
      </c>
      <c r="I55" s="448" t="s">
        <v>57</v>
      </c>
      <c r="J55" s="455">
        <f>'[1]Revenue Value'!I649</f>
        <v>244529</v>
      </c>
      <c r="K55" s="448" t="s">
        <v>929</v>
      </c>
      <c r="L55" s="448"/>
      <c r="M55" s="448"/>
      <c r="N55" s="448"/>
      <c r="O55" s="447"/>
      <c r="P55" s="447"/>
      <c r="Q55" s="447"/>
      <c r="R55" s="447"/>
      <c r="S55" s="447"/>
      <c r="T55" s="447"/>
      <c r="U55" s="447"/>
      <c r="V55" s="447"/>
      <c r="W55" s="447"/>
      <c r="X55" s="447"/>
      <c r="Y55" s="447"/>
      <c r="Z55" s="447"/>
    </row>
    <row r="56" spans="1:26" ht="15.75" customHeight="1">
      <c r="A56" s="447"/>
      <c r="B56" s="447" t="s">
        <v>416</v>
      </c>
      <c r="C56" s="448" t="s">
        <v>421</v>
      </c>
      <c r="D56" s="448" t="s">
        <v>384</v>
      </c>
      <c r="E56" s="448" t="s">
        <v>784</v>
      </c>
      <c r="F56" s="448" t="s">
        <v>63</v>
      </c>
      <c r="G56" s="448" t="s">
        <v>63</v>
      </c>
      <c r="H56" s="454" t="s">
        <v>604</v>
      </c>
      <c r="I56" s="448" t="s">
        <v>57</v>
      </c>
      <c r="J56" s="455">
        <f>'[1]Revenue Value'!I647</f>
        <v>9000</v>
      </c>
      <c r="K56" s="448" t="s">
        <v>929</v>
      </c>
      <c r="L56" s="448"/>
      <c r="M56" s="448"/>
      <c r="N56" s="448"/>
      <c r="O56" s="447"/>
      <c r="P56" s="447"/>
      <c r="Q56" s="447"/>
      <c r="R56" s="447"/>
      <c r="S56" s="447"/>
      <c r="T56" s="447"/>
      <c r="U56" s="447"/>
      <c r="V56" s="447"/>
      <c r="W56" s="447"/>
      <c r="X56" s="447"/>
      <c r="Y56" s="447"/>
      <c r="Z56" s="447"/>
    </row>
    <row r="57" spans="1:26" ht="15.75" customHeight="1">
      <c r="A57" s="447"/>
      <c r="B57" s="447" t="s">
        <v>416</v>
      </c>
      <c r="C57" s="448" t="s">
        <v>421</v>
      </c>
      <c r="D57" s="448" t="s">
        <v>384</v>
      </c>
      <c r="E57" s="245" t="s">
        <v>777</v>
      </c>
      <c r="F57" s="448" t="s">
        <v>63</v>
      </c>
      <c r="G57" s="448" t="s">
        <v>63</v>
      </c>
      <c r="H57" s="454" t="s">
        <v>604</v>
      </c>
      <c r="I57" s="448" t="s">
        <v>57</v>
      </c>
      <c r="J57" s="455">
        <f>'[1]Revenue Value'!I650</f>
        <v>1330</v>
      </c>
      <c r="K57" s="448" t="s">
        <v>929</v>
      </c>
      <c r="L57" s="448"/>
      <c r="M57" s="448"/>
      <c r="N57" s="448"/>
      <c r="O57" s="447"/>
      <c r="P57" s="447"/>
      <c r="Q57" s="447"/>
      <c r="R57" s="447"/>
      <c r="S57" s="447"/>
      <c r="T57" s="447"/>
      <c r="U57" s="447"/>
      <c r="V57" s="447"/>
      <c r="W57" s="447"/>
      <c r="X57" s="447"/>
      <c r="Y57" s="447"/>
      <c r="Z57" s="447"/>
    </row>
    <row r="58" spans="1:26" ht="15.75" customHeight="1">
      <c r="A58" s="447"/>
      <c r="B58" s="447" t="s">
        <v>416</v>
      </c>
      <c r="C58" s="448" t="s">
        <v>421</v>
      </c>
      <c r="D58" s="448" t="s">
        <v>397</v>
      </c>
      <c r="E58" s="448" t="s">
        <v>787</v>
      </c>
      <c r="F58" s="448" t="s">
        <v>63</v>
      </c>
      <c r="G58" s="448" t="s">
        <v>63</v>
      </c>
      <c r="H58" s="454" t="s">
        <v>604</v>
      </c>
      <c r="I58" s="448" t="s">
        <v>57</v>
      </c>
      <c r="J58" s="455">
        <f>'[1]Revenue Value'!I1254</f>
        <v>38750906</v>
      </c>
      <c r="K58" s="448" t="s">
        <v>929</v>
      </c>
      <c r="L58" s="448"/>
      <c r="M58" s="448"/>
      <c r="N58" s="448"/>
      <c r="O58" s="447"/>
      <c r="P58" s="447"/>
      <c r="Q58" s="447"/>
      <c r="R58" s="447"/>
      <c r="S58" s="447"/>
      <c r="T58" s="447"/>
      <c r="U58" s="447"/>
      <c r="V58" s="447"/>
      <c r="W58" s="447"/>
      <c r="X58" s="447"/>
      <c r="Y58" s="447"/>
      <c r="Z58" s="447"/>
    </row>
    <row r="59" spans="1:26" ht="15.75" customHeight="1">
      <c r="A59" s="447"/>
      <c r="B59" s="447" t="s">
        <v>416</v>
      </c>
      <c r="C59" s="448" t="s">
        <v>425</v>
      </c>
      <c r="D59" s="448" t="s">
        <v>389</v>
      </c>
      <c r="E59" s="448" t="s">
        <v>752</v>
      </c>
      <c r="F59" s="448" t="s">
        <v>63</v>
      </c>
      <c r="G59" s="448" t="s">
        <v>63</v>
      </c>
      <c r="H59" s="454" t="s">
        <v>606</v>
      </c>
      <c r="I59" s="448" t="s">
        <v>57</v>
      </c>
      <c r="J59" s="455">
        <f>'[1]Revenue Value'!I313</f>
        <v>280274798</v>
      </c>
      <c r="K59" s="448" t="s">
        <v>929</v>
      </c>
      <c r="L59" s="448"/>
      <c r="M59" s="448"/>
      <c r="N59" s="448"/>
      <c r="O59" s="447"/>
      <c r="P59" s="447"/>
      <c r="Q59" s="447"/>
      <c r="R59" s="447"/>
      <c r="S59" s="447"/>
      <c r="T59" s="447"/>
      <c r="U59" s="447"/>
      <c r="V59" s="447"/>
      <c r="W59" s="447"/>
      <c r="X59" s="447"/>
      <c r="Y59" s="447"/>
      <c r="Z59" s="447"/>
    </row>
    <row r="60" spans="1:26" ht="15.75" customHeight="1">
      <c r="A60" s="447"/>
      <c r="B60" s="447" t="s">
        <v>416</v>
      </c>
      <c r="C60" s="448" t="s">
        <v>425</v>
      </c>
      <c r="D60" s="448" t="s">
        <v>389</v>
      </c>
      <c r="E60" s="448" t="s">
        <v>755</v>
      </c>
      <c r="F60" s="448" t="s">
        <v>63</v>
      </c>
      <c r="G60" s="448" t="s">
        <v>63</v>
      </c>
      <c r="H60" s="454" t="s">
        <v>606</v>
      </c>
      <c r="I60" s="448" t="s">
        <v>57</v>
      </c>
      <c r="J60" s="455">
        <f>'[1]Revenue Value'!I314</f>
        <v>686949092</v>
      </c>
      <c r="K60" s="448" t="s">
        <v>929</v>
      </c>
      <c r="L60" s="448"/>
      <c r="M60" s="448"/>
      <c r="N60" s="448"/>
      <c r="O60" s="447"/>
      <c r="P60" s="447"/>
      <c r="Q60" s="447"/>
      <c r="R60" s="447"/>
      <c r="S60" s="447"/>
      <c r="T60" s="447"/>
      <c r="U60" s="447"/>
      <c r="V60" s="447"/>
      <c r="W60" s="447"/>
      <c r="X60" s="447"/>
      <c r="Y60" s="447"/>
      <c r="Z60" s="447"/>
    </row>
    <row r="61" spans="1:26" ht="15.75" customHeight="1">
      <c r="A61" s="447"/>
      <c r="B61" s="447" t="s">
        <v>416</v>
      </c>
      <c r="C61" s="448" t="s">
        <v>425</v>
      </c>
      <c r="D61" s="448" t="s">
        <v>389</v>
      </c>
      <c r="E61" s="448" t="s">
        <v>760</v>
      </c>
      <c r="F61" s="448" t="s">
        <v>63</v>
      </c>
      <c r="G61" s="448" t="s">
        <v>63</v>
      </c>
      <c r="H61" s="454" t="s">
        <v>606</v>
      </c>
      <c r="I61" s="448" t="s">
        <v>57</v>
      </c>
      <c r="J61" s="455">
        <f>'[1]Revenue Value'!I319</f>
        <v>20229806</v>
      </c>
      <c r="K61" s="448" t="s">
        <v>929</v>
      </c>
      <c r="L61" s="448"/>
      <c r="M61" s="448"/>
      <c r="N61" s="448"/>
      <c r="O61" s="447"/>
      <c r="P61" s="447"/>
      <c r="Q61" s="447"/>
      <c r="R61" s="447"/>
      <c r="S61" s="447"/>
      <c r="T61" s="447"/>
      <c r="U61" s="447"/>
      <c r="V61" s="447"/>
      <c r="W61" s="447"/>
      <c r="X61" s="447"/>
      <c r="Y61" s="447"/>
      <c r="Z61" s="447"/>
    </row>
    <row r="62" spans="1:26" ht="15.75" customHeight="1">
      <c r="A62" s="447"/>
      <c r="B62" s="447" t="s">
        <v>416</v>
      </c>
      <c r="C62" s="448" t="s">
        <v>425</v>
      </c>
      <c r="D62" s="448" t="s">
        <v>389</v>
      </c>
      <c r="E62" s="448" t="s">
        <v>768</v>
      </c>
      <c r="F62" s="448" t="s">
        <v>63</v>
      </c>
      <c r="G62" s="448" t="s">
        <v>63</v>
      </c>
      <c r="H62" s="454" t="s">
        <v>606</v>
      </c>
      <c r="I62" s="448" t="s">
        <v>57</v>
      </c>
      <c r="J62" s="456">
        <v>39231976</v>
      </c>
      <c r="K62" s="448" t="s">
        <v>929</v>
      </c>
      <c r="L62" s="448"/>
      <c r="M62" s="448"/>
      <c r="N62" s="448"/>
      <c r="O62" s="447"/>
      <c r="P62" s="447"/>
      <c r="Q62" s="447"/>
      <c r="R62" s="447"/>
      <c r="S62" s="447"/>
      <c r="T62" s="447"/>
      <c r="U62" s="447"/>
      <c r="V62" s="447"/>
      <c r="W62" s="447"/>
      <c r="X62" s="447"/>
      <c r="Y62" s="447"/>
      <c r="Z62" s="447"/>
    </row>
    <row r="63" spans="1:26" ht="15.75" customHeight="1">
      <c r="A63" s="447"/>
      <c r="B63" s="447" t="s">
        <v>416</v>
      </c>
      <c r="C63" s="448" t="s">
        <v>425</v>
      </c>
      <c r="D63" s="448" t="s">
        <v>389</v>
      </c>
      <c r="E63" s="448" t="s">
        <v>767</v>
      </c>
      <c r="F63" s="448" t="s">
        <v>63</v>
      </c>
      <c r="G63" s="448" t="s">
        <v>63</v>
      </c>
      <c r="H63" s="454" t="s">
        <v>606</v>
      </c>
      <c r="I63" s="448" t="s">
        <v>57</v>
      </c>
      <c r="J63" s="456">
        <v>41403541</v>
      </c>
      <c r="K63" s="448" t="s">
        <v>929</v>
      </c>
      <c r="L63" s="448"/>
      <c r="M63" s="448"/>
      <c r="N63" s="448"/>
      <c r="O63" s="447"/>
      <c r="P63" s="447"/>
      <c r="Q63" s="447"/>
      <c r="R63" s="447"/>
      <c r="S63" s="447"/>
      <c r="T63" s="447"/>
      <c r="U63" s="447"/>
      <c r="V63" s="447"/>
      <c r="W63" s="447"/>
      <c r="X63" s="447"/>
      <c r="Y63" s="447"/>
      <c r="Z63" s="447"/>
    </row>
    <row r="64" spans="1:26" ht="15.75" customHeight="1">
      <c r="A64" s="447"/>
      <c r="B64" s="447" t="s">
        <v>416</v>
      </c>
      <c r="C64" s="448" t="s">
        <v>425</v>
      </c>
      <c r="D64" s="448" t="s">
        <v>389</v>
      </c>
      <c r="E64" s="245" t="s">
        <v>760</v>
      </c>
      <c r="F64" s="448" t="s">
        <v>63</v>
      </c>
      <c r="G64" s="448" t="s">
        <v>63</v>
      </c>
      <c r="H64" s="454" t="s">
        <v>606</v>
      </c>
      <c r="I64" s="448" t="s">
        <v>57</v>
      </c>
      <c r="J64" s="456">
        <v>26800</v>
      </c>
      <c r="K64" s="448" t="s">
        <v>929</v>
      </c>
      <c r="L64" s="448"/>
      <c r="M64" s="448"/>
      <c r="N64" s="448"/>
      <c r="O64" s="447"/>
      <c r="P64" s="447"/>
      <c r="Q64" s="447"/>
      <c r="R64" s="447"/>
      <c r="S64" s="447"/>
      <c r="T64" s="447"/>
      <c r="U64" s="447"/>
      <c r="V64" s="447"/>
      <c r="W64" s="447"/>
      <c r="X64" s="447"/>
      <c r="Y64" s="447"/>
      <c r="Z64" s="447"/>
    </row>
    <row r="65" spans="1:26" ht="15.75" customHeight="1">
      <c r="A65" s="447"/>
      <c r="B65" s="447" t="s">
        <v>416</v>
      </c>
      <c r="C65" s="448" t="s">
        <v>425</v>
      </c>
      <c r="D65" s="448" t="s">
        <v>387</v>
      </c>
      <c r="E65" s="448" t="s">
        <v>771</v>
      </c>
      <c r="F65" s="448" t="s">
        <v>63</v>
      </c>
      <c r="G65" s="448" t="s">
        <v>63</v>
      </c>
      <c r="H65" s="454" t="s">
        <v>606</v>
      </c>
      <c r="I65" s="448" t="s">
        <v>57</v>
      </c>
      <c r="J65" s="455">
        <f>'[1]Revenue Value'!I573</f>
        <v>8623744</v>
      </c>
      <c r="K65" s="448" t="s">
        <v>929</v>
      </c>
      <c r="L65" s="448"/>
      <c r="M65" s="448"/>
      <c r="N65" s="448"/>
      <c r="O65" s="447"/>
      <c r="P65" s="447"/>
      <c r="Q65" s="447"/>
      <c r="R65" s="447"/>
      <c r="S65" s="447"/>
      <c r="T65" s="447"/>
      <c r="U65" s="447"/>
      <c r="V65" s="447"/>
      <c r="W65" s="447"/>
      <c r="X65" s="447"/>
      <c r="Y65" s="447"/>
      <c r="Z65" s="447"/>
    </row>
    <row r="66" spans="1:26" ht="15.75" customHeight="1">
      <c r="A66" s="447"/>
      <c r="B66" s="447" t="s">
        <v>416</v>
      </c>
      <c r="C66" s="448" t="s">
        <v>425</v>
      </c>
      <c r="D66" s="448" t="s">
        <v>387</v>
      </c>
      <c r="E66" s="448" t="s">
        <v>772</v>
      </c>
      <c r="F66" s="448" t="s">
        <v>63</v>
      </c>
      <c r="G66" s="448" t="s">
        <v>63</v>
      </c>
      <c r="H66" s="454" t="s">
        <v>606</v>
      </c>
      <c r="I66" s="448" t="s">
        <v>57</v>
      </c>
      <c r="J66" s="455">
        <f>'[1]Revenue Value'!I574</f>
        <v>96460988</v>
      </c>
      <c r="K66" s="448" t="s">
        <v>929</v>
      </c>
      <c r="L66" s="448"/>
      <c r="M66" s="448"/>
      <c r="N66" s="448"/>
      <c r="O66" s="447"/>
      <c r="P66" s="447"/>
      <c r="Q66" s="447"/>
      <c r="R66" s="447"/>
      <c r="S66" s="447"/>
      <c r="T66" s="447"/>
      <c r="U66" s="447"/>
      <c r="V66" s="447"/>
      <c r="W66" s="447"/>
      <c r="X66" s="447"/>
      <c r="Y66" s="447"/>
      <c r="Z66" s="447"/>
    </row>
    <row r="67" spans="1:26" ht="15.75" customHeight="1">
      <c r="A67" s="447"/>
      <c r="B67" s="447" t="s">
        <v>416</v>
      </c>
      <c r="C67" s="448" t="s">
        <v>425</v>
      </c>
      <c r="D67" s="448" t="s">
        <v>401</v>
      </c>
      <c r="E67" s="448" t="s">
        <v>774</v>
      </c>
      <c r="F67" s="448" t="s">
        <v>63</v>
      </c>
      <c r="G67" s="448" t="s">
        <v>63</v>
      </c>
      <c r="H67" s="454" t="s">
        <v>606</v>
      </c>
      <c r="I67" s="448" t="s">
        <v>57</v>
      </c>
      <c r="J67" s="455">
        <f>'[1]Revenue Value'!I1212</f>
        <v>54426</v>
      </c>
      <c r="K67" s="448" t="s">
        <v>929</v>
      </c>
      <c r="L67" s="448"/>
      <c r="M67" s="448"/>
      <c r="N67" s="448"/>
      <c r="O67" s="447"/>
      <c r="P67" s="447"/>
      <c r="Q67" s="447"/>
      <c r="R67" s="447"/>
      <c r="S67" s="447"/>
      <c r="T67" s="447"/>
      <c r="U67" s="447"/>
      <c r="V67" s="447"/>
      <c r="W67" s="447"/>
      <c r="X67" s="447"/>
      <c r="Y67" s="447"/>
      <c r="Z67" s="447"/>
    </row>
    <row r="68" spans="1:26" ht="15.75" customHeight="1">
      <c r="A68" s="447"/>
      <c r="B68" s="447" t="s">
        <v>416</v>
      </c>
      <c r="C68" s="448" t="s">
        <v>425</v>
      </c>
      <c r="D68" s="448" t="s">
        <v>384</v>
      </c>
      <c r="E68" s="245" t="s">
        <v>780</v>
      </c>
      <c r="F68" s="448" t="s">
        <v>63</v>
      </c>
      <c r="G68" s="448" t="s">
        <v>63</v>
      </c>
      <c r="H68" s="454" t="s">
        <v>606</v>
      </c>
      <c r="I68" s="448" t="s">
        <v>57</v>
      </c>
      <c r="J68" s="455">
        <f>'[1]Revenue Value'!I870</f>
        <v>98576439</v>
      </c>
      <c r="K68" s="448" t="s">
        <v>929</v>
      </c>
      <c r="L68" s="448"/>
      <c r="M68" s="448"/>
      <c r="N68" s="448"/>
      <c r="O68" s="447"/>
      <c r="P68" s="447"/>
      <c r="Q68" s="447"/>
      <c r="R68" s="447"/>
      <c r="S68" s="447"/>
      <c r="T68" s="447"/>
      <c r="U68" s="447"/>
      <c r="V68" s="447"/>
      <c r="W68" s="447"/>
      <c r="X68" s="447"/>
      <c r="Y68" s="447"/>
      <c r="Z68" s="447"/>
    </row>
    <row r="69" spans="1:26" ht="15.75" customHeight="1">
      <c r="A69" s="447"/>
      <c r="B69" s="447" t="s">
        <v>416</v>
      </c>
      <c r="C69" s="448" t="s">
        <v>425</v>
      </c>
      <c r="D69" s="448" t="s">
        <v>384</v>
      </c>
      <c r="E69" s="448" t="s">
        <v>782</v>
      </c>
      <c r="F69" s="448" t="s">
        <v>63</v>
      </c>
      <c r="G69" s="448" t="s">
        <v>63</v>
      </c>
      <c r="H69" s="454" t="s">
        <v>606</v>
      </c>
      <c r="I69" s="448" t="s">
        <v>57</v>
      </c>
      <c r="J69" s="455">
        <f>'[1]Revenue Value'!I871</f>
        <v>615860</v>
      </c>
      <c r="K69" s="448" t="s">
        <v>929</v>
      </c>
      <c r="L69" s="448"/>
      <c r="M69" s="448"/>
      <c r="N69" s="448"/>
      <c r="O69" s="447"/>
      <c r="P69" s="447"/>
      <c r="Q69" s="447"/>
      <c r="R69" s="447"/>
      <c r="S69" s="447"/>
      <c r="T69" s="447"/>
      <c r="U69" s="447"/>
      <c r="V69" s="447"/>
      <c r="W69" s="447"/>
      <c r="X69" s="447"/>
      <c r="Y69" s="447"/>
      <c r="Z69" s="447"/>
    </row>
    <row r="70" spans="1:26" ht="15.75" customHeight="1">
      <c r="A70" s="447"/>
      <c r="B70" s="447" t="s">
        <v>416</v>
      </c>
      <c r="C70" s="448" t="s">
        <v>425</v>
      </c>
      <c r="D70" s="448" t="s">
        <v>384</v>
      </c>
      <c r="E70" s="448" t="s">
        <v>783</v>
      </c>
      <c r="F70" s="448" t="s">
        <v>63</v>
      </c>
      <c r="G70" s="448" t="s">
        <v>63</v>
      </c>
      <c r="H70" s="454" t="s">
        <v>606</v>
      </c>
      <c r="I70" s="448" t="s">
        <v>57</v>
      </c>
      <c r="J70" s="455">
        <f>'[1]Revenue Value'!I872</f>
        <v>769825</v>
      </c>
      <c r="K70" s="448" t="s">
        <v>929</v>
      </c>
      <c r="L70" s="448"/>
      <c r="M70" s="448"/>
      <c r="N70" s="448"/>
      <c r="O70" s="447"/>
      <c r="P70" s="447"/>
      <c r="Q70" s="447"/>
      <c r="R70" s="447"/>
      <c r="S70" s="447"/>
      <c r="T70" s="447"/>
      <c r="U70" s="447"/>
      <c r="V70" s="447"/>
      <c r="W70" s="447"/>
      <c r="X70" s="447"/>
      <c r="Y70" s="447"/>
      <c r="Z70" s="447"/>
    </row>
    <row r="71" spans="1:26" ht="15.75" customHeight="1">
      <c r="A71" s="447"/>
      <c r="B71" s="447" t="s">
        <v>416</v>
      </c>
      <c r="C71" s="448" t="s">
        <v>425</v>
      </c>
      <c r="D71" s="448" t="s">
        <v>384</v>
      </c>
      <c r="E71" s="448" t="s">
        <v>778</v>
      </c>
      <c r="F71" s="448" t="s">
        <v>63</v>
      </c>
      <c r="G71" s="448" t="s">
        <v>63</v>
      </c>
      <c r="H71" s="454" t="s">
        <v>606</v>
      </c>
      <c r="I71" s="448" t="s">
        <v>57</v>
      </c>
      <c r="J71" s="455">
        <f>'[1]Revenue Value'!I875</f>
        <v>554100</v>
      </c>
      <c r="K71" s="448" t="s">
        <v>929</v>
      </c>
      <c r="L71" s="448"/>
      <c r="M71" s="448"/>
      <c r="N71" s="448"/>
      <c r="O71" s="447"/>
      <c r="P71" s="447"/>
      <c r="Q71" s="447"/>
      <c r="R71" s="447"/>
      <c r="S71" s="447"/>
      <c r="T71" s="447"/>
      <c r="U71" s="447"/>
      <c r="V71" s="447"/>
      <c r="W71" s="447"/>
      <c r="X71" s="447"/>
      <c r="Y71" s="447"/>
      <c r="Z71" s="447"/>
    </row>
    <row r="72" spans="1:26" ht="15.75" customHeight="1">
      <c r="A72" s="447"/>
      <c r="B72" s="447" t="s">
        <v>416</v>
      </c>
      <c r="C72" s="448" t="s">
        <v>425</v>
      </c>
      <c r="D72" s="448" t="s">
        <v>384</v>
      </c>
      <c r="E72" s="448" t="s">
        <v>784</v>
      </c>
      <c r="F72" s="448" t="s">
        <v>63</v>
      </c>
      <c r="G72" s="448" t="s">
        <v>63</v>
      </c>
      <c r="H72" s="454" t="s">
        <v>606</v>
      </c>
      <c r="I72" s="448" t="s">
        <v>57</v>
      </c>
      <c r="J72" s="455">
        <f>'[1]Revenue Value'!I873</f>
        <v>8852649</v>
      </c>
      <c r="K72" s="448" t="s">
        <v>929</v>
      </c>
      <c r="L72" s="448"/>
      <c r="M72" s="448"/>
      <c r="N72" s="448"/>
      <c r="O72" s="447"/>
      <c r="P72" s="447"/>
      <c r="Q72" s="447"/>
      <c r="R72" s="447"/>
      <c r="S72" s="447"/>
      <c r="T72" s="447"/>
      <c r="U72" s="447"/>
      <c r="V72" s="447"/>
      <c r="W72" s="447"/>
      <c r="X72" s="447"/>
      <c r="Y72" s="447"/>
      <c r="Z72" s="447"/>
    </row>
    <row r="73" spans="1:26" ht="15.75" customHeight="1">
      <c r="A73" s="447"/>
      <c r="B73" s="447" t="s">
        <v>416</v>
      </c>
      <c r="C73" s="448" t="s">
        <v>425</v>
      </c>
      <c r="D73" s="448" t="s">
        <v>384</v>
      </c>
      <c r="E73" s="448" t="s">
        <v>786</v>
      </c>
      <c r="F73" s="448" t="s">
        <v>63</v>
      </c>
      <c r="G73" s="448" t="s">
        <v>63</v>
      </c>
      <c r="H73" s="454" t="s">
        <v>606</v>
      </c>
      <c r="I73" s="448" t="s">
        <v>57</v>
      </c>
      <c r="J73" s="455">
        <f>'[1]Revenue Value'!I874</f>
        <v>10500</v>
      </c>
      <c r="K73" s="448" t="s">
        <v>929</v>
      </c>
      <c r="L73" s="448"/>
      <c r="M73" s="448"/>
      <c r="N73" s="448"/>
      <c r="O73" s="447"/>
      <c r="P73" s="447"/>
      <c r="Q73" s="447"/>
      <c r="R73" s="447"/>
      <c r="S73" s="447"/>
      <c r="T73" s="447"/>
      <c r="U73" s="447"/>
      <c r="V73" s="447"/>
      <c r="W73" s="447"/>
      <c r="X73" s="447"/>
      <c r="Y73" s="447"/>
      <c r="Z73" s="447"/>
    </row>
    <row r="74" spans="1:26" ht="15.75" customHeight="1">
      <c r="A74" s="447"/>
      <c r="B74" s="447" t="s">
        <v>416</v>
      </c>
      <c r="C74" s="448" t="s">
        <v>425</v>
      </c>
      <c r="D74" s="448" t="s">
        <v>384</v>
      </c>
      <c r="E74" s="245" t="s">
        <v>777</v>
      </c>
      <c r="F74" s="448" t="s">
        <v>63</v>
      </c>
      <c r="G74" s="448" t="s">
        <v>63</v>
      </c>
      <c r="H74" s="454" t="s">
        <v>606</v>
      </c>
      <c r="I74" s="448" t="s">
        <v>57</v>
      </c>
      <c r="J74" s="455">
        <f>'[1]Revenue Value'!I876</f>
        <v>115800</v>
      </c>
      <c r="K74" s="448" t="s">
        <v>929</v>
      </c>
      <c r="L74" s="448"/>
      <c r="M74" s="448"/>
      <c r="N74" s="448"/>
      <c r="O74" s="447"/>
      <c r="P74" s="447"/>
      <c r="Q74" s="447"/>
      <c r="R74" s="447"/>
      <c r="S74" s="447"/>
      <c r="T74" s="447"/>
      <c r="U74" s="447"/>
      <c r="V74" s="447"/>
      <c r="W74" s="447"/>
      <c r="X74" s="447"/>
      <c r="Y74" s="447"/>
      <c r="Z74" s="447"/>
    </row>
    <row r="75" spans="1:26" ht="15.75" customHeight="1">
      <c r="A75" s="447"/>
      <c r="B75" s="447" t="s">
        <v>416</v>
      </c>
      <c r="C75" s="448" t="s">
        <v>425</v>
      </c>
      <c r="D75" s="448" t="s">
        <v>397</v>
      </c>
      <c r="E75" s="448" t="s">
        <v>787</v>
      </c>
      <c r="F75" s="448" t="s">
        <v>63</v>
      </c>
      <c r="G75" s="448" t="s">
        <v>63</v>
      </c>
      <c r="H75" s="454" t="s">
        <v>606</v>
      </c>
      <c r="I75" s="448" t="s">
        <v>57</v>
      </c>
      <c r="J75" s="455">
        <f>'[1]Revenue Value'!I1312</f>
        <v>88239679</v>
      </c>
      <c r="K75" s="448" t="s">
        <v>929</v>
      </c>
      <c r="L75" s="448"/>
      <c r="M75" s="448"/>
      <c r="N75" s="448"/>
      <c r="O75" s="447"/>
      <c r="P75" s="447"/>
      <c r="Q75" s="447"/>
      <c r="R75" s="447"/>
      <c r="S75" s="447"/>
      <c r="T75" s="447"/>
      <c r="U75" s="447"/>
      <c r="V75" s="447"/>
      <c r="W75" s="447"/>
      <c r="X75" s="447"/>
      <c r="Y75" s="447"/>
      <c r="Z75" s="447"/>
    </row>
    <row r="76" spans="1:26" ht="15.75" customHeight="1">
      <c r="A76" s="447"/>
      <c r="B76" s="447" t="s">
        <v>416</v>
      </c>
      <c r="C76" s="448" t="s">
        <v>430</v>
      </c>
      <c r="D76" s="448" t="s">
        <v>384</v>
      </c>
      <c r="E76" s="448" t="s">
        <v>778</v>
      </c>
      <c r="F76" s="448" t="s">
        <v>63</v>
      </c>
      <c r="G76" s="448" t="s">
        <v>63</v>
      </c>
      <c r="H76" s="454" t="s">
        <v>933</v>
      </c>
      <c r="I76" s="448" t="s">
        <v>57</v>
      </c>
      <c r="J76" s="455">
        <f>'[1]Revenue Value'!I657</f>
        <v>262500</v>
      </c>
      <c r="K76" s="448" t="s">
        <v>929</v>
      </c>
      <c r="L76" s="448"/>
      <c r="M76" s="448"/>
      <c r="N76" s="448"/>
      <c r="O76" s="447"/>
      <c r="P76" s="447"/>
      <c r="Q76" s="447"/>
      <c r="R76" s="447"/>
      <c r="S76" s="447"/>
      <c r="T76" s="447"/>
      <c r="U76" s="447"/>
      <c r="V76" s="447"/>
      <c r="W76" s="447"/>
      <c r="X76" s="447"/>
      <c r="Y76" s="447"/>
      <c r="Z76" s="447"/>
    </row>
    <row r="77" spans="1:26" ht="15.75" customHeight="1">
      <c r="A77" s="447"/>
      <c r="B77" s="447" t="s">
        <v>416</v>
      </c>
      <c r="C77" s="448" t="s">
        <v>431</v>
      </c>
      <c r="D77" s="448" t="s">
        <v>389</v>
      </c>
      <c r="E77" s="448" t="s">
        <v>752</v>
      </c>
      <c r="F77" s="448" t="s">
        <v>63</v>
      </c>
      <c r="G77" s="448" t="s">
        <v>63</v>
      </c>
      <c r="H77" s="454" t="s">
        <v>610</v>
      </c>
      <c r="I77" s="448" t="s">
        <v>57</v>
      </c>
      <c r="J77" s="455">
        <f>'[1]Revenue Value'!I323</f>
        <v>318191</v>
      </c>
      <c r="K77" s="448" t="s">
        <v>929</v>
      </c>
      <c r="L77" s="448"/>
      <c r="M77" s="448"/>
      <c r="N77" s="448"/>
      <c r="O77" s="447"/>
      <c r="P77" s="447"/>
      <c r="Q77" s="447"/>
      <c r="R77" s="447"/>
      <c r="S77" s="447"/>
      <c r="T77" s="447"/>
      <c r="U77" s="447"/>
      <c r="V77" s="447"/>
      <c r="W77" s="447"/>
      <c r="X77" s="447"/>
      <c r="Y77" s="447"/>
      <c r="Z77" s="447"/>
    </row>
    <row r="78" spans="1:26" ht="15.75" customHeight="1">
      <c r="A78" s="447"/>
      <c r="B78" s="447" t="s">
        <v>416</v>
      </c>
      <c r="C78" s="448" t="s">
        <v>431</v>
      </c>
      <c r="D78" s="448" t="s">
        <v>389</v>
      </c>
      <c r="E78" s="448" t="s">
        <v>755</v>
      </c>
      <c r="F78" s="448" t="s">
        <v>63</v>
      </c>
      <c r="G78" s="448" t="s">
        <v>63</v>
      </c>
      <c r="H78" s="454" t="s">
        <v>610</v>
      </c>
      <c r="I78" s="448" t="s">
        <v>57</v>
      </c>
      <c r="J78" s="455">
        <f>'[1]Revenue Value'!I324</f>
        <v>36625348</v>
      </c>
      <c r="K78" s="448" t="s">
        <v>929</v>
      </c>
      <c r="L78" s="448"/>
      <c r="M78" s="448"/>
      <c r="N78" s="448"/>
      <c r="O78" s="447"/>
      <c r="P78" s="447"/>
      <c r="Q78" s="447"/>
      <c r="R78" s="447"/>
      <c r="S78" s="447"/>
      <c r="T78" s="447"/>
      <c r="U78" s="447"/>
      <c r="V78" s="447"/>
      <c r="W78" s="447"/>
      <c r="X78" s="447"/>
      <c r="Y78" s="447"/>
      <c r="Z78" s="447"/>
    </row>
    <row r="79" spans="1:26" ht="15.75" customHeight="1">
      <c r="A79" s="447"/>
      <c r="B79" s="447" t="s">
        <v>416</v>
      </c>
      <c r="C79" s="448" t="s">
        <v>431</v>
      </c>
      <c r="D79" s="448" t="s">
        <v>389</v>
      </c>
      <c r="E79" s="448" t="s">
        <v>760</v>
      </c>
      <c r="F79" s="448" t="s">
        <v>63</v>
      </c>
      <c r="G79" s="448" t="s">
        <v>63</v>
      </c>
      <c r="H79" s="454" t="s">
        <v>610</v>
      </c>
      <c r="I79" s="448" t="s">
        <v>57</v>
      </c>
      <c r="J79" s="455">
        <f>'[1]Revenue Value'!I329</f>
        <v>119000</v>
      </c>
      <c r="K79" s="448" t="s">
        <v>929</v>
      </c>
      <c r="L79" s="448"/>
      <c r="M79" s="448"/>
      <c r="N79" s="448"/>
      <c r="O79" s="447"/>
      <c r="P79" s="447"/>
      <c r="Q79" s="447"/>
      <c r="R79" s="447"/>
      <c r="S79" s="447"/>
      <c r="T79" s="447"/>
      <c r="U79" s="447"/>
      <c r="V79" s="447"/>
      <c r="W79" s="447"/>
      <c r="X79" s="447"/>
      <c r="Y79" s="447"/>
      <c r="Z79" s="447"/>
    </row>
    <row r="80" spans="1:26" ht="15.75" customHeight="1">
      <c r="A80" s="447"/>
      <c r="B80" s="447" t="s">
        <v>416</v>
      </c>
      <c r="C80" s="448" t="s">
        <v>431</v>
      </c>
      <c r="D80" s="448" t="s">
        <v>389</v>
      </c>
      <c r="E80" s="448" t="s">
        <v>768</v>
      </c>
      <c r="F80" s="448" t="s">
        <v>63</v>
      </c>
      <c r="G80" s="448" t="s">
        <v>63</v>
      </c>
      <c r="H80" s="454" t="s">
        <v>610</v>
      </c>
      <c r="I80" s="448" t="s">
        <v>57</v>
      </c>
      <c r="J80" s="456">
        <v>12459219</v>
      </c>
      <c r="K80" s="448" t="s">
        <v>929</v>
      </c>
      <c r="L80" s="448"/>
      <c r="M80" s="448"/>
      <c r="N80" s="448"/>
      <c r="O80" s="447"/>
      <c r="P80" s="447"/>
      <c r="Q80" s="447"/>
      <c r="R80" s="447"/>
      <c r="S80" s="447"/>
      <c r="T80" s="447"/>
      <c r="U80" s="447"/>
      <c r="V80" s="447"/>
      <c r="W80" s="447"/>
      <c r="X80" s="447"/>
      <c r="Y80" s="447"/>
      <c r="Z80" s="447"/>
    </row>
    <row r="81" spans="1:26" ht="15.75" customHeight="1">
      <c r="A81" s="447"/>
      <c r="B81" s="447" t="s">
        <v>416</v>
      </c>
      <c r="C81" s="448" t="s">
        <v>431</v>
      </c>
      <c r="D81" s="448" t="s">
        <v>389</v>
      </c>
      <c r="E81" s="448" t="s">
        <v>767</v>
      </c>
      <c r="F81" s="448" t="s">
        <v>63</v>
      </c>
      <c r="G81" s="448" t="s">
        <v>63</v>
      </c>
      <c r="H81" s="454" t="s">
        <v>610</v>
      </c>
      <c r="I81" s="448" t="s">
        <v>57</v>
      </c>
      <c r="J81" s="456">
        <v>12341889</v>
      </c>
      <c r="K81" s="448" t="s">
        <v>929</v>
      </c>
      <c r="L81" s="448"/>
      <c r="M81" s="448"/>
      <c r="N81" s="448"/>
      <c r="O81" s="447"/>
      <c r="P81" s="447"/>
      <c r="Q81" s="447"/>
      <c r="R81" s="447"/>
      <c r="S81" s="447"/>
      <c r="T81" s="447"/>
      <c r="U81" s="447"/>
      <c r="V81" s="447"/>
      <c r="W81" s="447"/>
      <c r="X81" s="447"/>
      <c r="Y81" s="447"/>
      <c r="Z81" s="447"/>
    </row>
    <row r="82" spans="1:26" ht="15.75" customHeight="1">
      <c r="A82" s="447"/>
      <c r="B82" s="447" t="s">
        <v>416</v>
      </c>
      <c r="C82" s="448" t="s">
        <v>431</v>
      </c>
      <c r="D82" s="448" t="s">
        <v>389</v>
      </c>
      <c r="E82" s="245" t="s">
        <v>760</v>
      </c>
      <c r="F82" s="448" t="s">
        <v>63</v>
      </c>
      <c r="G82" s="448" t="s">
        <v>63</v>
      </c>
      <c r="H82" s="454" t="s">
        <v>610</v>
      </c>
      <c r="I82" s="448" t="s">
        <v>57</v>
      </c>
      <c r="J82" s="456">
        <v>1500</v>
      </c>
      <c r="K82" s="448" t="s">
        <v>929</v>
      </c>
      <c r="L82" s="448"/>
      <c r="M82" s="448"/>
      <c r="N82" s="448"/>
      <c r="O82" s="447"/>
      <c r="P82" s="447"/>
      <c r="Q82" s="447"/>
      <c r="R82" s="447"/>
      <c r="S82" s="447"/>
      <c r="T82" s="447"/>
      <c r="U82" s="447"/>
      <c r="V82" s="447"/>
      <c r="W82" s="447"/>
      <c r="X82" s="447"/>
      <c r="Y82" s="447"/>
      <c r="Z82" s="447"/>
    </row>
    <row r="83" spans="1:26" ht="15.75" customHeight="1">
      <c r="A83" s="447"/>
      <c r="B83" s="447" t="s">
        <v>416</v>
      </c>
      <c r="C83" s="448" t="s">
        <v>431</v>
      </c>
      <c r="D83" s="448" t="s">
        <v>384</v>
      </c>
      <c r="E83" s="245" t="s">
        <v>780</v>
      </c>
      <c r="F83" s="448" t="s">
        <v>63</v>
      </c>
      <c r="G83" s="448" t="s">
        <v>63</v>
      </c>
      <c r="H83" s="454" t="s">
        <v>610</v>
      </c>
      <c r="I83" s="448" t="s">
        <v>57</v>
      </c>
      <c r="J83" s="455">
        <f>'[1]Revenue Value'!I878</f>
        <v>1542569</v>
      </c>
      <c r="K83" s="448" t="s">
        <v>929</v>
      </c>
      <c r="L83" s="448"/>
      <c r="M83" s="448"/>
      <c r="N83" s="448"/>
      <c r="O83" s="447"/>
      <c r="P83" s="447"/>
      <c r="Q83" s="447"/>
      <c r="R83" s="447"/>
      <c r="S83" s="447"/>
      <c r="T83" s="447"/>
      <c r="U83" s="447"/>
      <c r="V83" s="447"/>
      <c r="W83" s="447"/>
      <c r="X83" s="447"/>
      <c r="Y83" s="447"/>
      <c r="Z83" s="447"/>
    </row>
    <row r="84" spans="1:26" ht="15.75" customHeight="1">
      <c r="A84" s="447"/>
      <c r="B84" s="447" t="s">
        <v>416</v>
      </c>
      <c r="C84" s="448" t="s">
        <v>431</v>
      </c>
      <c r="D84" s="448" t="s">
        <v>384</v>
      </c>
      <c r="E84" s="448" t="s">
        <v>782</v>
      </c>
      <c r="F84" s="448" t="s">
        <v>63</v>
      </c>
      <c r="G84" s="448" t="s">
        <v>63</v>
      </c>
      <c r="H84" s="454" t="s">
        <v>610</v>
      </c>
      <c r="I84" s="448" t="s">
        <v>57</v>
      </c>
      <c r="J84" s="455">
        <f>'[1]Revenue Value'!I879</f>
        <v>845825</v>
      </c>
      <c r="K84" s="448" t="s">
        <v>929</v>
      </c>
      <c r="L84" s="448"/>
      <c r="M84" s="448"/>
      <c r="N84" s="448"/>
      <c r="O84" s="447"/>
      <c r="P84" s="447"/>
      <c r="Q84" s="447"/>
      <c r="R84" s="447"/>
      <c r="S84" s="447"/>
      <c r="T84" s="447"/>
      <c r="U84" s="447"/>
      <c r="V84" s="447"/>
      <c r="W84" s="447"/>
      <c r="X84" s="447"/>
      <c r="Y84" s="447"/>
      <c r="Z84" s="447"/>
    </row>
    <row r="85" spans="1:26" ht="15.75" customHeight="1">
      <c r="A85" s="447"/>
      <c r="B85" s="447" t="s">
        <v>416</v>
      </c>
      <c r="C85" s="448" t="s">
        <v>431</v>
      </c>
      <c r="D85" s="448" t="s">
        <v>384</v>
      </c>
      <c r="E85" s="448" t="s">
        <v>783</v>
      </c>
      <c r="F85" s="448" t="s">
        <v>63</v>
      </c>
      <c r="G85" s="448" t="s">
        <v>63</v>
      </c>
      <c r="H85" s="454" t="s">
        <v>610</v>
      </c>
      <c r="I85" s="448" t="s">
        <v>57</v>
      </c>
      <c r="J85" s="455">
        <f>'[1]Revenue Value'!I880</f>
        <v>845862</v>
      </c>
      <c r="K85" s="448" t="s">
        <v>929</v>
      </c>
      <c r="L85" s="448"/>
      <c r="M85" s="448"/>
      <c r="N85" s="448"/>
      <c r="O85" s="447"/>
      <c r="P85" s="447"/>
      <c r="Q85" s="447"/>
      <c r="R85" s="447"/>
      <c r="S85" s="447"/>
      <c r="T85" s="447"/>
      <c r="U85" s="447"/>
      <c r="V85" s="447"/>
      <c r="W85" s="447"/>
      <c r="X85" s="447"/>
      <c r="Y85" s="447"/>
      <c r="Z85" s="447"/>
    </row>
    <row r="86" spans="1:26" ht="15.75" customHeight="1">
      <c r="A86" s="447"/>
      <c r="B86" s="447" t="s">
        <v>416</v>
      </c>
      <c r="C86" s="448" t="s">
        <v>431</v>
      </c>
      <c r="D86" s="448" t="s">
        <v>384</v>
      </c>
      <c r="E86" s="448" t="s">
        <v>784</v>
      </c>
      <c r="F86" s="448" t="s">
        <v>63</v>
      </c>
      <c r="G86" s="448" t="s">
        <v>63</v>
      </c>
      <c r="H86" s="454" t="s">
        <v>610</v>
      </c>
      <c r="I86" s="448" t="s">
        <v>57</v>
      </c>
      <c r="J86" s="455">
        <f>'[1]Revenue Value'!I881</f>
        <v>10000</v>
      </c>
      <c r="K86" s="448" t="s">
        <v>929</v>
      </c>
      <c r="L86" s="448"/>
      <c r="M86" s="448"/>
      <c r="N86" s="448"/>
      <c r="O86" s="447"/>
      <c r="P86" s="447"/>
      <c r="Q86" s="447"/>
      <c r="R86" s="447"/>
      <c r="S86" s="447"/>
      <c r="T86" s="447"/>
      <c r="U86" s="447"/>
      <c r="V86" s="447"/>
      <c r="W86" s="447"/>
      <c r="X86" s="447"/>
      <c r="Y86" s="447"/>
      <c r="Z86" s="447"/>
    </row>
    <row r="87" spans="1:26" ht="15.75" customHeight="1">
      <c r="A87" s="447"/>
      <c r="B87" s="447" t="s">
        <v>416</v>
      </c>
      <c r="C87" s="448" t="s">
        <v>431</v>
      </c>
      <c r="D87" s="448" t="s">
        <v>384</v>
      </c>
      <c r="E87" s="448" t="s">
        <v>786</v>
      </c>
      <c r="F87" s="448" t="s">
        <v>63</v>
      </c>
      <c r="G87" s="448" t="s">
        <v>63</v>
      </c>
      <c r="H87" s="454" t="s">
        <v>610</v>
      </c>
      <c r="I87" s="448" t="s">
        <v>57</v>
      </c>
      <c r="J87" s="455">
        <f>'[1]Revenue Value'!I882</f>
        <v>10500</v>
      </c>
      <c r="K87" s="448" t="s">
        <v>929</v>
      </c>
      <c r="L87" s="448"/>
      <c r="M87" s="448"/>
      <c r="N87" s="448"/>
      <c r="O87" s="447"/>
      <c r="P87" s="447"/>
      <c r="Q87" s="447"/>
      <c r="R87" s="447"/>
      <c r="S87" s="447"/>
      <c r="T87" s="447"/>
      <c r="U87" s="447"/>
      <c r="V87" s="447"/>
      <c r="W87" s="447"/>
      <c r="X87" s="447"/>
      <c r="Y87" s="447"/>
      <c r="Z87" s="447"/>
    </row>
    <row r="88" spans="1:26" ht="15.75" customHeight="1">
      <c r="A88" s="447"/>
      <c r="B88" s="447" t="s">
        <v>416</v>
      </c>
      <c r="C88" s="448" t="s">
        <v>431</v>
      </c>
      <c r="D88" s="448" t="s">
        <v>384</v>
      </c>
      <c r="E88" s="245" t="s">
        <v>777</v>
      </c>
      <c r="F88" s="448" t="s">
        <v>63</v>
      </c>
      <c r="G88" s="448" t="s">
        <v>63</v>
      </c>
      <c r="H88" s="454" t="s">
        <v>610</v>
      </c>
      <c r="I88" s="448" t="s">
        <v>57</v>
      </c>
      <c r="J88" s="455">
        <f>'[1]Revenue Value'!I884</f>
        <v>9270</v>
      </c>
      <c r="K88" s="448" t="s">
        <v>929</v>
      </c>
      <c r="L88" s="448"/>
      <c r="M88" s="448"/>
      <c r="N88" s="448"/>
      <c r="O88" s="447"/>
      <c r="P88" s="447"/>
      <c r="Q88" s="447"/>
      <c r="R88" s="447"/>
      <c r="S88" s="447"/>
      <c r="T88" s="447"/>
      <c r="U88" s="447"/>
      <c r="V88" s="447"/>
      <c r="W88" s="447"/>
      <c r="X88" s="447"/>
      <c r="Y88" s="447"/>
      <c r="Z88" s="447"/>
    </row>
    <row r="89" spans="1:26" ht="15.75" customHeight="1">
      <c r="A89" s="447"/>
      <c r="B89" s="447" t="s">
        <v>416</v>
      </c>
      <c r="C89" s="448" t="s">
        <v>436</v>
      </c>
      <c r="D89" s="448" t="s">
        <v>389</v>
      </c>
      <c r="E89" s="448" t="s">
        <v>752</v>
      </c>
      <c r="F89" s="448" t="s">
        <v>63</v>
      </c>
      <c r="G89" s="448" t="s">
        <v>63</v>
      </c>
      <c r="H89" s="454" t="s">
        <v>612</v>
      </c>
      <c r="I89" s="448" t="s">
        <v>57</v>
      </c>
      <c r="J89" s="455">
        <f>'[1]Revenue Value'!I50</f>
        <v>109843602</v>
      </c>
      <c r="K89" s="448" t="s">
        <v>929</v>
      </c>
      <c r="L89" s="448"/>
      <c r="M89" s="448"/>
      <c r="N89" s="448"/>
      <c r="O89" s="447"/>
      <c r="P89" s="447"/>
      <c r="Q89" s="447"/>
      <c r="R89" s="447"/>
      <c r="S89" s="447"/>
      <c r="T89" s="447"/>
      <c r="U89" s="447"/>
      <c r="V89" s="447"/>
      <c r="W89" s="447"/>
      <c r="X89" s="447"/>
      <c r="Y89" s="447"/>
      <c r="Z89" s="447"/>
    </row>
    <row r="90" spans="1:26" ht="15.75" customHeight="1">
      <c r="A90" s="447"/>
      <c r="B90" s="447" t="s">
        <v>416</v>
      </c>
      <c r="C90" s="448" t="s">
        <v>436</v>
      </c>
      <c r="D90" s="448" t="s">
        <v>389</v>
      </c>
      <c r="E90" s="448" t="s">
        <v>755</v>
      </c>
      <c r="F90" s="448" t="s">
        <v>63</v>
      </c>
      <c r="G90" s="448" t="s">
        <v>63</v>
      </c>
      <c r="H90" s="454" t="s">
        <v>612</v>
      </c>
      <c r="I90" s="448" t="s">
        <v>57</v>
      </c>
      <c r="J90" s="455">
        <f>'[1]Revenue Value'!I51</f>
        <v>324860114</v>
      </c>
      <c r="K90" s="448" t="s">
        <v>929</v>
      </c>
      <c r="L90" s="448"/>
      <c r="M90" s="448"/>
      <c r="N90" s="448"/>
      <c r="O90" s="447"/>
      <c r="P90" s="447"/>
      <c r="Q90" s="447"/>
      <c r="R90" s="447"/>
      <c r="S90" s="447"/>
      <c r="T90" s="447"/>
      <c r="U90" s="447"/>
      <c r="V90" s="447"/>
      <c r="W90" s="447"/>
      <c r="X90" s="447"/>
      <c r="Y90" s="447"/>
      <c r="Z90" s="447"/>
    </row>
    <row r="91" spans="1:26" ht="15.75" customHeight="1">
      <c r="A91" s="447"/>
      <c r="B91" s="447" t="s">
        <v>416</v>
      </c>
      <c r="C91" s="448" t="s">
        <v>436</v>
      </c>
      <c r="D91" s="448" t="s">
        <v>389</v>
      </c>
      <c r="E91" s="448" t="s">
        <v>768</v>
      </c>
      <c r="F91" s="448" t="s">
        <v>63</v>
      </c>
      <c r="G91" s="448" t="s">
        <v>63</v>
      </c>
      <c r="H91" s="454" t="s">
        <v>612</v>
      </c>
      <c r="I91" s="448" t="s">
        <v>57</v>
      </c>
      <c r="J91" s="456">
        <v>23206555</v>
      </c>
      <c r="K91" s="448" t="s">
        <v>929</v>
      </c>
      <c r="L91" s="448"/>
      <c r="M91" s="448"/>
      <c r="N91" s="448"/>
      <c r="O91" s="447"/>
      <c r="P91" s="447"/>
      <c r="Q91" s="447"/>
      <c r="R91" s="447"/>
      <c r="S91" s="447"/>
      <c r="T91" s="447"/>
      <c r="U91" s="447"/>
      <c r="V91" s="447"/>
      <c r="W91" s="447"/>
      <c r="X91" s="447"/>
      <c r="Y91" s="447"/>
      <c r="Z91" s="447"/>
    </row>
    <row r="92" spans="1:26" ht="15.75" customHeight="1">
      <c r="A92" s="447"/>
      <c r="B92" s="447" t="s">
        <v>416</v>
      </c>
      <c r="C92" s="448" t="s">
        <v>436</v>
      </c>
      <c r="D92" s="448" t="s">
        <v>389</v>
      </c>
      <c r="E92" s="448" t="s">
        <v>767</v>
      </c>
      <c r="F92" s="448" t="s">
        <v>63</v>
      </c>
      <c r="G92" s="448" t="s">
        <v>63</v>
      </c>
      <c r="H92" s="454" t="s">
        <v>612</v>
      </c>
      <c r="I92" s="448" t="s">
        <v>57</v>
      </c>
      <c r="J92" s="456">
        <v>2105550</v>
      </c>
      <c r="K92" s="448" t="s">
        <v>929</v>
      </c>
      <c r="L92" s="448"/>
      <c r="M92" s="448"/>
      <c r="N92" s="448"/>
      <c r="O92" s="447"/>
      <c r="P92" s="447"/>
      <c r="Q92" s="447"/>
      <c r="R92" s="447"/>
      <c r="S92" s="447"/>
      <c r="T92" s="447"/>
      <c r="U92" s="447"/>
      <c r="V92" s="447"/>
      <c r="W92" s="447"/>
      <c r="X92" s="447"/>
      <c r="Y92" s="447"/>
      <c r="Z92" s="447"/>
    </row>
    <row r="93" spans="1:26" ht="15.75" customHeight="1">
      <c r="A93" s="447"/>
      <c r="B93" s="447" t="s">
        <v>416</v>
      </c>
      <c r="C93" s="448" t="s">
        <v>436</v>
      </c>
      <c r="D93" s="448" t="s">
        <v>389</v>
      </c>
      <c r="E93" s="245" t="s">
        <v>760</v>
      </c>
      <c r="F93" s="448" t="s">
        <v>63</v>
      </c>
      <c r="G93" s="448" t="s">
        <v>63</v>
      </c>
      <c r="H93" s="454" t="s">
        <v>612</v>
      </c>
      <c r="I93" s="448" t="s">
        <v>57</v>
      </c>
      <c r="J93" s="449">
        <v>600</v>
      </c>
      <c r="K93" s="448" t="s">
        <v>929</v>
      </c>
      <c r="L93" s="448"/>
      <c r="M93" s="448"/>
      <c r="N93" s="448"/>
      <c r="O93" s="447"/>
      <c r="P93" s="447"/>
      <c r="Q93" s="447"/>
      <c r="R93" s="447"/>
      <c r="S93" s="447"/>
      <c r="T93" s="447"/>
      <c r="U93" s="447"/>
      <c r="V93" s="447"/>
      <c r="W93" s="447"/>
      <c r="X93" s="447"/>
      <c r="Y93" s="447"/>
      <c r="Z93" s="447"/>
    </row>
    <row r="94" spans="1:26" ht="15.75" customHeight="1">
      <c r="A94" s="447"/>
      <c r="B94" s="447" t="s">
        <v>416</v>
      </c>
      <c r="C94" s="448" t="s">
        <v>436</v>
      </c>
      <c r="D94" s="448" t="s">
        <v>401</v>
      </c>
      <c r="E94" s="448" t="s">
        <v>774</v>
      </c>
      <c r="F94" s="448" t="s">
        <v>63</v>
      </c>
      <c r="G94" s="448" t="s">
        <v>63</v>
      </c>
      <c r="H94" s="454" t="s">
        <v>612</v>
      </c>
      <c r="I94" s="448" t="s">
        <v>57</v>
      </c>
      <c r="J94" s="455">
        <f>'[1]Revenue Value'!I1158</f>
        <v>13075470</v>
      </c>
      <c r="K94" s="448" t="s">
        <v>929</v>
      </c>
      <c r="L94" s="448"/>
      <c r="M94" s="448"/>
      <c r="N94" s="448"/>
      <c r="O94" s="447"/>
      <c r="P94" s="447"/>
      <c r="Q94" s="447"/>
      <c r="R94" s="447"/>
      <c r="S94" s="447"/>
      <c r="T94" s="447"/>
      <c r="U94" s="447"/>
      <c r="V94" s="447"/>
      <c r="W94" s="447"/>
      <c r="X94" s="447"/>
      <c r="Y94" s="447"/>
      <c r="Z94" s="447"/>
    </row>
    <row r="95" spans="1:26" ht="15.75" customHeight="1">
      <c r="A95" s="447"/>
      <c r="B95" s="447" t="s">
        <v>416</v>
      </c>
      <c r="C95" s="448" t="s">
        <v>436</v>
      </c>
      <c r="D95" s="448" t="s">
        <v>395</v>
      </c>
      <c r="E95" s="448" t="s">
        <v>775</v>
      </c>
      <c r="F95" s="448" t="s">
        <v>63</v>
      </c>
      <c r="G95" s="448" t="s">
        <v>63</v>
      </c>
      <c r="H95" s="454" t="s">
        <v>612</v>
      </c>
      <c r="I95" s="448" t="s">
        <v>57</v>
      </c>
      <c r="J95" s="455">
        <f>'[1]Revenue Value'!I1016</f>
        <v>138236307</v>
      </c>
      <c r="K95" s="448" t="s">
        <v>929</v>
      </c>
      <c r="L95" s="448"/>
      <c r="M95" s="448"/>
      <c r="N95" s="448"/>
      <c r="O95" s="447"/>
      <c r="P95" s="447"/>
      <c r="Q95" s="447"/>
      <c r="R95" s="447"/>
      <c r="S95" s="447"/>
      <c r="T95" s="447"/>
      <c r="U95" s="447"/>
      <c r="V95" s="447"/>
      <c r="W95" s="447"/>
      <c r="X95" s="447"/>
      <c r="Y95" s="447"/>
      <c r="Z95" s="447"/>
    </row>
    <row r="96" spans="1:26" ht="15.75" customHeight="1">
      <c r="A96" s="447"/>
      <c r="B96" s="447" t="s">
        <v>416</v>
      </c>
      <c r="C96" s="448" t="s">
        <v>436</v>
      </c>
      <c r="D96" s="448" t="s">
        <v>384</v>
      </c>
      <c r="E96" s="245" t="s">
        <v>780</v>
      </c>
      <c r="F96" s="448" t="s">
        <v>63</v>
      </c>
      <c r="G96" s="448" t="s">
        <v>63</v>
      </c>
      <c r="H96" s="454" t="s">
        <v>612</v>
      </c>
      <c r="I96" s="448" t="s">
        <v>57</v>
      </c>
      <c r="J96" s="455">
        <f>'[1]Revenue Value'!I660</f>
        <v>3533374</v>
      </c>
      <c r="K96" s="448" t="s">
        <v>929</v>
      </c>
      <c r="L96" s="448"/>
      <c r="M96" s="448"/>
      <c r="N96" s="448"/>
      <c r="O96" s="447"/>
      <c r="P96" s="447"/>
      <c r="Q96" s="447"/>
      <c r="R96" s="447"/>
      <c r="S96" s="447"/>
      <c r="T96" s="447"/>
      <c r="U96" s="447"/>
      <c r="V96" s="447"/>
      <c r="W96" s="447"/>
      <c r="X96" s="447"/>
      <c r="Y96" s="447"/>
      <c r="Z96" s="447"/>
    </row>
    <row r="97" spans="1:26" ht="15.75" customHeight="1">
      <c r="A97" s="447"/>
      <c r="B97" s="447" t="s">
        <v>416</v>
      </c>
      <c r="C97" s="448" t="s">
        <v>436</v>
      </c>
      <c r="D97" s="448" t="s">
        <v>384</v>
      </c>
      <c r="E97" s="448" t="s">
        <v>778</v>
      </c>
      <c r="F97" s="448" t="s">
        <v>63</v>
      </c>
      <c r="G97" s="448" t="s">
        <v>63</v>
      </c>
      <c r="H97" s="454" t="s">
        <v>612</v>
      </c>
      <c r="I97" s="448" t="s">
        <v>57</v>
      </c>
      <c r="J97" s="455">
        <f>'[1]Revenue Value'!I665</f>
        <v>1723847</v>
      </c>
      <c r="K97" s="448" t="s">
        <v>929</v>
      </c>
      <c r="L97" s="448"/>
      <c r="M97" s="448"/>
      <c r="N97" s="448"/>
      <c r="O97" s="447"/>
      <c r="P97" s="447"/>
      <c r="Q97" s="447"/>
      <c r="R97" s="447"/>
      <c r="S97" s="447"/>
      <c r="T97" s="447"/>
      <c r="U97" s="447"/>
      <c r="V97" s="447"/>
      <c r="W97" s="447"/>
      <c r="X97" s="447"/>
      <c r="Y97" s="447"/>
      <c r="Z97" s="447"/>
    </row>
    <row r="98" spans="1:26" ht="15.75" customHeight="1">
      <c r="A98" s="447"/>
      <c r="B98" s="447" t="s">
        <v>416</v>
      </c>
      <c r="C98" s="448" t="s">
        <v>436</v>
      </c>
      <c r="D98" s="448" t="s">
        <v>384</v>
      </c>
      <c r="E98" s="448" t="s">
        <v>784</v>
      </c>
      <c r="F98" s="448" t="s">
        <v>63</v>
      </c>
      <c r="G98" s="448" t="s">
        <v>63</v>
      </c>
      <c r="H98" s="454" t="s">
        <v>612</v>
      </c>
      <c r="I98" s="448" t="s">
        <v>57</v>
      </c>
      <c r="J98" s="455">
        <f>'[1]Revenue Value'!I663</f>
        <v>8500</v>
      </c>
      <c r="K98" s="448" t="s">
        <v>929</v>
      </c>
      <c r="L98" s="448"/>
      <c r="M98" s="448"/>
      <c r="N98" s="448"/>
      <c r="O98" s="447"/>
      <c r="P98" s="447"/>
      <c r="Q98" s="447"/>
      <c r="R98" s="447"/>
      <c r="S98" s="447"/>
      <c r="T98" s="447"/>
      <c r="U98" s="447"/>
      <c r="V98" s="447"/>
      <c r="W98" s="447"/>
      <c r="X98" s="447"/>
      <c r="Y98" s="447"/>
      <c r="Z98" s="447"/>
    </row>
    <row r="99" spans="1:26" ht="15.75" customHeight="1">
      <c r="A99" s="447"/>
      <c r="B99" s="447" t="s">
        <v>416</v>
      </c>
      <c r="C99" s="448" t="s">
        <v>436</v>
      </c>
      <c r="D99" s="448" t="s">
        <v>384</v>
      </c>
      <c r="E99" s="448" t="s">
        <v>786</v>
      </c>
      <c r="F99" s="448" t="s">
        <v>63</v>
      </c>
      <c r="G99" s="448" t="s">
        <v>63</v>
      </c>
      <c r="H99" s="454" t="s">
        <v>612</v>
      </c>
      <c r="I99" s="448" t="s">
        <v>57</v>
      </c>
      <c r="J99" s="455">
        <f>'[1]Revenue Value'!I664</f>
        <v>10500</v>
      </c>
      <c r="K99" s="448" t="s">
        <v>929</v>
      </c>
      <c r="L99" s="448"/>
      <c r="M99" s="448"/>
      <c r="N99" s="448"/>
      <c r="O99" s="447"/>
      <c r="P99" s="447"/>
      <c r="Q99" s="447"/>
      <c r="R99" s="447"/>
      <c r="S99" s="447"/>
      <c r="T99" s="447"/>
      <c r="U99" s="447"/>
      <c r="V99" s="447"/>
      <c r="W99" s="447"/>
      <c r="X99" s="447"/>
      <c r="Y99" s="447"/>
      <c r="Z99" s="447"/>
    </row>
    <row r="100" spans="1:26" ht="15.75" customHeight="1">
      <c r="A100" s="447"/>
      <c r="B100" s="447" t="s">
        <v>416</v>
      </c>
      <c r="C100" s="448" t="s">
        <v>436</v>
      </c>
      <c r="D100" s="448" t="s">
        <v>384</v>
      </c>
      <c r="E100" s="245" t="s">
        <v>777</v>
      </c>
      <c r="F100" s="448" t="s">
        <v>63</v>
      </c>
      <c r="G100" s="448" t="s">
        <v>63</v>
      </c>
      <c r="H100" s="454" t="s">
        <v>612</v>
      </c>
      <c r="I100" s="448" t="s">
        <v>57</v>
      </c>
      <c r="J100" s="455">
        <f>'[1]Revenue Value'!I666</f>
        <v>11016900</v>
      </c>
      <c r="K100" s="448" t="s">
        <v>929</v>
      </c>
      <c r="L100" s="448"/>
      <c r="M100" s="448"/>
      <c r="N100" s="448"/>
      <c r="O100" s="447"/>
      <c r="P100" s="447"/>
      <c r="Q100" s="447"/>
      <c r="R100" s="447"/>
      <c r="S100" s="447"/>
      <c r="T100" s="447"/>
      <c r="U100" s="447"/>
      <c r="V100" s="447"/>
      <c r="W100" s="447"/>
      <c r="X100" s="447"/>
      <c r="Y100" s="447"/>
      <c r="Z100" s="447"/>
    </row>
    <row r="101" spans="1:26" ht="15.75" customHeight="1">
      <c r="A101" s="447"/>
      <c r="B101" s="447" t="s">
        <v>416</v>
      </c>
      <c r="C101" s="448" t="s">
        <v>438</v>
      </c>
      <c r="D101" s="448" t="s">
        <v>389</v>
      </c>
      <c r="E101" s="448" t="s">
        <v>752</v>
      </c>
      <c r="F101" s="448" t="s">
        <v>63</v>
      </c>
      <c r="G101" s="448" t="s">
        <v>63</v>
      </c>
      <c r="H101" s="454" t="s">
        <v>614</v>
      </c>
      <c r="I101" s="448" t="s">
        <v>57</v>
      </c>
      <c r="J101" s="455">
        <f>'[1]Revenue Value'!I60</f>
        <v>90996677</v>
      </c>
      <c r="K101" s="448" t="s">
        <v>929</v>
      </c>
      <c r="L101" s="448"/>
      <c r="M101" s="448"/>
      <c r="N101" s="448"/>
      <c r="O101" s="447"/>
      <c r="P101" s="447"/>
      <c r="Q101" s="447"/>
      <c r="R101" s="447"/>
      <c r="S101" s="447"/>
      <c r="T101" s="447"/>
      <c r="U101" s="447"/>
      <c r="V101" s="447"/>
      <c r="W101" s="447"/>
      <c r="X101" s="447"/>
      <c r="Y101" s="447"/>
      <c r="Z101" s="447"/>
    </row>
    <row r="102" spans="1:26" ht="15.75" customHeight="1">
      <c r="A102" s="447"/>
      <c r="B102" s="447" t="s">
        <v>416</v>
      </c>
      <c r="C102" s="448" t="s">
        <v>438</v>
      </c>
      <c r="D102" s="448" t="s">
        <v>389</v>
      </c>
      <c r="E102" s="448" t="s">
        <v>755</v>
      </c>
      <c r="F102" s="448" t="s">
        <v>63</v>
      </c>
      <c r="G102" s="448" t="s">
        <v>63</v>
      </c>
      <c r="H102" s="454" t="s">
        <v>614</v>
      </c>
      <c r="I102" s="448" t="s">
        <v>57</v>
      </c>
      <c r="J102" s="455">
        <f>'[1]Revenue Value'!I61</f>
        <v>277439828</v>
      </c>
      <c r="K102" s="448" t="s">
        <v>929</v>
      </c>
      <c r="L102" s="448"/>
      <c r="M102" s="448"/>
      <c r="N102" s="448"/>
      <c r="O102" s="447"/>
      <c r="P102" s="447"/>
      <c r="Q102" s="447"/>
      <c r="R102" s="447"/>
      <c r="S102" s="447"/>
      <c r="T102" s="447"/>
      <c r="U102" s="447"/>
      <c r="V102" s="447"/>
      <c r="W102" s="447"/>
      <c r="X102" s="447"/>
      <c r="Y102" s="447"/>
      <c r="Z102" s="447"/>
    </row>
    <row r="103" spans="1:26" ht="15.75" customHeight="1">
      <c r="A103" s="447"/>
      <c r="B103" s="447" t="s">
        <v>416</v>
      </c>
      <c r="C103" s="448" t="s">
        <v>438</v>
      </c>
      <c r="D103" s="448" t="s">
        <v>389</v>
      </c>
      <c r="E103" s="448" t="s">
        <v>768</v>
      </c>
      <c r="F103" s="448" t="s">
        <v>63</v>
      </c>
      <c r="G103" s="448" t="s">
        <v>63</v>
      </c>
      <c r="H103" s="454" t="s">
        <v>614</v>
      </c>
      <c r="I103" s="448" t="s">
        <v>57</v>
      </c>
      <c r="J103" s="456">
        <v>20725881</v>
      </c>
      <c r="K103" s="448" t="s">
        <v>929</v>
      </c>
      <c r="L103" s="448"/>
      <c r="M103" s="448"/>
      <c r="N103" s="448"/>
      <c r="O103" s="447"/>
      <c r="P103" s="447"/>
      <c r="Q103" s="447"/>
      <c r="R103" s="447"/>
      <c r="S103" s="447"/>
      <c r="T103" s="447"/>
      <c r="U103" s="447"/>
      <c r="V103" s="447"/>
      <c r="W103" s="447"/>
      <c r="X103" s="447"/>
      <c r="Y103" s="447"/>
      <c r="Z103" s="447"/>
    </row>
    <row r="104" spans="1:26" ht="15.75" customHeight="1">
      <c r="A104" s="447"/>
      <c r="B104" s="447" t="s">
        <v>416</v>
      </c>
      <c r="C104" s="448" t="s">
        <v>438</v>
      </c>
      <c r="D104" s="448" t="s">
        <v>389</v>
      </c>
      <c r="E104" s="448" t="s">
        <v>767</v>
      </c>
      <c r="F104" s="448" t="s">
        <v>63</v>
      </c>
      <c r="G104" s="448" t="s">
        <v>63</v>
      </c>
      <c r="H104" s="454" t="s">
        <v>614</v>
      </c>
      <c r="I104" s="448" t="s">
        <v>57</v>
      </c>
      <c r="J104" s="456">
        <v>2222377</v>
      </c>
      <c r="K104" s="448" t="s">
        <v>929</v>
      </c>
      <c r="L104" s="448"/>
      <c r="M104" s="448"/>
      <c r="N104" s="448"/>
      <c r="O104" s="447"/>
      <c r="P104" s="447"/>
      <c r="Q104" s="447"/>
      <c r="R104" s="447"/>
      <c r="S104" s="447"/>
      <c r="T104" s="447"/>
      <c r="U104" s="447"/>
      <c r="V104" s="447"/>
      <c r="W104" s="447"/>
      <c r="X104" s="447"/>
      <c r="Y104" s="447"/>
      <c r="Z104" s="447"/>
    </row>
    <row r="105" spans="1:26" ht="15.75" customHeight="1">
      <c r="A105" s="447"/>
      <c r="B105" s="447" t="s">
        <v>416</v>
      </c>
      <c r="C105" s="448" t="s">
        <v>438</v>
      </c>
      <c r="D105" s="448" t="s">
        <v>389</v>
      </c>
      <c r="E105" s="245" t="s">
        <v>760</v>
      </c>
      <c r="F105" s="448" t="s">
        <v>63</v>
      </c>
      <c r="G105" s="448" t="s">
        <v>63</v>
      </c>
      <c r="H105" s="454" t="s">
        <v>614</v>
      </c>
      <c r="I105" s="448" t="s">
        <v>57</v>
      </c>
      <c r="J105" s="456">
        <v>7495</v>
      </c>
      <c r="K105" s="448" t="s">
        <v>929</v>
      </c>
      <c r="L105" s="448"/>
      <c r="M105" s="448"/>
      <c r="N105" s="448"/>
      <c r="O105" s="447"/>
      <c r="P105" s="447"/>
      <c r="Q105" s="447"/>
      <c r="R105" s="447"/>
      <c r="S105" s="447"/>
      <c r="T105" s="447"/>
      <c r="U105" s="447"/>
      <c r="V105" s="447"/>
      <c r="W105" s="447"/>
      <c r="X105" s="447"/>
      <c r="Y105" s="447"/>
      <c r="Z105" s="447"/>
    </row>
    <row r="106" spans="1:26" ht="15.75" customHeight="1">
      <c r="A106" s="447"/>
      <c r="B106" s="447" t="s">
        <v>416</v>
      </c>
      <c r="C106" s="448" t="s">
        <v>438</v>
      </c>
      <c r="D106" s="448" t="s">
        <v>401</v>
      </c>
      <c r="E106" s="448" t="s">
        <v>774</v>
      </c>
      <c r="F106" s="448" t="s">
        <v>63</v>
      </c>
      <c r="G106" s="448" t="s">
        <v>63</v>
      </c>
      <c r="H106" s="454" t="s">
        <v>614</v>
      </c>
      <c r="I106" s="448" t="s">
        <v>57</v>
      </c>
      <c r="J106" s="455">
        <f>'[1]Revenue Value'!I1160</f>
        <v>1134</v>
      </c>
      <c r="K106" s="448" t="s">
        <v>929</v>
      </c>
      <c r="L106" s="448"/>
      <c r="M106" s="448"/>
      <c r="N106" s="448"/>
      <c r="O106" s="447"/>
      <c r="P106" s="447"/>
      <c r="Q106" s="447"/>
      <c r="R106" s="447"/>
      <c r="S106" s="447"/>
      <c r="T106" s="447"/>
      <c r="U106" s="447"/>
      <c r="V106" s="447"/>
      <c r="W106" s="447"/>
      <c r="X106" s="447"/>
      <c r="Y106" s="447"/>
      <c r="Z106" s="447"/>
    </row>
    <row r="107" spans="1:26" ht="15.75" customHeight="1">
      <c r="A107" s="447"/>
      <c r="B107" s="447" t="s">
        <v>416</v>
      </c>
      <c r="C107" s="448" t="s">
        <v>438</v>
      </c>
      <c r="D107" s="448" t="s">
        <v>384</v>
      </c>
      <c r="E107" s="245" t="s">
        <v>780</v>
      </c>
      <c r="F107" s="448" t="s">
        <v>63</v>
      </c>
      <c r="G107" s="448" t="s">
        <v>63</v>
      </c>
      <c r="H107" s="454" t="s">
        <v>614</v>
      </c>
      <c r="I107" s="448" t="s">
        <v>57</v>
      </c>
      <c r="J107" s="455">
        <f>'[1]Revenue Value'!I668</f>
        <v>6419535</v>
      </c>
      <c r="K107" s="448" t="s">
        <v>929</v>
      </c>
      <c r="L107" s="448"/>
      <c r="M107" s="448"/>
      <c r="N107" s="448"/>
      <c r="O107" s="447"/>
      <c r="P107" s="447"/>
      <c r="Q107" s="447"/>
      <c r="R107" s="447"/>
      <c r="S107" s="447"/>
      <c r="T107" s="447"/>
      <c r="U107" s="447"/>
      <c r="V107" s="447"/>
      <c r="W107" s="447"/>
      <c r="X107" s="447"/>
      <c r="Y107" s="447"/>
      <c r="Z107" s="447"/>
    </row>
    <row r="108" spans="1:26" ht="15.75" customHeight="1">
      <c r="A108" s="447"/>
      <c r="B108" s="447" t="s">
        <v>416</v>
      </c>
      <c r="C108" s="448" t="s">
        <v>438</v>
      </c>
      <c r="D108" s="448" t="s">
        <v>384</v>
      </c>
      <c r="E108" s="448" t="s">
        <v>778</v>
      </c>
      <c r="F108" s="448" t="s">
        <v>63</v>
      </c>
      <c r="G108" s="448" t="s">
        <v>63</v>
      </c>
      <c r="H108" s="454" t="s">
        <v>614</v>
      </c>
      <c r="I108" s="448" t="s">
        <v>57</v>
      </c>
      <c r="J108" s="455">
        <f>'[1]Revenue Value'!I673</f>
        <v>27100</v>
      </c>
      <c r="K108" s="448" t="s">
        <v>929</v>
      </c>
      <c r="L108" s="448"/>
      <c r="M108" s="448"/>
      <c r="N108" s="448"/>
      <c r="O108" s="447"/>
      <c r="P108" s="447"/>
      <c r="Q108" s="447"/>
      <c r="R108" s="447"/>
      <c r="S108" s="447"/>
      <c r="T108" s="447"/>
      <c r="U108" s="447"/>
      <c r="V108" s="447"/>
      <c r="W108" s="447"/>
      <c r="X108" s="447"/>
      <c r="Y108" s="447"/>
      <c r="Z108" s="447"/>
    </row>
    <row r="109" spans="1:26" ht="15.75" customHeight="1">
      <c r="A109" s="447"/>
      <c r="B109" s="447" t="s">
        <v>416</v>
      </c>
      <c r="C109" s="448" t="s">
        <v>438</v>
      </c>
      <c r="D109" s="448" t="s">
        <v>384</v>
      </c>
      <c r="E109" s="448" t="s">
        <v>784</v>
      </c>
      <c r="F109" s="448" t="s">
        <v>63</v>
      </c>
      <c r="G109" s="448" t="s">
        <v>63</v>
      </c>
      <c r="H109" s="454" t="s">
        <v>614</v>
      </c>
      <c r="I109" s="448" t="s">
        <v>57</v>
      </c>
      <c r="J109" s="455">
        <f>'[1]Revenue Value'!I671</f>
        <v>111541</v>
      </c>
      <c r="K109" s="448" t="s">
        <v>929</v>
      </c>
      <c r="L109" s="448"/>
      <c r="M109" s="448"/>
      <c r="N109" s="448"/>
      <c r="O109" s="447"/>
      <c r="P109" s="447"/>
      <c r="Q109" s="447"/>
      <c r="R109" s="447"/>
      <c r="S109" s="447"/>
      <c r="T109" s="447"/>
      <c r="U109" s="447"/>
      <c r="V109" s="447"/>
      <c r="W109" s="447"/>
      <c r="X109" s="447"/>
      <c r="Y109" s="447"/>
      <c r="Z109" s="447"/>
    </row>
    <row r="110" spans="1:26" ht="15.75" customHeight="1">
      <c r="A110" s="447"/>
      <c r="B110" s="447" t="s">
        <v>416</v>
      </c>
      <c r="C110" s="448" t="s">
        <v>438</v>
      </c>
      <c r="D110" s="448" t="s">
        <v>384</v>
      </c>
      <c r="E110" s="245" t="s">
        <v>777</v>
      </c>
      <c r="F110" s="448" t="s">
        <v>63</v>
      </c>
      <c r="G110" s="448" t="s">
        <v>63</v>
      </c>
      <c r="H110" s="454" t="s">
        <v>614</v>
      </c>
      <c r="I110" s="448" t="s">
        <v>57</v>
      </c>
      <c r="J110" s="455">
        <f>'[1]Revenue Value'!I674</f>
        <v>391465</v>
      </c>
      <c r="K110" s="448" t="s">
        <v>929</v>
      </c>
      <c r="L110" s="448"/>
      <c r="M110" s="448"/>
      <c r="N110" s="448"/>
      <c r="O110" s="447"/>
      <c r="P110" s="447"/>
      <c r="Q110" s="447"/>
      <c r="R110" s="447"/>
      <c r="S110" s="447"/>
      <c r="T110" s="447"/>
      <c r="U110" s="447"/>
      <c r="V110" s="447"/>
      <c r="W110" s="447"/>
      <c r="X110" s="447"/>
      <c r="Y110" s="447"/>
      <c r="Z110" s="447"/>
    </row>
    <row r="111" spans="1:26" ht="15.75" customHeight="1">
      <c r="A111" s="447"/>
      <c r="B111" s="447" t="s">
        <v>416</v>
      </c>
      <c r="C111" s="448" t="s">
        <v>438</v>
      </c>
      <c r="D111" s="448" t="s">
        <v>397</v>
      </c>
      <c r="E111" s="448" t="s">
        <v>787</v>
      </c>
      <c r="F111" s="448" t="s">
        <v>63</v>
      </c>
      <c r="G111" s="448" t="s">
        <v>63</v>
      </c>
      <c r="H111" s="454" t="s">
        <v>614</v>
      </c>
      <c r="I111" s="448" t="s">
        <v>57</v>
      </c>
      <c r="J111" s="455">
        <f>'[1]Revenue Value'!I1260</f>
        <v>17053327</v>
      </c>
      <c r="K111" s="448" t="s">
        <v>929</v>
      </c>
      <c r="L111" s="448"/>
      <c r="M111" s="448"/>
      <c r="N111" s="448"/>
      <c r="O111" s="447"/>
      <c r="P111" s="447"/>
      <c r="Q111" s="447"/>
      <c r="R111" s="447"/>
      <c r="S111" s="447"/>
      <c r="T111" s="447"/>
      <c r="U111" s="447"/>
      <c r="V111" s="447"/>
      <c r="W111" s="447"/>
      <c r="X111" s="447"/>
      <c r="Y111" s="447"/>
      <c r="Z111" s="447"/>
    </row>
    <row r="112" spans="1:26" ht="15.75" customHeight="1">
      <c r="A112" s="447"/>
      <c r="B112" s="447" t="s">
        <v>416</v>
      </c>
      <c r="C112" s="448" t="s">
        <v>442</v>
      </c>
      <c r="D112" s="448" t="s">
        <v>389</v>
      </c>
      <c r="E112" s="448" t="s">
        <v>752</v>
      </c>
      <c r="F112" s="448" t="s">
        <v>63</v>
      </c>
      <c r="G112" s="448" t="s">
        <v>63</v>
      </c>
      <c r="H112" s="454" t="s">
        <v>616</v>
      </c>
      <c r="I112" s="448" t="s">
        <v>57</v>
      </c>
      <c r="J112" s="455">
        <f>'[1]Revenue Value'!I80</f>
        <v>203966330</v>
      </c>
      <c r="K112" s="448" t="s">
        <v>929</v>
      </c>
      <c r="L112" s="448"/>
      <c r="M112" s="448"/>
      <c r="N112" s="448"/>
      <c r="O112" s="447"/>
      <c r="P112" s="447"/>
      <c r="Q112" s="447"/>
      <c r="R112" s="447"/>
      <c r="S112" s="447"/>
      <c r="T112" s="447"/>
      <c r="U112" s="447"/>
      <c r="V112" s="447"/>
      <c r="W112" s="447"/>
      <c r="X112" s="447"/>
      <c r="Y112" s="447"/>
      <c r="Z112" s="447"/>
    </row>
    <row r="113" spans="1:26" ht="15.75" customHeight="1">
      <c r="A113" s="447"/>
      <c r="B113" s="447" t="s">
        <v>416</v>
      </c>
      <c r="C113" s="448" t="s">
        <v>442</v>
      </c>
      <c r="D113" s="448" t="s">
        <v>389</v>
      </c>
      <c r="E113" s="448" t="s">
        <v>755</v>
      </c>
      <c r="F113" s="448" t="s">
        <v>63</v>
      </c>
      <c r="G113" s="448" t="s">
        <v>63</v>
      </c>
      <c r="H113" s="454" t="s">
        <v>616</v>
      </c>
      <c r="I113" s="448" t="s">
        <v>57</v>
      </c>
      <c r="J113" s="455">
        <f>'[1]Revenue Value'!I81</f>
        <v>407519644</v>
      </c>
      <c r="K113" s="448" t="s">
        <v>929</v>
      </c>
      <c r="L113" s="448"/>
      <c r="M113" s="448"/>
      <c r="N113" s="448"/>
      <c r="O113" s="447"/>
      <c r="P113" s="447"/>
      <c r="Q113" s="447"/>
      <c r="R113" s="447"/>
      <c r="S113" s="447"/>
      <c r="T113" s="447"/>
      <c r="U113" s="447"/>
      <c r="V113" s="447"/>
      <c r="W113" s="447"/>
      <c r="X113" s="447"/>
      <c r="Y113" s="447"/>
      <c r="Z113" s="447"/>
    </row>
    <row r="114" spans="1:26" ht="15.75" customHeight="1">
      <c r="A114" s="447"/>
      <c r="B114" s="447" t="s">
        <v>416</v>
      </c>
      <c r="C114" s="448" t="s">
        <v>442</v>
      </c>
      <c r="D114" s="448" t="s">
        <v>389</v>
      </c>
      <c r="E114" s="448" t="s">
        <v>759</v>
      </c>
      <c r="F114" s="448" t="s">
        <v>63</v>
      </c>
      <c r="G114" s="448" t="s">
        <v>63</v>
      </c>
      <c r="H114" s="454" t="s">
        <v>616</v>
      </c>
      <c r="I114" s="448" t="s">
        <v>57</v>
      </c>
      <c r="J114" s="455">
        <f>'[1]Revenue Value'!I85</f>
        <v>95235240</v>
      </c>
      <c r="K114" s="448" t="s">
        <v>929</v>
      </c>
      <c r="L114" s="448"/>
      <c r="M114" s="448"/>
      <c r="N114" s="448"/>
      <c r="O114" s="447"/>
      <c r="P114" s="447"/>
      <c r="Q114" s="447"/>
      <c r="R114" s="447"/>
      <c r="S114" s="447"/>
      <c r="T114" s="447"/>
      <c r="U114" s="447"/>
      <c r="V114" s="447"/>
      <c r="W114" s="447"/>
      <c r="X114" s="447"/>
      <c r="Y114" s="447"/>
      <c r="Z114" s="447"/>
    </row>
    <row r="115" spans="1:26" ht="15.75" customHeight="1">
      <c r="A115" s="447"/>
      <c r="B115" s="447" t="s">
        <v>416</v>
      </c>
      <c r="C115" s="448" t="s">
        <v>442</v>
      </c>
      <c r="D115" s="448" t="s">
        <v>387</v>
      </c>
      <c r="E115" s="448" t="s">
        <v>771</v>
      </c>
      <c r="F115" s="448" t="s">
        <v>63</v>
      </c>
      <c r="G115" s="448" t="s">
        <v>63</v>
      </c>
      <c r="H115" s="454" t="s">
        <v>616</v>
      </c>
      <c r="I115" s="448" t="s">
        <v>57</v>
      </c>
      <c r="J115" s="455">
        <f>'[1]Revenue Value'!I501</f>
        <v>233349</v>
      </c>
      <c r="K115" s="448" t="s">
        <v>929</v>
      </c>
      <c r="L115" s="448"/>
      <c r="M115" s="448"/>
      <c r="N115" s="448"/>
      <c r="O115" s="447"/>
      <c r="P115" s="447"/>
      <c r="Q115" s="447"/>
      <c r="R115" s="447"/>
      <c r="S115" s="447"/>
      <c r="T115" s="447"/>
      <c r="U115" s="447"/>
      <c r="V115" s="447"/>
      <c r="W115" s="447"/>
      <c r="X115" s="447"/>
      <c r="Y115" s="447"/>
      <c r="Z115" s="447"/>
    </row>
    <row r="116" spans="1:26" ht="15.75" customHeight="1">
      <c r="A116" s="447"/>
      <c r="B116" s="447" t="s">
        <v>416</v>
      </c>
      <c r="C116" s="448" t="s">
        <v>442</v>
      </c>
      <c r="D116" s="448" t="s">
        <v>387</v>
      </c>
      <c r="E116" s="448" t="s">
        <v>772</v>
      </c>
      <c r="F116" s="448" t="s">
        <v>63</v>
      </c>
      <c r="G116" s="448" t="s">
        <v>63</v>
      </c>
      <c r="H116" s="454" t="s">
        <v>616</v>
      </c>
      <c r="I116" s="448" t="s">
        <v>57</v>
      </c>
      <c r="J116" s="455">
        <f>'[1]Revenue Value'!I502</f>
        <v>256575</v>
      </c>
      <c r="K116" s="448" t="s">
        <v>929</v>
      </c>
      <c r="L116" s="448"/>
      <c r="M116" s="448"/>
      <c r="N116" s="448"/>
      <c r="O116" s="447"/>
      <c r="P116" s="447"/>
      <c r="Q116" s="447"/>
      <c r="R116" s="447"/>
      <c r="S116" s="447"/>
      <c r="T116" s="447"/>
      <c r="U116" s="447"/>
      <c r="V116" s="447"/>
      <c r="W116" s="447"/>
      <c r="X116" s="447"/>
      <c r="Y116" s="447"/>
      <c r="Z116" s="447"/>
    </row>
    <row r="117" spans="1:26" ht="15.75" customHeight="1">
      <c r="A117" s="447"/>
      <c r="B117" s="447" t="s">
        <v>416</v>
      </c>
      <c r="C117" s="448" t="s">
        <v>442</v>
      </c>
      <c r="D117" s="448" t="s">
        <v>401</v>
      </c>
      <c r="E117" s="448" t="s">
        <v>774</v>
      </c>
      <c r="F117" s="448" t="s">
        <v>63</v>
      </c>
      <c r="G117" s="448" t="s">
        <v>63</v>
      </c>
      <c r="H117" s="454" t="s">
        <v>616</v>
      </c>
      <c r="I117" s="448" t="s">
        <v>57</v>
      </c>
      <c r="J117" s="455">
        <f>'[1]Revenue Value'!I1164</f>
        <v>20806172</v>
      </c>
      <c r="K117" s="448" t="s">
        <v>929</v>
      </c>
      <c r="L117" s="448"/>
      <c r="M117" s="448"/>
      <c r="N117" s="448"/>
      <c r="O117" s="447"/>
      <c r="P117" s="447"/>
      <c r="Q117" s="447"/>
      <c r="R117" s="447"/>
      <c r="S117" s="447"/>
      <c r="T117" s="447"/>
      <c r="U117" s="447"/>
      <c r="V117" s="447"/>
      <c r="W117" s="447"/>
      <c r="X117" s="447"/>
      <c r="Y117" s="447"/>
      <c r="Z117" s="447"/>
    </row>
    <row r="118" spans="1:26" ht="15.75" customHeight="1">
      <c r="A118" s="447"/>
      <c r="B118" s="447" t="s">
        <v>416</v>
      </c>
      <c r="C118" s="448" t="s">
        <v>442</v>
      </c>
      <c r="D118" s="448" t="s">
        <v>395</v>
      </c>
      <c r="E118" s="448" t="s">
        <v>775</v>
      </c>
      <c r="F118" s="448" t="s">
        <v>63</v>
      </c>
      <c r="G118" s="448" t="s">
        <v>63</v>
      </c>
      <c r="H118" s="454" t="s">
        <v>616</v>
      </c>
      <c r="I118" s="448" t="s">
        <v>57</v>
      </c>
      <c r="J118" s="455">
        <f>'[1]Revenue Value'!I1025</f>
        <v>277757266</v>
      </c>
      <c r="K118" s="448" t="s">
        <v>929</v>
      </c>
      <c r="L118" s="448"/>
      <c r="M118" s="448"/>
      <c r="N118" s="448"/>
      <c r="O118" s="447"/>
      <c r="P118" s="447"/>
      <c r="Q118" s="447"/>
      <c r="R118" s="447"/>
      <c r="S118" s="447"/>
      <c r="T118" s="447"/>
      <c r="U118" s="447"/>
      <c r="V118" s="447"/>
      <c r="W118" s="447"/>
      <c r="X118" s="447"/>
      <c r="Y118" s="447"/>
      <c r="Z118" s="447"/>
    </row>
    <row r="119" spans="1:26" ht="15.75" customHeight="1">
      <c r="A119" s="447"/>
      <c r="B119" s="447" t="s">
        <v>416</v>
      </c>
      <c r="C119" s="448" t="s">
        <v>442</v>
      </c>
      <c r="D119" s="448" t="s">
        <v>384</v>
      </c>
      <c r="E119" s="245" t="s">
        <v>780</v>
      </c>
      <c r="F119" s="448" t="s">
        <v>63</v>
      </c>
      <c r="G119" s="448" t="s">
        <v>63</v>
      </c>
      <c r="H119" s="454" t="s">
        <v>616</v>
      </c>
      <c r="I119" s="448" t="s">
        <v>57</v>
      </c>
      <c r="J119" s="455">
        <f>'[1]Revenue Value'!I684</f>
        <v>45300373</v>
      </c>
      <c r="K119" s="448" t="s">
        <v>929</v>
      </c>
      <c r="L119" s="448"/>
      <c r="M119" s="448"/>
      <c r="N119" s="448"/>
      <c r="O119" s="447"/>
      <c r="P119" s="447"/>
      <c r="Q119" s="447"/>
      <c r="R119" s="447"/>
      <c r="S119" s="447"/>
      <c r="T119" s="447"/>
      <c r="U119" s="447"/>
      <c r="V119" s="447"/>
      <c r="W119" s="447"/>
      <c r="X119" s="447"/>
      <c r="Y119" s="447"/>
      <c r="Z119" s="447"/>
    </row>
    <row r="120" spans="1:26" ht="15.75" customHeight="1">
      <c r="A120" s="447"/>
      <c r="B120" s="447" t="s">
        <v>416</v>
      </c>
      <c r="C120" s="448" t="s">
        <v>442</v>
      </c>
      <c r="D120" s="448" t="s">
        <v>384</v>
      </c>
      <c r="E120" s="448" t="s">
        <v>782</v>
      </c>
      <c r="F120" s="448" t="s">
        <v>63</v>
      </c>
      <c r="G120" s="448" t="s">
        <v>63</v>
      </c>
      <c r="H120" s="454" t="s">
        <v>616</v>
      </c>
      <c r="I120" s="448" t="s">
        <v>57</v>
      </c>
      <c r="J120" s="455">
        <f>'[1]Revenue Value'!I685</f>
        <v>877827</v>
      </c>
      <c r="K120" s="448" t="s">
        <v>929</v>
      </c>
      <c r="L120" s="448"/>
      <c r="M120" s="448"/>
      <c r="N120" s="448"/>
      <c r="O120" s="447"/>
      <c r="P120" s="447"/>
      <c r="Q120" s="447"/>
      <c r="R120" s="447"/>
      <c r="S120" s="447"/>
      <c r="T120" s="447"/>
      <c r="U120" s="447"/>
      <c r="V120" s="447"/>
      <c r="W120" s="447"/>
      <c r="X120" s="447"/>
      <c r="Y120" s="447"/>
      <c r="Z120" s="447"/>
    </row>
    <row r="121" spans="1:26" ht="15.75" customHeight="1">
      <c r="A121" s="447"/>
      <c r="B121" s="447" t="s">
        <v>416</v>
      </c>
      <c r="C121" s="448" t="s">
        <v>442</v>
      </c>
      <c r="D121" s="448" t="s">
        <v>384</v>
      </c>
      <c r="E121" s="448" t="s">
        <v>783</v>
      </c>
      <c r="F121" s="448" t="s">
        <v>63</v>
      </c>
      <c r="G121" s="448" t="s">
        <v>63</v>
      </c>
      <c r="H121" s="454" t="s">
        <v>616</v>
      </c>
      <c r="I121" s="448" t="s">
        <v>57</v>
      </c>
      <c r="J121" s="455">
        <f>'[1]Revenue Value'!I686</f>
        <v>873706</v>
      </c>
      <c r="K121" s="448" t="s">
        <v>929</v>
      </c>
      <c r="L121" s="448"/>
      <c r="M121" s="448"/>
      <c r="N121" s="448"/>
      <c r="O121" s="447"/>
      <c r="P121" s="447"/>
      <c r="Q121" s="447"/>
      <c r="R121" s="447"/>
      <c r="S121" s="447"/>
      <c r="T121" s="447"/>
      <c r="U121" s="447"/>
      <c r="V121" s="447"/>
      <c r="W121" s="447"/>
      <c r="X121" s="447"/>
      <c r="Y121" s="447"/>
      <c r="Z121" s="447"/>
    </row>
    <row r="122" spans="1:26" ht="15.75" customHeight="1">
      <c r="A122" s="447"/>
      <c r="B122" s="447" t="s">
        <v>416</v>
      </c>
      <c r="C122" s="448" t="s">
        <v>442</v>
      </c>
      <c r="D122" s="448" t="s">
        <v>384</v>
      </c>
      <c r="E122" s="448" t="s">
        <v>778</v>
      </c>
      <c r="F122" s="448" t="s">
        <v>63</v>
      </c>
      <c r="G122" s="448" t="s">
        <v>63</v>
      </c>
      <c r="H122" s="454" t="s">
        <v>616</v>
      </c>
      <c r="I122" s="448" t="s">
        <v>57</v>
      </c>
      <c r="J122" s="455">
        <f>'[1]Revenue Value'!I689</f>
        <v>69800</v>
      </c>
      <c r="K122" s="448" t="s">
        <v>929</v>
      </c>
      <c r="L122" s="448"/>
      <c r="M122" s="448"/>
      <c r="N122" s="448"/>
      <c r="O122" s="447"/>
      <c r="P122" s="447"/>
      <c r="Q122" s="447"/>
      <c r="R122" s="447"/>
      <c r="S122" s="447"/>
      <c r="T122" s="447"/>
      <c r="U122" s="447"/>
      <c r="V122" s="447"/>
      <c r="W122" s="447"/>
      <c r="X122" s="447"/>
      <c r="Y122" s="447"/>
      <c r="Z122" s="447"/>
    </row>
    <row r="123" spans="1:26" ht="15.75" customHeight="1">
      <c r="A123" s="447"/>
      <c r="B123" s="447" t="s">
        <v>416</v>
      </c>
      <c r="C123" s="448" t="s">
        <v>442</v>
      </c>
      <c r="D123" s="448" t="s">
        <v>384</v>
      </c>
      <c r="E123" s="448" t="s">
        <v>784</v>
      </c>
      <c r="F123" s="448" t="s">
        <v>63</v>
      </c>
      <c r="G123" s="448" t="s">
        <v>63</v>
      </c>
      <c r="H123" s="454" t="s">
        <v>616</v>
      </c>
      <c r="I123" s="448" t="s">
        <v>57</v>
      </c>
      <c r="J123" s="455">
        <f>'[1]Revenue Value'!I687</f>
        <v>56000</v>
      </c>
      <c r="K123" s="448" t="s">
        <v>929</v>
      </c>
      <c r="L123" s="448"/>
      <c r="M123" s="448"/>
      <c r="N123" s="448"/>
      <c r="O123" s="447"/>
      <c r="P123" s="447"/>
      <c r="Q123" s="447"/>
      <c r="R123" s="447"/>
      <c r="S123" s="447"/>
      <c r="T123" s="447"/>
      <c r="U123" s="447"/>
      <c r="V123" s="447"/>
      <c r="W123" s="447"/>
      <c r="X123" s="447"/>
      <c r="Y123" s="447"/>
      <c r="Z123" s="447"/>
    </row>
    <row r="124" spans="1:26" ht="15.75" customHeight="1">
      <c r="A124" s="447"/>
      <c r="B124" s="447" t="s">
        <v>416</v>
      </c>
      <c r="C124" s="448" t="s">
        <v>442</v>
      </c>
      <c r="D124" s="448" t="s">
        <v>384</v>
      </c>
      <c r="E124" s="245" t="s">
        <v>777</v>
      </c>
      <c r="F124" s="448" t="s">
        <v>63</v>
      </c>
      <c r="G124" s="448" t="s">
        <v>63</v>
      </c>
      <c r="H124" s="454" t="s">
        <v>616</v>
      </c>
      <c r="I124" s="448" t="s">
        <v>57</v>
      </c>
      <c r="J124" s="455">
        <f>'[1]Revenue Value'!I690</f>
        <v>33282</v>
      </c>
      <c r="K124" s="448" t="s">
        <v>929</v>
      </c>
      <c r="L124" s="448"/>
      <c r="M124" s="448"/>
      <c r="N124" s="448"/>
      <c r="O124" s="447"/>
      <c r="P124" s="447"/>
      <c r="Q124" s="447"/>
      <c r="R124" s="447"/>
      <c r="S124" s="447"/>
      <c r="T124" s="447"/>
      <c r="U124" s="447"/>
      <c r="V124" s="447"/>
      <c r="W124" s="447"/>
      <c r="X124" s="447"/>
      <c r="Y124" s="447"/>
      <c r="Z124" s="447"/>
    </row>
    <row r="125" spans="1:26" ht="15.75" customHeight="1">
      <c r="A125" s="447"/>
      <c r="B125" s="447" t="s">
        <v>416</v>
      </c>
      <c r="C125" s="448" t="s">
        <v>442</v>
      </c>
      <c r="D125" s="448" t="s">
        <v>389</v>
      </c>
      <c r="E125" s="457" t="s">
        <v>768</v>
      </c>
      <c r="F125" s="448" t="s">
        <v>63</v>
      </c>
      <c r="G125" s="448" t="s">
        <v>63</v>
      </c>
      <c r="H125" s="454" t="s">
        <v>616</v>
      </c>
      <c r="I125" s="448" t="s">
        <v>57</v>
      </c>
      <c r="J125" s="456">
        <v>67174565</v>
      </c>
      <c r="K125" s="448" t="s">
        <v>929</v>
      </c>
      <c r="L125" s="448"/>
      <c r="M125" s="448"/>
      <c r="N125" s="448"/>
      <c r="O125" s="447"/>
      <c r="P125" s="447"/>
      <c r="Q125" s="447"/>
      <c r="R125" s="447"/>
      <c r="S125" s="447"/>
      <c r="T125" s="447"/>
      <c r="U125" s="447"/>
      <c r="V125" s="447"/>
      <c r="W125" s="447"/>
      <c r="X125" s="447"/>
      <c r="Y125" s="447"/>
      <c r="Z125" s="447"/>
    </row>
    <row r="126" spans="1:26" ht="15.75" customHeight="1">
      <c r="A126" s="447"/>
      <c r="B126" s="447" t="s">
        <v>416</v>
      </c>
      <c r="C126" s="448" t="s">
        <v>442</v>
      </c>
      <c r="D126" s="448" t="s">
        <v>389</v>
      </c>
      <c r="E126" s="457" t="s">
        <v>767</v>
      </c>
      <c r="F126" s="448" t="s">
        <v>63</v>
      </c>
      <c r="G126" s="448" t="s">
        <v>63</v>
      </c>
      <c r="H126" s="454" t="s">
        <v>616</v>
      </c>
      <c r="I126" s="448" t="s">
        <v>57</v>
      </c>
      <c r="J126" s="456">
        <v>18937871</v>
      </c>
      <c r="K126" s="448" t="s">
        <v>929</v>
      </c>
      <c r="L126" s="448"/>
      <c r="M126" s="448"/>
      <c r="N126" s="448"/>
      <c r="O126" s="447"/>
      <c r="P126" s="447"/>
      <c r="Q126" s="447"/>
      <c r="R126" s="447"/>
      <c r="S126" s="447"/>
      <c r="T126" s="447"/>
      <c r="U126" s="447"/>
      <c r="V126" s="447"/>
      <c r="W126" s="447"/>
      <c r="X126" s="447"/>
      <c r="Y126" s="447"/>
      <c r="Z126" s="447"/>
    </row>
    <row r="127" spans="1:26" ht="15.75" customHeight="1">
      <c r="A127" s="447"/>
      <c r="B127" s="447" t="s">
        <v>416</v>
      </c>
      <c r="C127" s="448" t="s">
        <v>442</v>
      </c>
      <c r="D127" s="448" t="s">
        <v>389</v>
      </c>
      <c r="E127" s="245" t="s">
        <v>760</v>
      </c>
      <c r="F127" s="448" t="s">
        <v>63</v>
      </c>
      <c r="G127" s="448" t="s">
        <v>63</v>
      </c>
      <c r="H127" s="454" t="s">
        <v>616</v>
      </c>
      <c r="I127" s="448" t="s">
        <v>57</v>
      </c>
      <c r="J127" s="456">
        <v>54870</v>
      </c>
      <c r="K127" s="448" t="s">
        <v>929</v>
      </c>
      <c r="L127" s="448"/>
      <c r="M127" s="448"/>
      <c r="N127" s="448"/>
      <c r="O127" s="447"/>
      <c r="P127" s="447"/>
      <c r="Q127" s="447"/>
      <c r="R127" s="447"/>
      <c r="S127" s="447"/>
      <c r="T127" s="447"/>
      <c r="U127" s="447"/>
      <c r="V127" s="447"/>
      <c r="W127" s="447"/>
      <c r="X127" s="447"/>
      <c r="Y127" s="447"/>
      <c r="Z127" s="447"/>
    </row>
    <row r="128" spans="1:26" ht="15.75" customHeight="1">
      <c r="A128" s="447"/>
      <c r="B128" s="447" t="s">
        <v>416</v>
      </c>
      <c r="C128" s="448" t="s">
        <v>446</v>
      </c>
      <c r="D128" s="448" t="s">
        <v>389</v>
      </c>
      <c r="E128" s="448" t="s">
        <v>752</v>
      </c>
      <c r="F128" s="448" t="s">
        <v>63</v>
      </c>
      <c r="G128" s="448" t="s">
        <v>63</v>
      </c>
      <c r="H128" s="454" t="s">
        <v>618</v>
      </c>
      <c r="I128" s="448" t="s">
        <v>57</v>
      </c>
      <c r="J128" s="455">
        <f>'[1]Revenue Value'!I333</f>
        <v>703487823</v>
      </c>
      <c r="K128" s="448" t="s">
        <v>929</v>
      </c>
      <c r="L128" s="448"/>
      <c r="M128" s="448"/>
      <c r="N128" s="448"/>
      <c r="O128" s="447"/>
      <c r="P128" s="447"/>
      <c r="Q128" s="447"/>
      <c r="R128" s="447"/>
      <c r="S128" s="447"/>
      <c r="T128" s="447"/>
      <c r="U128" s="447"/>
      <c r="V128" s="447"/>
      <c r="W128" s="447"/>
      <c r="X128" s="447"/>
      <c r="Y128" s="447"/>
      <c r="Z128" s="447"/>
    </row>
    <row r="129" spans="1:26" ht="15.75" customHeight="1">
      <c r="A129" s="447"/>
      <c r="B129" s="447" t="s">
        <v>416</v>
      </c>
      <c r="C129" s="448" t="s">
        <v>446</v>
      </c>
      <c r="D129" s="448" t="s">
        <v>389</v>
      </c>
      <c r="E129" s="448" t="s">
        <v>755</v>
      </c>
      <c r="F129" s="448" t="s">
        <v>63</v>
      </c>
      <c r="G129" s="448" t="s">
        <v>63</v>
      </c>
      <c r="H129" s="454" t="s">
        <v>618</v>
      </c>
      <c r="I129" s="448" t="s">
        <v>57</v>
      </c>
      <c r="J129" s="455">
        <f>'[1]Revenue Value'!I334</f>
        <v>1010960532</v>
      </c>
      <c r="K129" s="448" t="s">
        <v>929</v>
      </c>
      <c r="L129" s="448"/>
      <c r="M129" s="448"/>
      <c r="N129" s="448"/>
      <c r="O129" s="447"/>
      <c r="P129" s="447"/>
      <c r="Q129" s="447"/>
      <c r="R129" s="447"/>
      <c r="S129" s="447"/>
      <c r="T129" s="447"/>
      <c r="U129" s="447"/>
      <c r="V129" s="447"/>
      <c r="W129" s="447"/>
      <c r="X129" s="447"/>
      <c r="Y129" s="447"/>
      <c r="Z129" s="447"/>
    </row>
    <row r="130" spans="1:26" ht="15.75" customHeight="1">
      <c r="A130" s="447"/>
      <c r="B130" s="447" t="s">
        <v>416</v>
      </c>
      <c r="C130" s="448" t="s">
        <v>446</v>
      </c>
      <c r="D130" s="448" t="s">
        <v>389</v>
      </c>
      <c r="E130" s="448" t="s">
        <v>760</v>
      </c>
      <c r="F130" s="448" t="s">
        <v>63</v>
      </c>
      <c r="G130" s="448" t="s">
        <v>63</v>
      </c>
      <c r="H130" s="454" t="s">
        <v>618</v>
      </c>
      <c r="I130" s="448" t="s">
        <v>57</v>
      </c>
      <c r="J130" s="455">
        <f>'[1]Revenue Value'!I339</f>
        <v>77120336</v>
      </c>
      <c r="K130" s="448" t="s">
        <v>929</v>
      </c>
      <c r="L130" s="448"/>
      <c r="M130" s="448"/>
      <c r="N130" s="448"/>
      <c r="O130" s="447"/>
      <c r="P130" s="447"/>
      <c r="Q130" s="447"/>
      <c r="R130" s="447"/>
      <c r="S130" s="447"/>
      <c r="T130" s="447"/>
      <c r="U130" s="447"/>
      <c r="V130" s="447"/>
      <c r="W130" s="447"/>
      <c r="X130" s="447"/>
      <c r="Y130" s="447"/>
      <c r="Z130" s="447"/>
    </row>
    <row r="131" spans="1:26" ht="15.75" customHeight="1">
      <c r="A131" s="447"/>
      <c r="B131" s="447" t="s">
        <v>416</v>
      </c>
      <c r="C131" s="448" t="s">
        <v>446</v>
      </c>
      <c r="D131" s="448" t="s">
        <v>387</v>
      </c>
      <c r="E131" s="448" t="s">
        <v>771</v>
      </c>
      <c r="F131" s="448" t="s">
        <v>63</v>
      </c>
      <c r="G131" s="448" t="s">
        <v>63</v>
      </c>
      <c r="H131" s="454" t="s">
        <v>618</v>
      </c>
      <c r="I131" s="448" t="s">
        <v>57</v>
      </c>
      <c r="J131" s="455">
        <f>'[1]Revenue Value'!I579</f>
        <v>14271561</v>
      </c>
      <c r="K131" s="448" t="s">
        <v>929</v>
      </c>
      <c r="L131" s="448"/>
      <c r="M131" s="448"/>
      <c r="N131" s="448"/>
      <c r="O131" s="447"/>
      <c r="P131" s="447"/>
      <c r="Q131" s="447"/>
      <c r="R131" s="447"/>
      <c r="S131" s="447"/>
      <c r="T131" s="447"/>
      <c r="U131" s="447"/>
      <c r="V131" s="447"/>
      <c r="W131" s="447"/>
      <c r="X131" s="447"/>
      <c r="Y131" s="447"/>
      <c r="Z131" s="447"/>
    </row>
    <row r="132" spans="1:26" ht="15.75" customHeight="1">
      <c r="A132" s="447"/>
      <c r="B132" s="447" t="s">
        <v>416</v>
      </c>
      <c r="C132" s="448" t="s">
        <v>446</v>
      </c>
      <c r="D132" s="448" t="s">
        <v>387</v>
      </c>
      <c r="E132" s="448" t="s">
        <v>772</v>
      </c>
      <c r="F132" s="448" t="s">
        <v>63</v>
      </c>
      <c r="G132" s="448" t="s">
        <v>63</v>
      </c>
      <c r="H132" s="454" t="s">
        <v>618</v>
      </c>
      <c r="I132" s="448" t="s">
        <v>57</v>
      </c>
      <c r="J132" s="455">
        <f>'[1]Revenue Value'!I580</f>
        <v>144583598</v>
      </c>
      <c r="K132" s="448" t="s">
        <v>929</v>
      </c>
      <c r="L132" s="448"/>
      <c r="M132" s="448"/>
      <c r="N132" s="448"/>
      <c r="O132" s="447"/>
      <c r="P132" s="447"/>
      <c r="Q132" s="447"/>
      <c r="R132" s="447"/>
      <c r="S132" s="447"/>
      <c r="T132" s="447"/>
      <c r="U132" s="447"/>
      <c r="V132" s="447"/>
      <c r="W132" s="447"/>
      <c r="X132" s="447"/>
      <c r="Y132" s="447"/>
      <c r="Z132" s="447"/>
    </row>
    <row r="133" spans="1:26" ht="15.75" customHeight="1">
      <c r="A133" s="447"/>
      <c r="B133" s="447" t="s">
        <v>416</v>
      </c>
      <c r="C133" s="448" t="s">
        <v>446</v>
      </c>
      <c r="D133" s="448" t="s">
        <v>387</v>
      </c>
      <c r="E133" s="245" t="s">
        <v>773</v>
      </c>
      <c r="F133" s="448" t="s">
        <v>63</v>
      </c>
      <c r="G133" s="448" t="s">
        <v>63</v>
      </c>
      <c r="H133" s="454" t="s">
        <v>618</v>
      </c>
      <c r="I133" s="448" t="s">
        <v>57</v>
      </c>
      <c r="J133" s="455">
        <f>'[1]Revenue Value'!I581</f>
        <v>113975</v>
      </c>
      <c r="K133" s="448" t="s">
        <v>929</v>
      </c>
      <c r="L133" s="448"/>
      <c r="M133" s="448"/>
      <c r="N133" s="448"/>
      <c r="O133" s="447"/>
      <c r="P133" s="447"/>
      <c r="Q133" s="447"/>
      <c r="R133" s="447"/>
      <c r="S133" s="447"/>
      <c r="T133" s="447"/>
      <c r="U133" s="447"/>
      <c r="V133" s="447"/>
      <c r="W133" s="447"/>
      <c r="X133" s="447"/>
      <c r="Y133" s="447"/>
      <c r="Z133" s="447"/>
    </row>
    <row r="134" spans="1:26" ht="15.75" customHeight="1">
      <c r="A134" s="447"/>
      <c r="B134" s="447" t="s">
        <v>416</v>
      </c>
      <c r="C134" s="448" t="s">
        <v>446</v>
      </c>
      <c r="D134" s="448" t="s">
        <v>401</v>
      </c>
      <c r="E134" s="448" t="s">
        <v>774</v>
      </c>
      <c r="F134" s="448" t="s">
        <v>63</v>
      </c>
      <c r="G134" s="448" t="s">
        <v>63</v>
      </c>
      <c r="H134" s="454" t="s">
        <v>618</v>
      </c>
      <c r="I134" s="448" t="s">
        <v>57</v>
      </c>
      <c r="J134" s="455">
        <f>'[1]Revenue Value'!I1216</f>
        <v>638886</v>
      </c>
      <c r="K134" s="448" t="s">
        <v>929</v>
      </c>
      <c r="L134" s="448"/>
      <c r="M134" s="448"/>
      <c r="N134" s="448"/>
      <c r="O134" s="447"/>
      <c r="P134" s="447"/>
      <c r="Q134" s="447"/>
      <c r="R134" s="447"/>
      <c r="S134" s="447"/>
      <c r="T134" s="447"/>
      <c r="U134" s="447"/>
      <c r="V134" s="447"/>
      <c r="W134" s="447"/>
      <c r="X134" s="447"/>
      <c r="Y134" s="447"/>
      <c r="Z134" s="447"/>
    </row>
    <row r="135" spans="1:26" ht="15.75" customHeight="1">
      <c r="A135" s="447"/>
      <c r="B135" s="447" t="s">
        <v>416</v>
      </c>
      <c r="C135" s="448" t="s">
        <v>446</v>
      </c>
      <c r="D135" s="448" t="s">
        <v>384</v>
      </c>
      <c r="E135" s="245" t="s">
        <v>780</v>
      </c>
      <c r="F135" s="448" t="s">
        <v>63</v>
      </c>
      <c r="G135" s="448" t="s">
        <v>63</v>
      </c>
      <c r="H135" s="454" t="s">
        <v>618</v>
      </c>
      <c r="I135" s="448" t="s">
        <v>57</v>
      </c>
      <c r="J135" s="455">
        <f>'[1]Revenue Value'!I886</f>
        <v>23487054</v>
      </c>
      <c r="K135" s="448" t="s">
        <v>929</v>
      </c>
      <c r="L135" s="448"/>
      <c r="M135" s="448"/>
      <c r="N135" s="448"/>
      <c r="O135" s="447"/>
      <c r="P135" s="447"/>
      <c r="Q135" s="447"/>
      <c r="R135" s="447"/>
      <c r="S135" s="447"/>
      <c r="T135" s="447"/>
      <c r="U135" s="447"/>
      <c r="V135" s="447"/>
      <c r="W135" s="447"/>
      <c r="X135" s="447"/>
      <c r="Y135" s="447"/>
      <c r="Z135" s="447"/>
    </row>
    <row r="136" spans="1:26" ht="15.75" customHeight="1">
      <c r="A136" s="447"/>
      <c r="B136" s="447" t="s">
        <v>416</v>
      </c>
      <c r="C136" s="448" t="s">
        <v>446</v>
      </c>
      <c r="D136" s="448" t="s">
        <v>384</v>
      </c>
      <c r="E136" s="448" t="s">
        <v>782</v>
      </c>
      <c r="F136" s="448" t="s">
        <v>63</v>
      </c>
      <c r="G136" s="448" t="s">
        <v>63</v>
      </c>
      <c r="H136" s="454" t="s">
        <v>618</v>
      </c>
      <c r="I136" s="448" t="s">
        <v>57</v>
      </c>
      <c r="J136" s="455">
        <f>'[1]Revenue Value'!I887</f>
        <v>16128616</v>
      </c>
      <c r="K136" s="448" t="s">
        <v>929</v>
      </c>
      <c r="L136" s="448"/>
      <c r="M136" s="448"/>
      <c r="N136" s="448"/>
      <c r="O136" s="447"/>
      <c r="P136" s="447"/>
      <c r="Q136" s="447"/>
      <c r="R136" s="447"/>
      <c r="S136" s="447"/>
      <c r="T136" s="447"/>
      <c r="U136" s="447"/>
      <c r="V136" s="447"/>
      <c r="W136" s="447"/>
      <c r="X136" s="447"/>
      <c r="Y136" s="447"/>
      <c r="Z136" s="447"/>
    </row>
    <row r="137" spans="1:26" ht="15.75" customHeight="1">
      <c r="A137" s="447"/>
      <c r="B137" s="447" t="s">
        <v>416</v>
      </c>
      <c r="C137" s="448" t="s">
        <v>446</v>
      </c>
      <c r="D137" s="448" t="s">
        <v>384</v>
      </c>
      <c r="E137" s="448" t="s">
        <v>783</v>
      </c>
      <c r="F137" s="448" t="s">
        <v>63</v>
      </c>
      <c r="G137" s="448" t="s">
        <v>63</v>
      </c>
      <c r="H137" s="454" t="s">
        <v>618</v>
      </c>
      <c r="I137" s="448" t="s">
        <v>57</v>
      </c>
      <c r="J137" s="455">
        <f>'[1]Revenue Value'!I888</f>
        <v>8064330</v>
      </c>
      <c r="K137" s="448" t="s">
        <v>929</v>
      </c>
      <c r="L137" s="448"/>
      <c r="M137" s="448"/>
      <c r="N137" s="448"/>
      <c r="O137" s="447"/>
      <c r="P137" s="447"/>
      <c r="Q137" s="447"/>
      <c r="R137" s="447"/>
      <c r="S137" s="447"/>
      <c r="T137" s="447"/>
      <c r="U137" s="447"/>
      <c r="V137" s="447"/>
      <c r="W137" s="447"/>
      <c r="X137" s="447"/>
      <c r="Y137" s="447"/>
      <c r="Z137" s="447"/>
    </row>
    <row r="138" spans="1:26" ht="15.75" customHeight="1">
      <c r="A138" s="447"/>
      <c r="B138" s="447" t="s">
        <v>416</v>
      </c>
      <c r="C138" s="448" t="s">
        <v>446</v>
      </c>
      <c r="D138" s="448" t="s">
        <v>384</v>
      </c>
      <c r="E138" s="448" t="s">
        <v>784</v>
      </c>
      <c r="F138" s="448" t="s">
        <v>63</v>
      </c>
      <c r="G138" s="448" t="s">
        <v>63</v>
      </c>
      <c r="H138" s="454" t="s">
        <v>618</v>
      </c>
      <c r="I138" s="448" t="s">
        <v>57</v>
      </c>
      <c r="J138" s="455">
        <f>'[1]Revenue Value'!I889</f>
        <v>8000</v>
      </c>
      <c r="K138" s="448" t="s">
        <v>929</v>
      </c>
      <c r="L138" s="448"/>
      <c r="M138" s="448"/>
      <c r="N138" s="448"/>
      <c r="O138" s="447"/>
      <c r="P138" s="447"/>
      <c r="Q138" s="447"/>
      <c r="R138" s="447"/>
      <c r="S138" s="447"/>
      <c r="T138" s="447"/>
      <c r="U138" s="447"/>
      <c r="V138" s="447"/>
      <c r="W138" s="447"/>
      <c r="X138" s="447"/>
      <c r="Y138" s="447"/>
      <c r="Z138" s="447"/>
    </row>
    <row r="139" spans="1:26" ht="15.75" customHeight="1">
      <c r="A139" s="447"/>
      <c r="B139" s="447" t="s">
        <v>416</v>
      </c>
      <c r="C139" s="448" t="s">
        <v>446</v>
      </c>
      <c r="D139" s="448" t="s">
        <v>384</v>
      </c>
      <c r="E139" s="448" t="s">
        <v>786</v>
      </c>
      <c r="F139" s="448" t="s">
        <v>63</v>
      </c>
      <c r="G139" s="448" t="s">
        <v>63</v>
      </c>
      <c r="H139" s="454" t="s">
        <v>618</v>
      </c>
      <c r="I139" s="448" t="s">
        <v>57</v>
      </c>
      <c r="J139" s="455">
        <f>'[1]Revenue Value'!I890</f>
        <v>10500</v>
      </c>
      <c r="K139" s="448" t="s">
        <v>929</v>
      </c>
      <c r="L139" s="448"/>
      <c r="M139" s="448"/>
      <c r="N139" s="448"/>
      <c r="O139" s="447"/>
      <c r="P139" s="447"/>
      <c r="Q139" s="447"/>
      <c r="R139" s="447"/>
      <c r="S139" s="447"/>
      <c r="T139" s="447"/>
      <c r="U139" s="447"/>
      <c r="V139" s="447"/>
      <c r="W139" s="447"/>
      <c r="X139" s="447"/>
      <c r="Y139" s="447"/>
      <c r="Z139" s="447"/>
    </row>
    <row r="140" spans="1:26" ht="15.75" customHeight="1">
      <c r="A140" s="447"/>
      <c r="B140" s="447" t="s">
        <v>416</v>
      </c>
      <c r="C140" s="448" t="s">
        <v>446</v>
      </c>
      <c r="D140" s="448" t="s">
        <v>384</v>
      </c>
      <c r="E140" s="245" t="s">
        <v>777</v>
      </c>
      <c r="F140" s="448" t="s">
        <v>63</v>
      </c>
      <c r="G140" s="448" t="s">
        <v>63</v>
      </c>
      <c r="H140" s="454" t="s">
        <v>618</v>
      </c>
      <c r="I140" s="448" t="s">
        <v>57</v>
      </c>
      <c r="J140" s="455">
        <f>'[1]Revenue Value'!I892</f>
        <v>26005</v>
      </c>
      <c r="K140" s="448" t="s">
        <v>929</v>
      </c>
      <c r="L140" s="448"/>
      <c r="M140" s="448"/>
      <c r="N140" s="448"/>
      <c r="O140" s="447"/>
      <c r="P140" s="447"/>
      <c r="Q140" s="447"/>
      <c r="R140" s="447"/>
      <c r="S140" s="447"/>
      <c r="T140" s="447"/>
      <c r="U140" s="447"/>
      <c r="V140" s="447"/>
      <c r="W140" s="447"/>
      <c r="X140" s="447"/>
      <c r="Y140" s="447"/>
      <c r="Z140" s="447"/>
    </row>
    <row r="141" spans="1:26" ht="15.75" customHeight="1">
      <c r="A141" s="447"/>
      <c r="B141" s="447" t="s">
        <v>416</v>
      </c>
      <c r="C141" s="448" t="s">
        <v>446</v>
      </c>
      <c r="D141" s="448" t="s">
        <v>389</v>
      </c>
      <c r="E141" s="448" t="s">
        <v>768</v>
      </c>
      <c r="F141" s="448" t="s">
        <v>63</v>
      </c>
      <c r="G141" s="448" t="s">
        <v>63</v>
      </c>
      <c r="H141" s="454" t="s">
        <v>618</v>
      </c>
      <c r="I141" s="448" t="s">
        <v>57</v>
      </c>
      <c r="J141" s="456">
        <v>103087354</v>
      </c>
      <c r="K141" s="448" t="s">
        <v>929</v>
      </c>
      <c r="L141" s="448"/>
      <c r="M141" s="448"/>
      <c r="N141" s="448"/>
      <c r="O141" s="447"/>
      <c r="P141" s="447"/>
      <c r="Q141" s="447"/>
      <c r="R141" s="447"/>
      <c r="S141" s="447"/>
      <c r="T141" s="447"/>
      <c r="U141" s="447"/>
      <c r="V141" s="447"/>
      <c r="W141" s="447"/>
      <c r="X141" s="447"/>
      <c r="Y141" s="447"/>
      <c r="Z141" s="447"/>
    </row>
    <row r="142" spans="1:26" ht="15.75" customHeight="1">
      <c r="A142" s="447"/>
      <c r="B142" s="447" t="s">
        <v>416</v>
      </c>
      <c r="C142" s="448" t="s">
        <v>446</v>
      </c>
      <c r="D142" s="448" t="s">
        <v>389</v>
      </c>
      <c r="E142" s="448" t="s">
        <v>767</v>
      </c>
      <c r="F142" s="448" t="s">
        <v>63</v>
      </c>
      <c r="G142" s="448" t="s">
        <v>63</v>
      </c>
      <c r="H142" s="454" t="s">
        <v>618</v>
      </c>
      <c r="I142" s="448" t="s">
        <v>57</v>
      </c>
      <c r="J142" s="456">
        <v>40674476</v>
      </c>
      <c r="K142" s="448" t="s">
        <v>929</v>
      </c>
      <c r="L142" s="448"/>
      <c r="M142" s="448"/>
      <c r="N142" s="448"/>
      <c r="O142" s="447"/>
      <c r="P142" s="447"/>
      <c r="Q142" s="447"/>
      <c r="R142" s="447"/>
      <c r="S142" s="447"/>
      <c r="T142" s="447"/>
      <c r="U142" s="447"/>
      <c r="V142" s="447"/>
      <c r="W142" s="447"/>
      <c r="X142" s="447"/>
      <c r="Y142" s="447"/>
      <c r="Z142" s="447"/>
    </row>
    <row r="143" spans="1:26" ht="15.75" customHeight="1">
      <c r="A143" s="447"/>
      <c r="B143" s="447" t="s">
        <v>416</v>
      </c>
      <c r="C143" s="448" t="s">
        <v>446</v>
      </c>
      <c r="D143" s="448" t="s">
        <v>389</v>
      </c>
      <c r="E143" s="245" t="s">
        <v>760</v>
      </c>
      <c r="F143" s="448" t="s">
        <v>63</v>
      </c>
      <c r="G143" s="448" t="s">
        <v>63</v>
      </c>
      <c r="H143" s="454" t="s">
        <v>618</v>
      </c>
      <c r="I143" s="448" t="s">
        <v>57</v>
      </c>
      <c r="J143" s="456">
        <v>2205</v>
      </c>
      <c r="K143" s="448" t="s">
        <v>929</v>
      </c>
      <c r="L143" s="448"/>
      <c r="M143" s="448"/>
      <c r="N143" s="448"/>
      <c r="O143" s="447"/>
      <c r="P143" s="447"/>
      <c r="Q143" s="447"/>
      <c r="R143" s="447"/>
      <c r="S143" s="447"/>
      <c r="T143" s="447"/>
      <c r="U143" s="447"/>
      <c r="V143" s="447"/>
      <c r="W143" s="447"/>
      <c r="X143" s="447"/>
      <c r="Y143" s="447"/>
      <c r="Z143" s="447"/>
    </row>
    <row r="144" spans="1:26" ht="15.75" customHeight="1">
      <c r="A144" s="447"/>
      <c r="B144" s="447" t="s">
        <v>416</v>
      </c>
      <c r="C144" s="448" t="s">
        <v>451</v>
      </c>
      <c r="D144" s="448" t="s">
        <v>389</v>
      </c>
      <c r="E144" s="448" t="s">
        <v>752</v>
      </c>
      <c r="F144" s="448" t="s">
        <v>63</v>
      </c>
      <c r="G144" s="448" t="s">
        <v>63</v>
      </c>
      <c r="H144" s="454" t="s">
        <v>621</v>
      </c>
      <c r="I144" s="448" t="s">
        <v>57</v>
      </c>
      <c r="J144" s="455">
        <f>'[1]Revenue Value'!I90</f>
        <v>209168938</v>
      </c>
      <c r="K144" s="448" t="s">
        <v>929</v>
      </c>
      <c r="L144" s="448"/>
      <c r="M144" s="448"/>
      <c r="N144" s="448"/>
      <c r="O144" s="447"/>
      <c r="P144" s="447"/>
      <c r="Q144" s="447"/>
      <c r="R144" s="447"/>
      <c r="S144" s="447"/>
      <c r="T144" s="447"/>
      <c r="U144" s="447"/>
      <c r="V144" s="447"/>
      <c r="W144" s="447"/>
      <c r="X144" s="447"/>
      <c r="Y144" s="447"/>
      <c r="Z144" s="447"/>
    </row>
    <row r="145" spans="1:26" ht="15.75" customHeight="1">
      <c r="A145" s="447"/>
      <c r="B145" s="447" t="s">
        <v>416</v>
      </c>
      <c r="C145" s="448" t="s">
        <v>451</v>
      </c>
      <c r="D145" s="448" t="s">
        <v>389</v>
      </c>
      <c r="E145" s="448" t="s">
        <v>755</v>
      </c>
      <c r="F145" s="448" t="s">
        <v>63</v>
      </c>
      <c r="G145" s="448" t="s">
        <v>63</v>
      </c>
      <c r="H145" s="454" t="s">
        <v>621</v>
      </c>
      <c r="I145" s="448" t="s">
        <v>57</v>
      </c>
      <c r="J145" s="455">
        <f>'[1]Revenue Value'!I91</f>
        <v>188508068</v>
      </c>
      <c r="K145" s="448" t="s">
        <v>929</v>
      </c>
      <c r="L145" s="448"/>
      <c r="M145" s="448"/>
      <c r="N145" s="448"/>
      <c r="O145" s="447"/>
      <c r="P145" s="447"/>
      <c r="Q145" s="447"/>
      <c r="R145" s="447"/>
      <c r="S145" s="447"/>
      <c r="T145" s="447"/>
      <c r="U145" s="447"/>
      <c r="V145" s="447"/>
      <c r="W145" s="447"/>
      <c r="X145" s="447"/>
      <c r="Y145" s="447"/>
      <c r="Z145" s="447"/>
    </row>
    <row r="146" spans="1:26" ht="15.75" customHeight="1">
      <c r="A146" s="447"/>
      <c r="B146" s="447" t="s">
        <v>416</v>
      </c>
      <c r="C146" s="448" t="s">
        <v>451</v>
      </c>
      <c r="D146" s="448" t="s">
        <v>389</v>
      </c>
      <c r="E146" s="448" t="s">
        <v>756</v>
      </c>
      <c r="F146" s="448" t="s">
        <v>63</v>
      </c>
      <c r="G146" s="448" t="s">
        <v>63</v>
      </c>
      <c r="H146" s="454" t="s">
        <v>621</v>
      </c>
      <c r="I146" s="448" t="s">
        <v>57</v>
      </c>
      <c r="J146" s="455">
        <v>35171753</v>
      </c>
      <c r="K146" s="448" t="s">
        <v>929</v>
      </c>
      <c r="L146" s="448"/>
      <c r="M146" s="448"/>
      <c r="N146" s="448"/>
      <c r="O146" s="447"/>
      <c r="P146" s="447"/>
      <c r="Q146" s="447"/>
      <c r="R146" s="447"/>
      <c r="S146" s="447"/>
      <c r="T146" s="447"/>
      <c r="U146" s="447"/>
      <c r="V146" s="447"/>
      <c r="W146" s="447"/>
      <c r="X146" s="447"/>
      <c r="Y146" s="447"/>
      <c r="Z146" s="447"/>
    </row>
    <row r="147" spans="1:26" ht="15.75" customHeight="1">
      <c r="A147" s="447"/>
      <c r="B147" s="447" t="s">
        <v>416</v>
      </c>
      <c r="C147" s="448" t="s">
        <v>451</v>
      </c>
      <c r="D147" s="448" t="s">
        <v>401</v>
      </c>
      <c r="E147" s="448" t="s">
        <v>774</v>
      </c>
      <c r="F147" s="448" t="s">
        <v>63</v>
      </c>
      <c r="G147" s="448" t="s">
        <v>63</v>
      </c>
      <c r="H147" s="454" t="s">
        <v>621</v>
      </c>
      <c r="I147" s="448" t="s">
        <v>57</v>
      </c>
      <c r="J147" s="455">
        <f>'[1]Revenue Value'!I1166</f>
        <v>30864784</v>
      </c>
      <c r="K147" s="448" t="s">
        <v>929</v>
      </c>
      <c r="L147" s="448"/>
      <c r="M147" s="448"/>
      <c r="N147" s="448"/>
      <c r="O147" s="447"/>
      <c r="P147" s="447"/>
      <c r="Q147" s="447"/>
      <c r="R147" s="447"/>
      <c r="S147" s="447"/>
      <c r="T147" s="447"/>
      <c r="U147" s="447"/>
      <c r="V147" s="447"/>
      <c r="W147" s="447"/>
      <c r="X147" s="447"/>
      <c r="Y147" s="447"/>
      <c r="Z147" s="447"/>
    </row>
    <row r="148" spans="1:26" ht="15.75" customHeight="1">
      <c r="A148" s="447"/>
      <c r="B148" s="447" t="s">
        <v>416</v>
      </c>
      <c r="C148" s="448" t="s">
        <v>451</v>
      </c>
      <c r="D148" s="448" t="s">
        <v>395</v>
      </c>
      <c r="E148" s="448" t="s">
        <v>775</v>
      </c>
      <c r="F148" s="448" t="s">
        <v>63</v>
      </c>
      <c r="G148" s="448" t="s">
        <v>63</v>
      </c>
      <c r="H148" s="454" t="s">
        <v>621</v>
      </c>
      <c r="I148" s="448" t="s">
        <v>57</v>
      </c>
      <c r="J148" s="455">
        <f>'[1]Revenue Value'!I1028</f>
        <v>263730887</v>
      </c>
      <c r="K148" s="448" t="s">
        <v>929</v>
      </c>
      <c r="L148" s="448"/>
      <c r="M148" s="448"/>
      <c r="N148" s="448"/>
      <c r="O148" s="447"/>
      <c r="P148" s="447"/>
      <c r="Q148" s="447"/>
      <c r="R148" s="447"/>
      <c r="S148" s="447"/>
      <c r="T148" s="447"/>
      <c r="U148" s="447"/>
      <c r="V148" s="447"/>
      <c r="W148" s="447"/>
      <c r="X148" s="447"/>
      <c r="Y148" s="447"/>
      <c r="Z148" s="447"/>
    </row>
    <row r="149" spans="1:26" ht="15.75" customHeight="1">
      <c r="A149" s="447"/>
      <c r="B149" s="447" t="s">
        <v>416</v>
      </c>
      <c r="C149" s="448" t="s">
        <v>451</v>
      </c>
      <c r="D149" s="448" t="s">
        <v>384</v>
      </c>
      <c r="E149" s="245" t="s">
        <v>780</v>
      </c>
      <c r="F149" s="448" t="s">
        <v>63</v>
      </c>
      <c r="G149" s="448" t="s">
        <v>63</v>
      </c>
      <c r="H149" s="454" t="s">
        <v>621</v>
      </c>
      <c r="I149" s="448" t="s">
        <v>57</v>
      </c>
      <c r="J149" s="455">
        <f>'[1]Revenue Value'!I692</f>
        <v>65536693</v>
      </c>
      <c r="K149" s="448" t="s">
        <v>929</v>
      </c>
      <c r="L149" s="448"/>
      <c r="M149" s="448"/>
      <c r="N149" s="448"/>
      <c r="O149" s="447"/>
      <c r="P149" s="447"/>
      <c r="Q149" s="447"/>
      <c r="R149" s="447"/>
      <c r="S149" s="447"/>
      <c r="T149" s="447"/>
      <c r="U149" s="447"/>
      <c r="V149" s="447"/>
      <c r="W149" s="447"/>
      <c r="X149" s="447"/>
      <c r="Y149" s="447"/>
      <c r="Z149" s="447"/>
    </row>
    <row r="150" spans="1:26" ht="15.75" customHeight="1">
      <c r="A150" s="447"/>
      <c r="B150" s="447" t="s">
        <v>416</v>
      </c>
      <c r="C150" s="448" t="s">
        <v>451</v>
      </c>
      <c r="D150" s="448" t="s">
        <v>384</v>
      </c>
      <c r="E150" s="448" t="s">
        <v>778</v>
      </c>
      <c r="F150" s="448" t="s">
        <v>63</v>
      </c>
      <c r="G150" s="448" t="s">
        <v>63</v>
      </c>
      <c r="H150" s="454" t="s">
        <v>621</v>
      </c>
      <c r="I150" s="448" t="s">
        <v>57</v>
      </c>
      <c r="J150" s="455">
        <f>'[1]Revenue Value'!I697</f>
        <v>12900</v>
      </c>
      <c r="K150" s="448" t="s">
        <v>929</v>
      </c>
      <c r="L150" s="448"/>
      <c r="M150" s="448"/>
      <c r="N150" s="448"/>
      <c r="O150" s="447"/>
      <c r="P150" s="447"/>
      <c r="Q150" s="447"/>
      <c r="R150" s="447"/>
      <c r="S150" s="447"/>
      <c r="T150" s="447"/>
      <c r="U150" s="447"/>
      <c r="V150" s="447"/>
      <c r="W150" s="447"/>
      <c r="X150" s="447"/>
      <c r="Y150" s="447"/>
      <c r="Z150" s="447"/>
    </row>
    <row r="151" spans="1:26" ht="15.75" customHeight="1">
      <c r="A151" s="447"/>
      <c r="B151" s="447" t="s">
        <v>416</v>
      </c>
      <c r="C151" s="448" t="s">
        <v>451</v>
      </c>
      <c r="D151" s="448" t="s">
        <v>384</v>
      </c>
      <c r="E151" s="448" t="s">
        <v>784</v>
      </c>
      <c r="F151" s="448" t="s">
        <v>63</v>
      </c>
      <c r="G151" s="448" t="s">
        <v>63</v>
      </c>
      <c r="H151" s="454" t="s">
        <v>621</v>
      </c>
      <c r="I151" s="448" t="s">
        <v>57</v>
      </c>
      <c r="J151" s="455">
        <f>'[1]Revenue Value'!I695</f>
        <v>20000</v>
      </c>
      <c r="K151" s="448" t="s">
        <v>929</v>
      </c>
      <c r="L151" s="448"/>
      <c r="M151" s="448"/>
      <c r="N151" s="448"/>
      <c r="O151" s="447"/>
      <c r="P151" s="447"/>
      <c r="Q151" s="447"/>
      <c r="R151" s="447"/>
      <c r="S151" s="447"/>
      <c r="T151" s="447"/>
      <c r="U151" s="447"/>
      <c r="V151" s="447"/>
      <c r="W151" s="447"/>
      <c r="X151" s="447"/>
      <c r="Y151" s="447"/>
      <c r="Z151" s="447"/>
    </row>
    <row r="152" spans="1:26" ht="15.75" customHeight="1">
      <c r="A152" s="447"/>
      <c r="B152" s="447" t="s">
        <v>416</v>
      </c>
      <c r="C152" s="448" t="s">
        <v>451</v>
      </c>
      <c r="D152" s="448" t="s">
        <v>384</v>
      </c>
      <c r="E152" s="448" t="s">
        <v>786</v>
      </c>
      <c r="F152" s="448" t="s">
        <v>63</v>
      </c>
      <c r="G152" s="448" t="s">
        <v>63</v>
      </c>
      <c r="H152" s="454" t="s">
        <v>621</v>
      </c>
      <c r="I152" s="448" t="s">
        <v>57</v>
      </c>
      <c r="J152" s="455">
        <f>'[1]Revenue Value'!I696</f>
        <v>10500</v>
      </c>
      <c r="K152" s="448" t="s">
        <v>929</v>
      </c>
      <c r="L152" s="448"/>
      <c r="M152" s="448"/>
      <c r="N152" s="448"/>
      <c r="O152" s="447"/>
      <c r="P152" s="447"/>
      <c r="Q152" s="447"/>
      <c r="R152" s="447"/>
      <c r="S152" s="447"/>
      <c r="T152" s="447"/>
      <c r="U152" s="447"/>
      <c r="V152" s="447"/>
      <c r="W152" s="447"/>
      <c r="X152" s="447"/>
      <c r="Y152" s="447"/>
      <c r="Z152" s="447"/>
    </row>
    <row r="153" spans="1:26" ht="15.75" customHeight="1">
      <c r="A153" s="447"/>
      <c r="B153" s="447" t="s">
        <v>416</v>
      </c>
      <c r="C153" s="448" t="s">
        <v>451</v>
      </c>
      <c r="D153" s="448" t="s">
        <v>384</v>
      </c>
      <c r="E153" s="245" t="s">
        <v>777</v>
      </c>
      <c r="F153" s="448" t="s">
        <v>63</v>
      </c>
      <c r="G153" s="448" t="s">
        <v>63</v>
      </c>
      <c r="H153" s="454" t="s">
        <v>621</v>
      </c>
      <c r="I153" s="448" t="s">
        <v>57</v>
      </c>
      <c r="J153" s="455">
        <f>'[1]Revenue Value'!I698</f>
        <v>6105</v>
      </c>
      <c r="K153" s="448" t="s">
        <v>929</v>
      </c>
      <c r="L153" s="448"/>
      <c r="M153" s="448"/>
      <c r="N153" s="448"/>
      <c r="O153" s="447"/>
      <c r="P153" s="447"/>
      <c r="Q153" s="447"/>
      <c r="R153" s="447"/>
      <c r="S153" s="447"/>
      <c r="T153" s="447"/>
      <c r="U153" s="447"/>
      <c r="V153" s="447"/>
      <c r="W153" s="447"/>
      <c r="X153" s="447"/>
      <c r="Y153" s="447"/>
      <c r="Z153" s="447"/>
    </row>
    <row r="154" spans="1:26" ht="15.75" customHeight="1">
      <c r="A154" s="447"/>
      <c r="B154" s="447" t="s">
        <v>416</v>
      </c>
      <c r="C154" s="448" t="s">
        <v>451</v>
      </c>
      <c r="D154" s="448" t="s">
        <v>397</v>
      </c>
      <c r="E154" s="448" t="s">
        <v>787</v>
      </c>
      <c r="F154" s="448" t="s">
        <v>63</v>
      </c>
      <c r="G154" s="448" t="s">
        <v>63</v>
      </c>
      <c r="H154" s="454" t="s">
        <v>621</v>
      </c>
      <c r="I154" s="448" t="s">
        <v>57</v>
      </c>
      <c r="J154" s="455">
        <f>'[1]Revenue Value'!I1266</f>
        <v>40510299</v>
      </c>
      <c r="K154" s="448" t="s">
        <v>929</v>
      </c>
      <c r="L154" s="448"/>
      <c r="M154" s="448"/>
      <c r="N154" s="448"/>
      <c r="O154" s="447"/>
      <c r="P154" s="447"/>
      <c r="Q154" s="447"/>
      <c r="R154" s="447"/>
      <c r="S154" s="447"/>
      <c r="T154" s="447"/>
      <c r="U154" s="447"/>
      <c r="V154" s="447"/>
      <c r="W154" s="447"/>
      <c r="X154" s="447"/>
      <c r="Y154" s="447"/>
      <c r="Z154" s="447"/>
    </row>
    <row r="155" spans="1:26" ht="15.75" customHeight="1">
      <c r="A155" s="447"/>
      <c r="B155" s="447" t="s">
        <v>416</v>
      </c>
      <c r="C155" s="448" t="s">
        <v>451</v>
      </c>
      <c r="D155" s="448" t="s">
        <v>389</v>
      </c>
      <c r="E155" s="448" t="s">
        <v>768</v>
      </c>
      <c r="F155" s="448" t="s">
        <v>63</v>
      </c>
      <c r="G155" s="448" t="s">
        <v>63</v>
      </c>
      <c r="H155" s="454" t="s">
        <v>621</v>
      </c>
      <c r="I155" s="448" t="s">
        <v>57</v>
      </c>
      <c r="J155" s="456">
        <v>53856239</v>
      </c>
      <c r="K155" s="448" t="s">
        <v>929</v>
      </c>
      <c r="L155" s="448"/>
      <c r="M155" s="448"/>
      <c r="N155" s="448"/>
      <c r="O155" s="447"/>
      <c r="P155" s="447"/>
      <c r="Q155" s="447"/>
      <c r="R155" s="447"/>
      <c r="S155" s="447"/>
      <c r="T155" s="447"/>
      <c r="U155" s="447"/>
      <c r="V155" s="447"/>
      <c r="W155" s="447"/>
      <c r="X155" s="447"/>
      <c r="Y155" s="447"/>
      <c r="Z155" s="447"/>
    </row>
    <row r="156" spans="1:26" ht="15.75" customHeight="1">
      <c r="A156" s="447"/>
      <c r="B156" s="447" t="s">
        <v>416</v>
      </c>
      <c r="C156" s="448" t="s">
        <v>451</v>
      </c>
      <c r="D156" s="448" t="s">
        <v>389</v>
      </c>
      <c r="E156" s="448" t="s">
        <v>767</v>
      </c>
      <c r="F156" s="448" t="s">
        <v>63</v>
      </c>
      <c r="G156" s="448" t="s">
        <v>63</v>
      </c>
      <c r="H156" s="454" t="s">
        <v>621</v>
      </c>
      <c r="I156" s="448" t="s">
        <v>57</v>
      </c>
      <c r="J156" s="456">
        <v>3322556</v>
      </c>
      <c r="K156" s="448" t="s">
        <v>929</v>
      </c>
      <c r="L156" s="448"/>
      <c r="M156" s="448"/>
      <c r="N156" s="448"/>
      <c r="O156" s="447"/>
      <c r="P156" s="447"/>
      <c r="Q156" s="447"/>
      <c r="R156" s="447"/>
      <c r="S156" s="447"/>
      <c r="T156" s="447"/>
      <c r="U156" s="447"/>
      <c r="V156" s="447"/>
      <c r="W156" s="447"/>
      <c r="X156" s="447"/>
      <c r="Y156" s="447"/>
      <c r="Z156" s="447"/>
    </row>
    <row r="157" spans="1:26" ht="15.75" customHeight="1">
      <c r="A157" s="447"/>
      <c r="B157" s="447" t="s">
        <v>416</v>
      </c>
      <c r="C157" s="448" t="s">
        <v>451</v>
      </c>
      <c r="D157" s="448" t="s">
        <v>389</v>
      </c>
      <c r="E157" s="245" t="s">
        <v>760</v>
      </c>
      <c r="F157" s="448" t="s">
        <v>63</v>
      </c>
      <c r="G157" s="448" t="s">
        <v>63</v>
      </c>
      <c r="H157" s="454" t="s">
        <v>621</v>
      </c>
      <c r="I157" s="448" t="s">
        <v>57</v>
      </c>
      <c r="J157" s="456">
        <v>1000</v>
      </c>
      <c r="K157" s="448" t="s">
        <v>929</v>
      </c>
      <c r="L157" s="448"/>
      <c r="M157" s="448"/>
      <c r="N157" s="448"/>
      <c r="O157" s="447"/>
      <c r="P157" s="447"/>
      <c r="Q157" s="447"/>
      <c r="R157" s="447"/>
      <c r="S157" s="447"/>
      <c r="T157" s="447"/>
      <c r="U157" s="447"/>
      <c r="V157" s="447"/>
      <c r="W157" s="447"/>
      <c r="X157" s="447"/>
      <c r="Y157" s="447"/>
      <c r="Z157" s="447"/>
    </row>
    <row r="158" spans="1:26" ht="15.75" customHeight="1">
      <c r="A158" s="447"/>
      <c r="B158" s="447" t="s">
        <v>416</v>
      </c>
      <c r="C158" s="448" t="s">
        <v>454</v>
      </c>
      <c r="D158" s="448" t="s">
        <v>389</v>
      </c>
      <c r="E158" s="448" t="s">
        <v>752</v>
      </c>
      <c r="F158" s="448" t="s">
        <v>63</v>
      </c>
      <c r="G158" s="448" t="s">
        <v>63</v>
      </c>
      <c r="H158" s="454" t="s">
        <v>623</v>
      </c>
      <c r="I158" s="448" t="s">
        <v>57</v>
      </c>
      <c r="J158" s="455">
        <f>'[1]Revenue Value'!I100</f>
        <v>22105850</v>
      </c>
      <c r="K158" s="448" t="s">
        <v>929</v>
      </c>
      <c r="L158" s="448"/>
      <c r="M158" s="448"/>
      <c r="N158" s="448"/>
      <c r="O158" s="447"/>
      <c r="P158" s="447"/>
      <c r="Q158" s="447"/>
      <c r="R158" s="447"/>
      <c r="S158" s="447"/>
      <c r="T158" s="447"/>
      <c r="U158" s="447"/>
      <c r="V158" s="447"/>
      <c r="W158" s="447"/>
      <c r="X158" s="447"/>
      <c r="Y158" s="447"/>
      <c r="Z158" s="447"/>
    </row>
    <row r="159" spans="1:26" ht="15.75" customHeight="1">
      <c r="A159" s="447"/>
      <c r="B159" s="447" t="s">
        <v>416</v>
      </c>
      <c r="C159" s="448" t="s">
        <v>454</v>
      </c>
      <c r="D159" s="448" t="s">
        <v>389</v>
      </c>
      <c r="E159" s="448" t="s">
        <v>755</v>
      </c>
      <c r="F159" s="448" t="s">
        <v>63</v>
      </c>
      <c r="G159" s="448" t="s">
        <v>63</v>
      </c>
      <c r="H159" s="454" t="s">
        <v>623</v>
      </c>
      <c r="I159" s="448" t="s">
        <v>57</v>
      </c>
      <c r="J159" s="455">
        <f>'[1]Revenue Value'!I101</f>
        <v>83424112</v>
      </c>
      <c r="K159" s="448" t="s">
        <v>929</v>
      </c>
      <c r="L159" s="448"/>
      <c r="M159" s="448"/>
      <c r="N159" s="448"/>
      <c r="O159" s="447"/>
      <c r="P159" s="447"/>
      <c r="Q159" s="447"/>
      <c r="R159" s="447"/>
      <c r="S159" s="447"/>
      <c r="T159" s="447"/>
      <c r="U159" s="447"/>
      <c r="V159" s="447"/>
      <c r="W159" s="447"/>
      <c r="X159" s="447"/>
      <c r="Y159" s="447"/>
      <c r="Z159" s="447"/>
    </row>
    <row r="160" spans="1:26" ht="15.75" customHeight="1">
      <c r="A160" s="447"/>
      <c r="B160" s="447" t="s">
        <v>416</v>
      </c>
      <c r="C160" s="448" t="s">
        <v>454</v>
      </c>
      <c r="D160" s="448" t="s">
        <v>401</v>
      </c>
      <c r="E160" s="448" t="s">
        <v>774</v>
      </c>
      <c r="F160" s="448" t="s">
        <v>63</v>
      </c>
      <c r="G160" s="448" t="s">
        <v>63</v>
      </c>
      <c r="H160" s="454" t="s">
        <v>623</v>
      </c>
      <c r="I160" s="448" t="s">
        <v>57</v>
      </c>
      <c r="J160" s="455">
        <f>'[1]Revenue Value'!I1168</f>
        <v>5437303</v>
      </c>
      <c r="K160" s="448" t="s">
        <v>929</v>
      </c>
      <c r="L160" s="448"/>
      <c r="M160" s="448"/>
      <c r="N160" s="448"/>
      <c r="O160" s="447"/>
      <c r="P160" s="447"/>
      <c r="Q160" s="447"/>
      <c r="R160" s="447"/>
      <c r="S160" s="447"/>
      <c r="T160" s="447"/>
      <c r="U160" s="447"/>
      <c r="V160" s="447"/>
      <c r="W160" s="447"/>
      <c r="X160" s="447"/>
      <c r="Y160" s="447"/>
      <c r="Z160" s="447"/>
    </row>
    <row r="161" spans="1:26" ht="15.75" customHeight="1">
      <c r="A161" s="447"/>
      <c r="B161" s="447" t="s">
        <v>416</v>
      </c>
      <c r="C161" s="448" t="s">
        <v>454</v>
      </c>
      <c r="D161" s="448" t="s">
        <v>395</v>
      </c>
      <c r="E161" s="448" t="s">
        <v>775</v>
      </c>
      <c r="F161" s="448" t="s">
        <v>63</v>
      </c>
      <c r="G161" s="448" t="s">
        <v>63</v>
      </c>
      <c r="H161" s="454" t="s">
        <v>623</v>
      </c>
      <c r="I161" s="448" t="s">
        <v>57</v>
      </c>
      <c r="J161" s="455">
        <f>'[1]Revenue Value'!I1031</f>
        <v>27698163</v>
      </c>
      <c r="K161" s="448" t="s">
        <v>929</v>
      </c>
      <c r="L161" s="448"/>
      <c r="M161" s="448"/>
      <c r="N161" s="448"/>
      <c r="O161" s="447"/>
      <c r="P161" s="447"/>
      <c r="Q161" s="447"/>
      <c r="R161" s="447"/>
      <c r="S161" s="447"/>
      <c r="T161" s="447"/>
      <c r="U161" s="447"/>
      <c r="V161" s="447"/>
      <c r="W161" s="447"/>
      <c r="X161" s="447"/>
      <c r="Y161" s="447"/>
      <c r="Z161" s="447"/>
    </row>
    <row r="162" spans="1:26" ht="15.75" customHeight="1">
      <c r="A162" s="447"/>
      <c r="B162" s="447" t="s">
        <v>416</v>
      </c>
      <c r="C162" s="448" t="s">
        <v>454</v>
      </c>
      <c r="D162" s="448" t="s">
        <v>384</v>
      </c>
      <c r="E162" s="245" t="s">
        <v>780</v>
      </c>
      <c r="F162" s="448" t="s">
        <v>63</v>
      </c>
      <c r="G162" s="448" t="s">
        <v>63</v>
      </c>
      <c r="H162" s="454" t="s">
        <v>623</v>
      </c>
      <c r="I162" s="448" t="s">
        <v>57</v>
      </c>
      <c r="J162" s="455">
        <f>'[1]Revenue Value'!I700</f>
        <v>14529260</v>
      </c>
      <c r="K162" s="448" t="s">
        <v>929</v>
      </c>
      <c r="L162" s="448"/>
      <c r="M162" s="448"/>
      <c r="N162" s="448"/>
      <c r="O162" s="447"/>
      <c r="P162" s="447"/>
      <c r="Q162" s="447"/>
      <c r="R162" s="447"/>
      <c r="S162" s="447"/>
      <c r="T162" s="447"/>
      <c r="U162" s="447"/>
      <c r="V162" s="447"/>
      <c r="W162" s="447"/>
      <c r="X162" s="447"/>
      <c r="Y162" s="447"/>
      <c r="Z162" s="447"/>
    </row>
    <row r="163" spans="1:26" ht="15.75" customHeight="1">
      <c r="A163" s="447"/>
      <c r="B163" s="447" t="s">
        <v>416</v>
      </c>
      <c r="C163" s="448" t="s">
        <v>454</v>
      </c>
      <c r="D163" s="448" t="s">
        <v>384</v>
      </c>
      <c r="E163" s="448" t="s">
        <v>782</v>
      </c>
      <c r="F163" s="448" t="s">
        <v>63</v>
      </c>
      <c r="G163" s="448" t="s">
        <v>63</v>
      </c>
      <c r="H163" s="454" t="s">
        <v>623</v>
      </c>
      <c r="I163" s="448" t="s">
        <v>57</v>
      </c>
      <c r="J163" s="455">
        <f>'[1]Revenue Value'!I701</f>
        <v>13331</v>
      </c>
      <c r="K163" s="448" t="s">
        <v>929</v>
      </c>
      <c r="L163" s="448"/>
      <c r="M163" s="448"/>
      <c r="N163" s="448"/>
      <c r="O163" s="447"/>
      <c r="P163" s="447"/>
      <c r="Q163" s="447"/>
      <c r="R163" s="447"/>
      <c r="S163" s="447"/>
      <c r="T163" s="447"/>
      <c r="U163" s="447"/>
      <c r="V163" s="447"/>
      <c r="W163" s="447"/>
      <c r="X163" s="447"/>
      <c r="Y163" s="447"/>
      <c r="Z163" s="447"/>
    </row>
    <row r="164" spans="1:26" ht="15.75" customHeight="1">
      <c r="A164" s="447"/>
      <c r="B164" s="447" t="s">
        <v>416</v>
      </c>
      <c r="C164" s="448" t="s">
        <v>454</v>
      </c>
      <c r="D164" s="448" t="s">
        <v>384</v>
      </c>
      <c r="E164" s="448" t="s">
        <v>783</v>
      </c>
      <c r="F164" s="448" t="s">
        <v>63</v>
      </c>
      <c r="G164" s="448" t="s">
        <v>63</v>
      </c>
      <c r="H164" s="454" t="s">
        <v>623</v>
      </c>
      <c r="I164" s="448" t="s">
        <v>57</v>
      </c>
      <c r="J164" s="455">
        <f>'[1]Revenue Value'!I702</f>
        <v>13331</v>
      </c>
      <c r="K164" s="448" t="s">
        <v>929</v>
      </c>
      <c r="L164" s="448"/>
      <c r="M164" s="448"/>
      <c r="N164" s="448"/>
      <c r="O164" s="447"/>
      <c r="P164" s="447"/>
      <c r="Q164" s="447"/>
      <c r="R164" s="447"/>
      <c r="S164" s="447"/>
      <c r="T164" s="447"/>
      <c r="U164" s="447"/>
      <c r="V164" s="447"/>
      <c r="W164" s="447"/>
      <c r="X164" s="447"/>
      <c r="Y164" s="447"/>
      <c r="Z164" s="447"/>
    </row>
    <row r="165" spans="1:26" ht="15.75" customHeight="1">
      <c r="A165" s="447"/>
      <c r="B165" s="447" t="s">
        <v>416</v>
      </c>
      <c r="C165" s="448" t="s">
        <v>454</v>
      </c>
      <c r="D165" s="448" t="s">
        <v>384</v>
      </c>
      <c r="E165" s="448" t="s">
        <v>778</v>
      </c>
      <c r="F165" s="448" t="s">
        <v>63</v>
      </c>
      <c r="G165" s="448" t="s">
        <v>63</v>
      </c>
      <c r="H165" s="454" t="s">
        <v>623</v>
      </c>
      <c r="I165" s="448" t="s">
        <v>57</v>
      </c>
      <c r="J165" s="455">
        <f>'[1]Revenue Value'!I705</f>
        <v>434790</v>
      </c>
      <c r="K165" s="448" t="s">
        <v>929</v>
      </c>
      <c r="L165" s="448"/>
      <c r="M165" s="448"/>
      <c r="N165" s="448"/>
      <c r="O165" s="447"/>
      <c r="P165" s="447"/>
      <c r="Q165" s="447"/>
      <c r="R165" s="447"/>
      <c r="S165" s="447"/>
      <c r="T165" s="447"/>
      <c r="U165" s="447"/>
      <c r="V165" s="447"/>
      <c r="W165" s="447"/>
      <c r="X165" s="447"/>
      <c r="Y165" s="447"/>
      <c r="Z165" s="447"/>
    </row>
    <row r="166" spans="1:26" ht="15.75" customHeight="1">
      <c r="A166" s="447"/>
      <c r="B166" s="447" t="s">
        <v>416</v>
      </c>
      <c r="C166" s="448" t="s">
        <v>454</v>
      </c>
      <c r="D166" s="448" t="s">
        <v>384</v>
      </c>
      <c r="E166" s="448" t="s">
        <v>784</v>
      </c>
      <c r="F166" s="448" t="s">
        <v>63</v>
      </c>
      <c r="G166" s="448" t="s">
        <v>63</v>
      </c>
      <c r="H166" s="454" t="s">
        <v>623</v>
      </c>
      <c r="I166" s="448" t="s">
        <v>57</v>
      </c>
      <c r="J166" s="455">
        <f>'[1]Revenue Value'!I703</f>
        <v>100000</v>
      </c>
      <c r="K166" s="448" t="s">
        <v>929</v>
      </c>
      <c r="L166" s="448"/>
      <c r="M166" s="448"/>
      <c r="N166" s="448"/>
      <c r="O166" s="447"/>
      <c r="P166" s="447"/>
      <c r="Q166" s="447"/>
      <c r="R166" s="447"/>
      <c r="S166" s="447"/>
      <c r="T166" s="447"/>
      <c r="U166" s="447"/>
      <c r="V166" s="447"/>
      <c r="W166" s="447"/>
      <c r="X166" s="447"/>
      <c r="Y166" s="447"/>
      <c r="Z166" s="447"/>
    </row>
    <row r="167" spans="1:26" ht="15.75" customHeight="1">
      <c r="A167" s="447"/>
      <c r="B167" s="447" t="s">
        <v>416</v>
      </c>
      <c r="C167" s="448" t="s">
        <v>454</v>
      </c>
      <c r="D167" s="448" t="s">
        <v>384</v>
      </c>
      <c r="E167" s="448" t="s">
        <v>786</v>
      </c>
      <c r="F167" s="448" t="s">
        <v>63</v>
      </c>
      <c r="G167" s="448" t="s">
        <v>63</v>
      </c>
      <c r="H167" s="454" t="s">
        <v>623</v>
      </c>
      <c r="I167" s="448" t="s">
        <v>57</v>
      </c>
      <c r="J167" s="455">
        <f>'[1]Revenue Value'!I704</f>
        <v>13020</v>
      </c>
      <c r="K167" s="448" t="s">
        <v>929</v>
      </c>
      <c r="L167" s="448"/>
      <c r="M167" s="448"/>
      <c r="N167" s="448"/>
      <c r="O167" s="447"/>
      <c r="P167" s="447"/>
      <c r="Q167" s="447"/>
      <c r="R167" s="447"/>
      <c r="S167" s="447"/>
      <c r="T167" s="447"/>
      <c r="U167" s="447"/>
      <c r="V167" s="447"/>
      <c r="W167" s="447"/>
      <c r="X167" s="447"/>
      <c r="Y167" s="447"/>
      <c r="Z167" s="447"/>
    </row>
    <row r="168" spans="1:26" ht="15.75" customHeight="1">
      <c r="A168" s="447"/>
      <c r="B168" s="447" t="s">
        <v>416</v>
      </c>
      <c r="C168" s="448" t="s">
        <v>454</v>
      </c>
      <c r="D168" s="448" t="s">
        <v>384</v>
      </c>
      <c r="E168" s="245" t="s">
        <v>777</v>
      </c>
      <c r="F168" s="448" t="s">
        <v>63</v>
      </c>
      <c r="G168" s="448" t="s">
        <v>63</v>
      </c>
      <c r="H168" s="454" t="s">
        <v>623</v>
      </c>
      <c r="I168" s="448" t="s">
        <v>57</v>
      </c>
      <c r="J168" s="455">
        <f>'[1]Revenue Value'!I706</f>
        <v>50000</v>
      </c>
      <c r="K168" s="448" t="s">
        <v>929</v>
      </c>
      <c r="L168" s="448"/>
      <c r="M168" s="448"/>
      <c r="N168" s="448"/>
      <c r="O168" s="447"/>
      <c r="P168" s="447"/>
      <c r="Q168" s="447"/>
      <c r="R168" s="447"/>
      <c r="S168" s="447"/>
      <c r="T168" s="447"/>
      <c r="U168" s="447"/>
      <c r="V168" s="447"/>
      <c r="W168" s="447"/>
      <c r="X168" s="447"/>
      <c r="Y168" s="447"/>
      <c r="Z168" s="447"/>
    </row>
    <row r="169" spans="1:26" ht="15.75" customHeight="1">
      <c r="A169" s="447"/>
      <c r="B169" s="447" t="s">
        <v>416</v>
      </c>
      <c r="C169" s="448" t="s">
        <v>454</v>
      </c>
      <c r="D169" s="448" t="s">
        <v>389</v>
      </c>
      <c r="E169" s="448" t="s">
        <v>768</v>
      </c>
      <c r="F169" s="448" t="s">
        <v>63</v>
      </c>
      <c r="G169" s="448" t="s">
        <v>63</v>
      </c>
      <c r="H169" s="454" t="s">
        <v>623</v>
      </c>
      <c r="I169" s="448" t="s">
        <v>57</v>
      </c>
      <c r="J169" s="456">
        <v>1355712</v>
      </c>
      <c r="K169" s="448" t="s">
        <v>929</v>
      </c>
      <c r="L169" s="448"/>
      <c r="M169" s="448"/>
      <c r="N169" s="448"/>
      <c r="O169" s="447"/>
      <c r="P169" s="447"/>
      <c r="Q169" s="447"/>
      <c r="R169" s="447"/>
      <c r="S169" s="447"/>
      <c r="T169" s="447"/>
      <c r="U169" s="447"/>
      <c r="V169" s="447"/>
      <c r="W169" s="447"/>
      <c r="X169" s="447"/>
      <c r="Y169" s="447"/>
      <c r="Z169" s="447"/>
    </row>
    <row r="170" spans="1:26" ht="15.75" customHeight="1">
      <c r="A170" s="447"/>
      <c r="B170" s="447" t="s">
        <v>416</v>
      </c>
      <c r="C170" s="448" t="s">
        <v>454</v>
      </c>
      <c r="D170" s="448" t="s">
        <v>389</v>
      </c>
      <c r="E170" s="448" t="s">
        <v>767</v>
      </c>
      <c r="F170" s="448" t="s">
        <v>63</v>
      </c>
      <c r="G170" s="448" t="s">
        <v>63</v>
      </c>
      <c r="H170" s="454" t="s">
        <v>623</v>
      </c>
      <c r="I170" s="448" t="s">
        <v>57</v>
      </c>
      <c r="J170" s="456">
        <v>261735</v>
      </c>
      <c r="K170" s="448" t="s">
        <v>929</v>
      </c>
      <c r="L170" s="448"/>
      <c r="M170" s="448"/>
      <c r="N170" s="448"/>
      <c r="O170" s="447"/>
      <c r="P170" s="447"/>
      <c r="Q170" s="447"/>
      <c r="R170" s="447"/>
      <c r="S170" s="447"/>
      <c r="T170" s="447"/>
      <c r="U170" s="447"/>
      <c r="V170" s="447"/>
      <c r="W170" s="447"/>
      <c r="X170" s="447"/>
      <c r="Y170" s="447"/>
      <c r="Z170" s="447"/>
    </row>
    <row r="171" spans="1:26" ht="15.75" customHeight="1">
      <c r="A171" s="447"/>
      <c r="B171" s="447" t="s">
        <v>416</v>
      </c>
      <c r="C171" s="448" t="s">
        <v>454</v>
      </c>
      <c r="D171" s="448" t="s">
        <v>389</v>
      </c>
      <c r="E171" s="245" t="s">
        <v>760</v>
      </c>
      <c r="F171" s="448" t="s">
        <v>63</v>
      </c>
      <c r="G171" s="448" t="s">
        <v>63</v>
      </c>
      <c r="H171" s="454" t="s">
        <v>623</v>
      </c>
      <c r="I171" s="448" t="s">
        <v>57</v>
      </c>
      <c r="J171" s="449">
        <v>600</v>
      </c>
      <c r="K171" s="448" t="s">
        <v>929</v>
      </c>
      <c r="L171" s="448"/>
      <c r="M171" s="448"/>
      <c r="N171" s="448"/>
      <c r="O171" s="447"/>
      <c r="P171" s="447"/>
      <c r="Q171" s="447"/>
      <c r="R171" s="447"/>
      <c r="S171" s="447"/>
      <c r="T171" s="447"/>
      <c r="U171" s="447"/>
      <c r="V171" s="447"/>
      <c r="W171" s="447"/>
      <c r="X171" s="447"/>
      <c r="Y171" s="447"/>
      <c r="Z171" s="447"/>
    </row>
    <row r="172" spans="1:26" ht="15.75" customHeight="1">
      <c r="A172" s="447"/>
      <c r="B172" s="447" t="s">
        <v>416</v>
      </c>
      <c r="C172" s="448" t="s">
        <v>458</v>
      </c>
      <c r="D172" s="448" t="s">
        <v>389</v>
      </c>
      <c r="E172" s="448" t="s">
        <v>752</v>
      </c>
      <c r="F172" s="448" t="s">
        <v>63</v>
      </c>
      <c r="G172" s="448" t="s">
        <v>63</v>
      </c>
      <c r="H172" s="454" t="s">
        <v>626</v>
      </c>
      <c r="I172" s="448" t="s">
        <v>57</v>
      </c>
      <c r="J172" s="455">
        <f>'[1]Revenue Value'!I110</f>
        <v>130582697</v>
      </c>
      <c r="K172" s="448" t="s">
        <v>929</v>
      </c>
      <c r="L172" s="448"/>
      <c r="M172" s="448"/>
      <c r="N172" s="448"/>
      <c r="O172" s="447"/>
      <c r="P172" s="447"/>
      <c r="Q172" s="447"/>
      <c r="R172" s="447"/>
      <c r="S172" s="447"/>
      <c r="T172" s="447"/>
      <c r="U172" s="447"/>
      <c r="V172" s="447"/>
      <c r="W172" s="447"/>
      <c r="X172" s="447"/>
      <c r="Y172" s="447"/>
      <c r="Z172" s="447"/>
    </row>
    <row r="173" spans="1:26" ht="15.75" customHeight="1">
      <c r="A173" s="447"/>
      <c r="B173" s="447" t="s">
        <v>416</v>
      </c>
      <c r="C173" s="448" t="s">
        <v>458</v>
      </c>
      <c r="D173" s="448" t="s">
        <v>389</v>
      </c>
      <c r="E173" s="448" t="s">
        <v>755</v>
      </c>
      <c r="F173" s="448" t="s">
        <v>63</v>
      </c>
      <c r="G173" s="448" t="s">
        <v>63</v>
      </c>
      <c r="H173" s="454" t="s">
        <v>626</v>
      </c>
      <c r="I173" s="448" t="s">
        <v>57</v>
      </c>
      <c r="J173" s="455">
        <f>'[1]Revenue Value'!I111</f>
        <v>126253387</v>
      </c>
      <c r="K173" s="448" t="s">
        <v>929</v>
      </c>
      <c r="L173" s="448"/>
      <c r="M173" s="448"/>
      <c r="N173" s="448"/>
      <c r="O173" s="447"/>
      <c r="P173" s="447"/>
      <c r="Q173" s="447"/>
      <c r="R173" s="447"/>
      <c r="S173" s="447"/>
      <c r="T173" s="447"/>
      <c r="U173" s="447"/>
      <c r="V173" s="447"/>
      <c r="W173" s="447"/>
      <c r="X173" s="447"/>
      <c r="Y173" s="447"/>
      <c r="Z173" s="447"/>
    </row>
    <row r="174" spans="1:26" ht="15.75" customHeight="1">
      <c r="A174" s="447"/>
      <c r="B174" s="447" t="s">
        <v>416</v>
      </c>
      <c r="C174" s="448" t="s">
        <v>458</v>
      </c>
      <c r="D174" s="448" t="s">
        <v>389</v>
      </c>
      <c r="E174" s="448" t="s">
        <v>760</v>
      </c>
      <c r="F174" s="448" t="s">
        <v>63</v>
      </c>
      <c r="G174" s="448" t="s">
        <v>63</v>
      </c>
      <c r="H174" s="454" t="s">
        <v>626</v>
      </c>
      <c r="I174" s="448" t="s">
        <v>57</v>
      </c>
      <c r="J174" s="455">
        <f>'[1]Revenue Value'!I116</f>
        <v>8429163</v>
      </c>
      <c r="K174" s="448" t="s">
        <v>929</v>
      </c>
      <c r="L174" s="448"/>
      <c r="M174" s="448"/>
      <c r="N174" s="448"/>
      <c r="O174" s="447"/>
      <c r="P174" s="447"/>
      <c r="Q174" s="447"/>
      <c r="R174" s="447"/>
      <c r="S174" s="447"/>
      <c r="T174" s="447"/>
      <c r="U174" s="447"/>
      <c r="V174" s="447"/>
      <c r="W174" s="447"/>
      <c r="X174" s="447"/>
      <c r="Y174" s="447"/>
      <c r="Z174" s="447"/>
    </row>
    <row r="175" spans="1:26" ht="15.75" customHeight="1">
      <c r="A175" s="447"/>
      <c r="B175" s="447" t="s">
        <v>416</v>
      </c>
      <c r="C175" s="448" t="s">
        <v>458</v>
      </c>
      <c r="D175" s="448" t="s">
        <v>401</v>
      </c>
      <c r="E175" s="448" t="s">
        <v>774</v>
      </c>
      <c r="F175" s="448" t="s">
        <v>63</v>
      </c>
      <c r="G175" s="448" t="s">
        <v>63</v>
      </c>
      <c r="H175" s="454" t="s">
        <v>626</v>
      </c>
      <c r="I175" s="448" t="s">
        <v>57</v>
      </c>
      <c r="J175" s="455">
        <f>'[1]Revenue Value'!I1170</f>
        <v>5802</v>
      </c>
      <c r="K175" s="448" t="s">
        <v>929</v>
      </c>
      <c r="L175" s="448"/>
      <c r="M175" s="448"/>
      <c r="N175" s="448"/>
      <c r="O175" s="447"/>
      <c r="P175" s="447"/>
      <c r="Q175" s="447"/>
      <c r="R175" s="447"/>
      <c r="S175" s="447"/>
      <c r="T175" s="447"/>
      <c r="U175" s="447"/>
      <c r="V175" s="447"/>
      <c r="W175" s="447"/>
      <c r="X175" s="447"/>
      <c r="Y175" s="447"/>
      <c r="Z175" s="447"/>
    </row>
    <row r="176" spans="1:26" ht="15.75" customHeight="1">
      <c r="A176" s="447"/>
      <c r="B176" s="447" t="s">
        <v>416</v>
      </c>
      <c r="C176" s="448" t="s">
        <v>458</v>
      </c>
      <c r="D176" s="448" t="s">
        <v>384</v>
      </c>
      <c r="E176" s="245" t="s">
        <v>780</v>
      </c>
      <c r="F176" s="448" t="s">
        <v>63</v>
      </c>
      <c r="G176" s="448" t="s">
        <v>63</v>
      </c>
      <c r="H176" s="454" t="s">
        <v>626</v>
      </c>
      <c r="I176" s="448" t="s">
        <v>57</v>
      </c>
      <c r="J176" s="455">
        <f>'[1]Revenue Value'!I708</f>
        <v>22229944</v>
      </c>
      <c r="K176" s="448" t="s">
        <v>929</v>
      </c>
      <c r="L176" s="448"/>
      <c r="M176" s="448"/>
      <c r="N176" s="448"/>
      <c r="O176" s="447"/>
      <c r="P176" s="447"/>
      <c r="Q176" s="447"/>
      <c r="R176" s="447"/>
      <c r="S176" s="447"/>
      <c r="T176" s="447"/>
      <c r="U176" s="447"/>
      <c r="V176" s="447"/>
      <c r="W176" s="447"/>
      <c r="X176" s="447"/>
      <c r="Y176" s="447"/>
      <c r="Z176" s="447"/>
    </row>
    <row r="177" spans="1:26" ht="15.75" customHeight="1">
      <c r="A177" s="447"/>
      <c r="B177" s="447" t="s">
        <v>416</v>
      </c>
      <c r="C177" s="448" t="s">
        <v>458</v>
      </c>
      <c r="D177" s="448" t="s">
        <v>384</v>
      </c>
      <c r="E177" s="448" t="s">
        <v>782</v>
      </c>
      <c r="F177" s="448" t="s">
        <v>63</v>
      </c>
      <c r="G177" s="448" t="s">
        <v>63</v>
      </c>
      <c r="H177" s="454" t="s">
        <v>626</v>
      </c>
      <c r="I177" s="448" t="s">
        <v>57</v>
      </c>
      <c r="J177" s="455">
        <f>'[1]Revenue Value'!I709</f>
        <v>4855281</v>
      </c>
      <c r="K177" s="448" t="s">
        <v>929</v>
      </c>
      <c r="L177" s="448"/>
      <c r="M177" s="448"/>
      <c r="N177" s="448"/>
      <c r="O177" s="447"/>
      <c r="P177" s="447"/>
      <c r="Q177" s="447"/>
      <c r="R177" s="447"/>
      <c r="S177" s="447"/>
      <c r="T177" s="447"/>
      <c r="U177" s="447"/>
      <c r="V177" s="447"/>
      <c r="W177" s="447"/>
      <c r="X177" s="447"/>
      <c r="Y177" s="447"/>
      <c r="Z177" s="447"/>
    </row>
    <row r="178" spans="1:26" ht="15.75" customHeight="1">
      <c r="A178" s="447"/>
      <c r="B178" s="447" t="s">
        <v>416</v>
      </c>
      <c r="C178" s="448" t="s">
        <v>458</v>
      </c>
      <c r="D178" s="448" t="s">
        <v>384</v>
      </c>
      <c r="E178" s="448" t="s">
        <v>783</v>
      </c>
      <c r="F178" s="448" t="s">
        <v>63</v>
      </c>
      <c r="G178" s="448" t="s">
        <v>63</v>
      </c>
      <c r="H178" s="454" t="s">
        <v>626</v>
      </c>
      <c r="I178" s="448" t="s">
        <v>57</v>
      </c>
      <c r="J178" s="455">
        <f>'[1]Revenue Value'!I710</f>
        <v>4855281</v>
      </c>
      <c r="K178" s="448" t="s">
        <v>929</v>
      </c>
      <c r="L178" s="448"/>
      <c r="M178" s="448"/>
      <c r="N178" s="448"/>
      <c r="O178" s="447"/>
      <c r="P178" s="447"/>
      <c r="Q178" s="447"/>
      <c r="R178" s="447"/>
      <c r="S178" s="447"/>
      <c r="T178" s="447"/>
      <c r="U178" s="447"/>
      <c r="V178" s="447"/>
      <c r="W178" s="447"/>
      <c r="X178" s="447"/>
      <c r="Y178" s="447"/>
      <c r="Z178" s="447"/>
    </row>
    <row r="179" spans="1:26" ht="15.75" customHeight="1">
      <c r="A179" s="447"/>
      <c r="B179" s="447" t="s">
        <v>416</v>
      </c>
      <c r="C179" s="448" t="s">
        <v>458</v>
      </c>
      <c r="D179" s="448" t="s">
        <v>384</v>
      </c>
      <c r="E179" s="448" t="s">
        <v>778</v>
      </c>
      <c r="F179" s="448" t="s">
        <v>63</v>
      </c>
      <c r="G179" s="448" t="s">
        <v>63</v>
      </c>
      <c r="H179" s="454" t="s">
        <v>626</v>
      </c>
      <c r="I179" s="448" t="s">
        <v>57</v>
      </c>
      <c r="J179" s="455">
        <f>'[1]Revenue Value'!I713</f>
        <v>141400</v>
      </c>
      <c r="K179" s="448" t="s">
        <v>929</v>
      </c>
      <c r="L179" s="448"/>
      <c r="M179" s="448"/>
      <c r="N179" s="448"/>
      <c r="O179" s="447"/>
      <c r="P179" s="447"/>
      <c r="Q179" s="447"/>
      <c r="R179" s="447"/>
      <c r="S179" s="447"/>
      <c r="T179" s="447"/>
      <c r="U179" s="447"/>
      <c r="V179" s="447"/>
      <c r="W179" s="447"/>
      <c r="X179" s="447"/>
      <c r="Y179" s="447"/>
      <c r="Z179" s="447"/>
    </row>
    <row r="180" spans="1:26" ht="15.75" customHeight="1">
      <c r="A180" s="447"/>
      <c r="B180" s="447" t="s">
        <v>416</v>
      </c>
      <c r="C180" s="448" t="s">
        <v>458</v>
      </c>
      <c r="D180" s="448" t="s">
        <v>384</v>
      </c>
      <c r="E180" s="448" t="s">
        <v>784</v>
      </c>
      <c r="F180" s="448" t="s">
        <v>63</v>
      </c>
      <c r="G180" s="448" t="s">
        <v>63</v>
      </c>
      <c r="H180" s="454" t="s">
        <v>626</v>
      </c>
      <c r="I180" s="448" t="s">
        <v>57</v>
      </c>
      <c r="J180" s="455">
        <f>'[1]Revenue Value'!I711</f>
        <v>1010000</v>
      </c>
      <c r="K180" s="448" t="s">
        <v>929</v>
      </c>
      <c r="L180" s="448"/>
      <c r="M180" s="448"/>
      <c r="N180" s="448"/>
      <c r="O180" s="447"/>
      <c r="P180" s="447"/>
      <c r="Q180" s="447"/>
      <c r="R180" s="447"/>
      <c r="S180" s="447"/>
      <c r="T180" s="447"/>
      <c r="U180" s="447"/>
      <c r="V180" s="447"/>
      <c r="W180" s="447"/>
      <c r="X180" s="447"/>
      <c r="Y180" s="447"/>
      <c r="Z180" s="447"/>
    </row>
    <row r="181" spans="1:26" ht="15.75" customHeight="1">
      <c r="A181" s="447"/>
      <c r="B181" s="447" t="s">
        <v>416</v>
      </c>
      <c r="C181" s="448" t="s">
        <v>458</v>
      </c>
      <c r="D181" s="448" t="s">
        <v>384</v>
      </c>
      <c r="E181" s="448" t="s">
        <v>786</v>
      </c>
      <c r="F181" s="448" t="s">
        <v>63</v>
      </c>
      <c r="G181" s="448" t="s">
        <v>63</v>
      </c>
      <c r="H181" s="454" t="s">
        <v>626</v>
      </c>
      <c r="I181" s="448" t="s">
        <v>57</v>
      </c>
      <c r="J181" s="455">
        <f>'[1]Revenue Value'!I712</f>
        <v>10500</v>
      </c>
      <c r="K181" s="448" t="s">
        <v>929</v>
      </c>
      <c r="L181" s="448"/>
      <c r="M181" s="448"/>
      <c r="N181" s="448"/>
      <c r="O181" s="447"/>
      <c r="P181" s="447"/>
      <c r="Q181" s="447"/>
      <c r="R181" s="447"/>
      <c r="S181" s="447"/>
      <c r="T181" s="447"/>
      <c r="U181" s="447"/>
      <c r="V181" s="447"/>
      <c r="W181" s="447"/>
      <c r="X181" s="447"/>
      <c r="Y181" s="447"/>
      <c r="Z181" s="447"/>
    </row>
    <row r="182" spans="1:26" ht="15.75" customHeight="1">
      <c r="A182" s="447"/>
      <c r="B182" s="447" t="s">
        <v>416</v>
      </c>
      <c r="C182" s="448" t="s">
        <v>458</v>
      </c>
      <c r="D182" s="448" t="s">
        <v>384</v>
      </c>
      <c r="E182" s="245" t="s">
        <v>777</v>
      </c>
      <c r="F182" s="448" t="s">
        <v>63</v>
      </c>
      <c r="G182" s="448" t="s">
        <v>63</v>
      </c>
      <c r="H182" s="454" t="s">
        <v>626</v>
      </c>
      <c r="I182" s="448" t="s">
        <v>57</v>
      </c>
      <c r="J182" s="455">
        <f>'[1]Revenue Value'!I714</f>
        <v>209222</v>
      </c>
      <c r="K182" s="448" t="s">
        <v>929</v>
      </c>
      <c r="L182" s="448"/>
      <c r="M182" s="448"/>
      <c r="N182" s="448"/>
      <c r="O182" s="447"/>
      <c r="P182" s="447"/>
      <c r="Q182" s="447"/>
      <c r="R182" s="447"/>
      <c r="S182" s="447"/>
      <c r="T182" s="447"/>
      <c r="U182" s="447"/>
      <c r="V182" s="447"/>
      <c r="W182" s="447"/>
      <c r="X182" s="447"/>
      <c r="Y182" s="447"/>
      <c r="Z182" s="447"/>
    </row>
    <row r="183" spans="1:26" ht="15.75" customHeight="1">
      <c r="A183" s="447"/>
      <c r="B183" s="447" t="s">
        <v>416</v>
      </c>
      <c r="C183" s="448" t="s">
        <v>458</v>
      </c>
      <c r="D183" s="448" t="s">
        <v>397</v>
      </c>
      <c r="E183" s="448" t="s">
        <v>787</v>
      </c>
      <c r="F183" s="448" t="s">
        <v>63</v>
      </c>
      <c r="G183" s="448" t="s">
        <v>63</v>
      </c>
      <c r="H183" s="454" t="s">
        <v>626</v>
      </c>
      <c r="I183" s="448" t="s">
        <v>57</v>
      </c>
      <c r="J183" s="455">
        <f>'[1]Revenue Value'!I1270</f>
        <v>24446431</v>
      </c>
      <c r="K183" s="448" t="s">
        <v>929</v>
      </c>
      <c r="L183" s="448"/>
      <c r="M183" s="448"/>
      <c r="N183" s="448"/>
      <c r="O183" s="447"/>
      <c r="P183" s="447"/>
      <c r="Q183" s="447"/>
      <c r="R183" s="447"/>
      <c r="S183" s="447"/>
      <c r="T183" s="447"/>
      <c r="U183" s="447"/>
      <c r="V183" s="447"/>
      <c r="W183" s="447"/>
      <c r="X183" s="447"/>
      <c r="Y183" s="447"/>
      <c r="Z183" s="447"/>
    </row>
    <row r="184" spans="1:26" ht="15.75" customHeight="1">
      <c r="A184" s="447"/>
      <c r="B184" s="447" t="s">
        <v>416</v>
      </c>
      <c r="C184" s="448" t="s">
        <v>458</v>
      </c>
      <c r="D184" s="448" t="s">
        <v>389</v>
      </c>
      <c r="E184" s="448" t="s">
        <v>768</v>
      </c>
      <c r="F184" s="448" t="s">
        <v>63</v>
      </c>
      <c r="G184" s="448" t="s">
        <v>63</v>
      </c>
      <c r="H184" s="454" t="s">
        <v>626</v>
      </c>
      <c r="I184" s="448" t="s">
        <v>57</v>
      </c>
      <c r="J184" s="456">
        <v>38162252</v>
      </c>
      <c r="K184" s="448" t="s">
        <v>929</v>
      </c>
      <c r="L184" s="448"/>
      <c r="M184" s="448"/>
      <c r="N184" s="448"/>
      <c r="O184" s="447"/>
      <c r="P184" s="447"/>
      <c r="Q184" s="447"/>
      <c r="R184" s="447"/>
      <c r="S184" s="447"/>
      <c r="T184" s="447"/>
      <c r="U184" s="447"/>
      <c r="V184" s="447"/>
      <c r="W184" s="447"/>
      <c r="X184" s="447"/>
      <c r="Y184" s="447"/>
      <c r="Z184" s="447"/>
    </row>
    <row r="185" spans="1:26" ht="15.75" customHeight="1">
      <c r="A185" s="447"/>
      <c r="B185" s="447" t="s">
        <v>416</v>
      </c>
      <c r="C185" s="448" t="s">
        <v>458</v>
      </c>
      <c r="D185" s="448" t="s">
        <v>389</v>
      </c>
      <c r="E185" s="448" t="s">
        <v>767</v>
      </c>
      <c r="F185" s="448" t="s">
        <v>63</v>
      </c>
      <c r="G185" s="448" t="s">
        <v>63</v>
      </c>
      <c r="H185" s="454" t="s">
        <v>626</v>
      </c>
      <c r="I185" s="448" t="s">
        <v>57</v>
      </c>
      <c r="J185" s="456">
        <v>1111580</v>
      </c>
      <c r="K185" s="448" t="s">
        <v>929</v>
      </c>
      <c r="L185" s="448"/>
      <c r="M185" s="448"/>
      <c r="N185" s="448"/>
      <c r="O185" s="447"/>
      <c r="P185" s="447"/>
      <c r="Q185" s="447"/>
      <c r="R185" s="447"/>
      <c r="S185" s="447"/>
      <c r="T185" s="447"/>
      <c r="U185" s="447"/>
      <c r="V185" s="447"/>
      <c r="W185" s="447"/>
      <c r="X185" s="447"/>
      <c r="Y185" s="447"/>
      <c r="Z185" s="447"/>
    </row>
    <row r="186" spans="1:26" ht="15.75" customHeight="1">
      <c r="A186" s="447"/>
      <c r="B186" s="447" t="s">
        <v>416</v>
      </c>
      <c r="C186" s="448" t="s">
        <v>458</v>
      </c>
      <c r="D186" s="448" t="s">
        <v>389</v>
      </c>
      <c r="E186" s="245" t="s">
        <v>760</v>
      </c>
      <c r="F186" s="448" t="s">
        <v>63</v>
      </c>
      <c r="G186" s="448" t="s">
        <v>63</v>
      </c>
      <c r="H186" s="454" t="s">
        <v>626</v>
      </c>
      <c r="I186" s="448" t="s">
        <v>57</v>
      </c>
      <c r="J186" s="456">
        <v>16031894</v>
      </c>
      <c r="K186" s="448" t="s">
        <v>929</v>
      </c>
      <c r="L186" s="448"/>
      <c r="M186" s="448"/>
      <c r="N186" s="448"/>
      <c r="O186" s="447"/>
      <c r="P186" s="447"/>
      <c r="Q186" s="447"/>
      <c r="R186" s="447"/>
      <c r="S186" s="447"/>
      <c r="T186" s="447"/>
      <c r="U186" s="447"/>
      <c r="V186" s="447"/>
      <c r="W186" s="447"/>
      <c r="X186" s="447"/>
      <c r="Y186" s="447"/>
      <c r="Z186" s="447"/>
    </row>
    <row r="187" spans="1:26" ht="15.75" customHeight="1">
      <c r="A187" s="447"/>
      <c r="B187" s="447" t="s">
        <v>416</v>
      </c>
      <c r="C187" s="448" t="s">
        <v>460</v>
      </c>
      <c r="D187" s="448" t="s">
        <v>389</v>
      </c>
      <c r="E187" s="448" t="s">
        <v>752</v>
      </c>
      <c r="F187" s="448" t="s">
        <v>63</v>
      </c>
      <c r="G187" s="448" t="s">
        <v>63</v>
      </c>
      <c r="H187" s="454" t="s">
        <v>934</v>
      </c>
      <c r="I187" s="448" t="s">
        <v>57</v>
      </c>
      <c r="J187" s="455">
        <f>'[1]Revenue Value'!I70</f>
        <v>315604687</v>
      </c>
      <c r="K187" s="448" t="s">
        <v>929</v>
      </c>
      <c r="L187" s="448"/>
      <c r="M187" s="448"/>
      <c r="N187" s="448"/>
      <c r="O187" s="447"/>
      <c r="P187" s="447"/>
      <c r="Q187" s="447"/>
      <c r="R187" s="447"/>
      <c r="S187" s="447"/>
      <c r="T187" s="447"/>
      <c r="U187" s="447"/>
      <c r="V187" s="447"/>
      <c r="W187" s="447"/>
      <c r="X187" s="447"/>
      <c r="Y187" s="447"/>
      <c r="Z187" s="447"/>
    </row>
    <row r="188" spans="1:26" ht="15.75" customHeight="1">
      <c r="A188" s="447"/>
      <c r="B188" s="447" t="s">
        <v>416</v>
      </c>
      <c r="C188" s="448" t="s">
        <v>460</v>
      </c>
      <c r="D188" s="448" t="s">
        <v>389</v>
      </c>
      <c r="E188" s="448" t="s">
        <v>755</v>
      </c>
      <c r="F188" s="448" t="s">
        <v>63</v>
      </c>
      <c r="G188" s="448" t="s">
        <v>63</v>
      </c>
      <c r="H188" s="454" t="s">
        <v>934</v>
      </c>
      <c r="I188" s="448" t="s">
        <v>57</v>
      </c>
      <c r="J188" s="455">
        <f>'[1]Revenue Value'!I71</f>
        <v>51420577</v>
      </c>
      <c r="K188" s="448" t="s">
        <v>929</v>
      </c>
      <c r="L188" s="448"/>
      <c r="M188" s="448"/>
      <c r="N188" s="448"/>
      <c r="O188" s="447"/>
      <c r="P188" s="447"/>
      <c r="Q188" s="447"/>
      <c r="R188" s="447"/>
      <c r="S188" s="447"/>
      <c r="T188" s="447"/>
      <c r="U188" s="447"/>
      <c r="V188" s="447"/>
      <c r="W188" s="447"/>
      <c r="X188" s="447"/>
      <c r="Y188" s="447"/>
      <c r="Z188" s="447"/>
    </row>
    <row r="189" spans="1:26" ht="15.75" customHeight="1">
      <c r="A189" s="447"/>
      <c r="B189" s="447" t="s">
        <v>416</v>
      </c>
      <c r="C189" s="448" t="s">
        <v>460</v>
      </c>
      <c r="D189" s="448" t="s">
        <v>401</v>
      </c>
      <c r="E189" s="448" t="s">
        <v>774</v>
      </c>
      <c r="F189" s="448" t="s">
        <v>63</v>
      </c>
      <c r="G189" s="448" t="s">
        <v>63</v>
      </c>
      <c r="H189" s="454" t="s">
        <v>934</v>
      </c>
      <c r="I189" s="448" t="s">
        <v>57</v>
      </c>
      <c r="J189" s="455">
        <f>'[1]Revenue Value'!I1162</f>
        <v>37457659</v>
      </c>
      <c r="K189" s="448" t="s">
        <v>929</v>
      </c>
      <c r="L189" s="448"/>
      <c r="M189" s="448"/>
      <c r="N189" s="448"/>
      <c r="O189" s="447"/>
      <c r="P189" s="447"/>
      <c r="Q189" s="447"/>
      <c r="R189" s="447"/>
      <c r="S189" s="447"/>
      <c r="T189" s="447"/>
      <c r="U189" s="447"/>
      <c r="V189" s="447"/>
      <c r="W189" s="447"/>
      <c r="X189" s="447"/>
      <c r="Y189" s="447"/>
      <c r="Z189" s="447"/>
    </row>
    <row r="190" spans="1:26" ht="15.75" customHeight="1">
      <c r="A190" s="447"/>
      <c r="B190" s="447" t="s">
        <v>416</v>
      </c>
      <c r="C190" s="448" t="s">
        <v>460</v>
      </c>
      <c r="D190" s="448" t="s">
        <v>395</v>
      </c>
      <c r="E190" s="448" t="s">
        <v>775</v>
      </c>
      <c r="F190" s="448" t="s">
        <v>63</v>
      </c>
      <c r="G190" s="448" t="s">
        <v>63</v>
      </c>
      <c r="H190" s="454" t="s">
        <v>628</v>
      </c>
      <c r="I190" s="448" t="s">
        <v>57</v>
      </c>
      <c r="J190" s="455">
        <f>'[1]Revenue Value'!I1022</f>
        <v>396152876</v>
      </c>
      <c r="K190" s="448" t="s">
        <v>929</v>
      </c>
      <c r="L190" s="448"/>
      <c r="M190" s="448"/>
      <c r="N190" s="448"/>
      <c r="O190" s="447"/>
      <c r="P190" s="447"/>
      <c r="Q190" s="447"/>
      <c r="R190" s="447"/>
      <c r="S190" s="447"/>
      <c r="T190" s="447"/>
      <c r="U190" s="447"/>
      <c r="V190" s="447"/>
      <c r="W190" s="447"/>
      <c r="X190" s="447"/>
      <c r="Y190" s="447"/>
      <c r="Z190" s="447"/>
    </row>
    <row r="191" spans="1:26" ht="15.75" customHeight="1">
      <c r="A191" s="447"/>
      <c r="B191" s="447" t="s">
        <v>416</v>
      </c>
      <c r="C191" s="448" t="s">
        <v>460</v>
      </c>
      <c r="D191" s="448" t="s">
        <v>384</v>
      </c>
      <c r="E191" s="245" t="s">
        <v>780</v>
      </c>
      <c r="F191" s="448" t="s">
        <v>63</v>
      </c>
      <c r="G191" s="448" t="s">
        <v>63</v>
      </c>
      <c r="H191" s="454" t="s">
        <v>628</v>
      </c>
      <c r="I191" s="448" t="s">
        <v>57</v>
      </c>
      <c r="J191" s="455">
        <f>'[1]Revenue Value'!I676</f>
        <v>32000000</v>
      </c>
      <c r="K191" s="448" t="s">
        <v>929</v>
      </c>
      <c r="L191" s="448"/>
      <c r="M191" s="448"/>
      <c r="N191" s="448"/>
      <c r="O191" s="447"/>
      <c r="P191" s="447"/>
      <c r="Q191" s="447"/>
      <c r="R191" s="447"/>
      <c r="S191" s="447"/>
      <c r="T191" s="447"/>
      <c r="U191" s="447"/>
      <c r="V191" s="447"/>
      <c r="W191" s="447"/>
      <c r="X191" s="447"/>
      <c r="Y191" s="447"/>
      <c r="Z191" s="447"/>
    </row>
    <row r="192" spans="1:26" ht="15.75" customHeight="1">
      <c r="A192" s="447"/>
      <c r="B192" s="447" t="s">
        <v>416</v>
      </c>
      <c r="C192" s="448" t="s">
        <v>460</v>
      </c>
      <c r="D192" s="448" t="s">
        <v>384</v>
      </c>
      <c r="E192" s="448" t="s">
        <v>778</v>
      </c>
      <c r="F192" s="448" t="s">
        <v>63</v>
      </c>
      <c r="G192" s="448" t="s">
        <v>63</v>
      </c>
      <c r="H192" s="454" t="s">
        <v>934</v>
      </c>
      <c r="I192" s="448" t="s">
        <v>57</v>
      </c>
      <c r="J192" s="455">
        <f>'[1]Revenue Value'!I681</f>
        <v>818230</v>
      </c>
      <c r="K192" s="448" t="s">
        <v>929</v>
      </c>
      <c r="L192" s="448"/>
      <c r="M192" s="448"/>
      <c r="N192" s="448"/>
      <c r="O192" s="447"/>
      <c r="P192" s="447"/>
      <c r="Q192" s="447"/>
      <c r="R192" s="447"/>
      <c r="S192" s="447"/>
      <c r="T192" s="447"/>
      <c r="U192" s="447"/>
      <c r="V192" s="447"/>
      <c r="W192" s="447"/>
      <c r="X192" s="447"/>
      <c r="Y192" s="447"/>
      <c r="Z192" s="447"/>
    </row>
    <row r="193" spans="1:26" ht="15.75" customHeight="1">
      <c r="A193" s="447"/>
      <c r="B193" s="447" t="s">
        <v>416</v>
      </c>
      <c r="C193" s="448" t="s">
        <v>460</v>
      </c>
      <c r="D193" s="448" t="s">
        <v>384</v>
      </c>
      <c r="E193" s="448" t="s">
        <v>784</v>
      </c>
      <c r="F193" s="448" t="s">
        <v>63</v>
      </c>
      <c r="G193" s="448" t="s">
        <v>63</v>
      </c>
      <c r="H193" s="454" t="s">
        <v>934</v>
      </c>
      <c r="I193" s="448" t="s">
        <v>57</v>
      </c>
      <c r="J193" s="455">
        <f>'[1]Revenue Value'!I679</f>
        <v>20000</v>
      </c>
      <c r="K193" s="448" t="s">
        <v>929</v>
      </c>
      <c r="L193" s="448"/>
      <c r="M193" s="448"/>
      <c r="N193" s="448"/>
      <c r="O193" s="447"/>
      <c r="P193" s="447"/>
      <c r="Q193" s="447"/>
      <c r="R193" s="447"/>
      <c r="S193" s="447"/>
      <c r="T193" s="447"/>
      <c r="U193" s="447"/>
      <c r="V193" s="447"/>
      <c r="W193" s="447"/>
      <c r="X193" s="447"/>
      <c r="Y193" s="447"/>
      <c r="Z193" s="447"/>
    </row>
    <row r="194" spans="1:26" ht="15.75" customHeight="1">
      <c r="A194" s="447"/>
      <c r="B194" s="447" t="s">
        <v>416</v>
      </c>
      <c r="C194" s="448" t="s">
        <v>460</v>
      </c>
      <c r="D194" s="448" t="s">
        <v>384</v>
      </c>
      <c r="E194" s="245" t="s">
        <v>777</v>
      </c>
      <c r="F194" s="448" t="s">
        <v>63</v>
      </c>
      <c r="G194" s="448" t="s">
        <v>63</v>
      </c>
      <c r="H194" s="454" t="s">
        <v>934</v>
      </c>
      <c r="I194" s="448" t="s">
        <v>57</v>
      </c>
      <c r="J194" s="455">
        <f>'[1]Revenue Value'!I682</f>
        <v>405</v>
      </c>
      <c r="K194" s="448" t="s">
        <v>929</v>
      </c>
      <c r="L194" s="448"/>
      <c r="M194" s="448"/>
      <c r="N194" s="448"/>
      <c r="O194" s="447"/>
      <c r="P194" s="447"/>
      <c r="Q194" s="447"/>
      <c r="R194" s="447"/>
      <c r="S194" s="447"/>
      <c r="T194" s="447"/>
      <c r="U194" s="447"/>
      <c r="V194" s="447"/>
      <c r="W194" s="447"/>
      <c r="X194" s="447"/>
      <c r="Y194" s="447"/>
      <c r="Z194" s="447"/>
    </row>
    <row r="195" spans="1:26" ht="15.75" customHeight="1">
      <c r="A195" s="447"/>
      <c r="B195" s="447" t="s">
        <v>416</v>
      </c>
      <c r="C195" s="448" t="s">
        <v>460</v>
      </c>
      <c r="D195" s="448" t="s">
        <v>397</v>
      </c>
      <c r="E195" s="448" t="s">
        <v>787</v>
      </c>
      <c r="F195" s="448" t="s">
        <v>63</v>
      </c>
      <c r="G195" s="448" t="s">
        <v>63</v>
      </c>
      <c r="H195" s="454" t="s">
        <v>934</v>
      </c>
      <c r="I195" s="448" t="s">
        <v>57</v>
      </c>
      <c r="J195" s="455">
        <f>'[1]Revenue Value'!I1262</f>
        <v>401600685</v>
      </c>
      <c r="K195" s="448" t="s">
        <v>929</v>
      </c>
      <c r="L195" s="448"/>
      <c r="M195" s="448"/>
      <c r="N195" s="448"/>
      <c r="O195" s="447"/>
      <c r="P195" s="447"/>
      <c r="Q195" s="447"/>
      <c r="R195" s="447"/>
      <c r="S195" s="447"/>
      <c r="T195" s="447"/>
      <c r="U195" s="447"/>
      <c r="V195" s="447"/>
      <c r="W195" s="447"/>
      <c r="X195" s="447"/>
      <c r="Y195" s="447"/>
      <c r="Z195" s="447"/>
    </row>
    <row r="196" spans="1:26" ht="15.75" customHeight="1">
      <c r="A196" s="447"/>
      <c r="B196" s="447" t="s">
        <v>416</v>
      </c>
      <c r="C196" s="448" t="s">
        <v>460</v>
      </c>
      <c r="D196" s="448" t="s">
        <v>389</v>
      </c>
      <c r="E196" s="448" t="s">
        <v>768</v>
      </c>
      <c r="F196" s="448" t="s">
        <v>63</v>
      </c>
      <c r="G196" s="448" t="s">
        <v>63</v>
      </c>
      <c r="H196" s="454" t="s">
        <v>629</v>
      </c>
      <c r="I196" s="448" t="s">
        <v>57</v>
      </c>
      <c r="J196" s="456">
        <v>78501771</v>
      </c>
      <c r="K196" s="448" t="s">
        <v>929</v>
      </c>
      <c r="L196" s="448"/>
      <c r="M196" s="448"/>
      <c r="N196" s="448"/>
      <c r="O196" s="447"/>
      <c r="P196" s="447"/>
      <c r="Q196" s="447"/>
      <c r="R196" s="447"/>
      <c r="S196" s="447"/>
      <c r="T196" s="447"/>
      <c r="U196" s="447"/>
      <c r="V196" s="447"/>
      <c r="W196" s="447"/>
      <c r="X196" s="447"/>
      <c r="Y196" s="447"/>
      <c r="Z196" s="447"/>
    </row>
    <row r="197" spans="1:26" ht="15.75" customHeight="1">
      <c r="A197" s="447"/>
      <c r="B197" s="447" t="s">
        <v>416</v>
      </c>
      <c r="C197" s="448" t="s">
        <v>460</v>
      </c>
      <c r="D197" s="448" t="s">
        <v>389</v>
      </c>
      <c r="E197" s="448" t="s">
        <v>767</v>
      </c>
      <c r="F197" s="448" t="s">
        <v>63</v>
      </c>
      <c r="G197" s="448" t="s">
        <v>63</v>
      </c>
      <c r="H197" s="454" t="s">
        <v>629</v>
      </c>
      <c r="I197" s="448" t="s">
        <v>57</v>
      </c>
      <c r="J197" s="456">
        <v>4030231</v>
      </c>
      <c r="K197" s="448" t="s">
        <v>929</v>
      </c>
      <c r="L197" s="448"/>
      <c r="M197" s="448"/>
      <c r="N197" s="448"/>
      <c r="O197" s="447"/>
      <c r="P197" s="447"/>
      <c r="Q197" s="447"/>
      <c r="R197" s="447"/>
      <c r="S197" s="447"/>
      <c r="T197" s="447"/>
      <c r="U197" s="447"/>
      <c r="V197" s="447"/>
      <c r="W197" s="447"/>
      <c r="X197" s="447"/>
      <c r="Y197" s="447"/>
      <c r="Z197" s="447"/>
    </row>
    <row r="198" spans="1:26" ht="15.75" customHeight="1">
      <c r="A198" s="447"/>
      <c r="B198" s="447" t="s">
        <v>416</v>
      </c>
      <c r="C198" s="448" t="s">
        <v>460</v>
      </c>
      <c r="D198" s="448" t="s">
        <v>389</v>
      </c>
      <c r="E198" s="245" t="s">
        <v>760</v>
      </c>
      <c r="F198" s="448" t="s">
        <v>63</v>
      </c>
      <c r="G198" s="448" t="s">
        <v>63</v>
      </c>
      <c r="H198" s="454" t="s">
        <v>629</v>
      </c>
      <c r="I198" s="448" t="s">
        <v>57</v>
      </c>
      <c r="J198" s="456">
        <v>4068094</v>
      </c>
      <c r="K198" s="448" t="s">
        <v>929</v>
      </c>
      <c r="L198" s="448"/>
      <c r="M198" s="448"/>
      <c r="N198" s="448"/>
      <c r="O198" s="447"/>
      <c r="P198" s="447"/>
      <c r="Q198" s="447"/>
      <c r="R198" s="447"/>
      <c r="S198" s="447"/>
      <c r="T198" s="447"/>
      <c r="U198" s="447"/>
      <c r="V198" s="447"/>
      <c r="W198" s="447"/>
      <c r="X198" s="447"/>
      <c r="Y198" s="447"/>
      <c r="Z198" s="447"/>
    </row>
    <row r="199" spans="1:26" ht="15.75" customHeight="1">
      <c r="A199" s="447"/>
      <c r="B199" s="447" t="s">
        <v>416</v>
      </c>
      <c r="C199" s="448" t="s">
        <v>462</v>
      </c>
      <c r="D199" s="448" t="s">
        <v>389</v>
      </c>
      <c r="E199" s="448" t="s">
        <v>752</v>
      </c>
      <c r="F199" s="448" t="s">
        <v>63</v>
      </c>
      <c r="G199" s="448" t="s">
        <v>63</v>
      </c>
      <c r="H199" s="454" t="s">
        <v>630</v>
      </c>
      <c r="I199" s="448" t="s">
        <v>57</v>
      </c>
      <c r="J199" s="455">
        <f>'[1]Revenue Value'!I130</f>
        <v>147857944</v>
      </c>
      <c r="K199" s="448" t="s">
        <v>929</v>
      </c>
      <c r="L199" s="448"/>
      <c r="M199" s="448"/>
      <c r="N199" s="448"/>
      <c r="O199" s="447"/>
      <c r="P199" s="447"/>
      <c r="Q199" s="447"/>
      <c r="R199" s="447"/>
      <c r="S199" s="447"/>
      <c r="T199" s="447"/>
      <c r="U199" s="447"/>
      <c r="V199" s="447"/>
      <c r="W199" s="447"/>
      <c r="X199" s="447"/>
      <c r="Y199" s="447"/>
      <c r="Z199" s="447"/>
    </row>
    <row r="200" spans="1:26" ht="15.75" customHeight="1">
      <c r="A200" s="447"/>
      <c r="B200" s="447" t="s">
        <v>416</v>
      </c>
      <c r="C200" s="448" t="s">
        <v>462</v>
      </c>
      <c r="D200" s="448" t="s">
        <v>389</v>
      </c>
      <c r="E200" s="448" t="s">
        <v>755</v>
      </c>
      <c r="F200" s="448" t="s">
        <v>63</v>
      </c>
      <c r="G200" s="448" t="s">
        <v>63</v>
      </c>
      <c r="H200" s="454" t="s">
        <v>630</v>
      </c>
      <c r="I200" s="448" t="s">
        <v>57</v>
      </c>
      <c r="J200" s="455">
        <f>'[1]Revenue Value'!I131</f>
        <v>365209589</v>
      </c>
      <c r="K200" s="448" t="s">
        <v>929</v>
      </c>
      <c r="L200" s="448"/>
      <c r="M200" s="448"/>
      <c r="N200" s="448"/>
      <c r="O200" s="447"/>
      <c r="P200" s="447"/>
      <c r="Q200" s="447"/>
      <c r="R200" s="447"/>
      <c r="S200" s="447"/>
      <c r="T200" s="447"/>
      <c r="U200" s="447"/>
      <c r="V200" s="447"/>
      <c r="W200" s="447"/>
      <c r="X200" s="447"/>
      <c r="Y200" s="447"/>
      <c r="Z200" s="447"/>
    </row>
    <row r="201" spans="1:26" ht="15.75" customHeight="1">
      <c r="A201" s="447"/>
      <c r="B201" s="447" t="s">
        <v>416</v>
      </c>
      <c r="C201" s="448" t="s">
        <v>462</v>
      </c>
      <c r="D201" s="448" t="s">
        <v>389</v>
      </c>
      <c r="E201" s="448" t="s">
        <v>760</v>
      </c>
      <c r="F201" s="448" t="s">
        <v>63</v>
      </c>
      <c r="G201" s="448" t="s">
        <v>63</v>
      </c>
      <c r="H201" s="454" t="s">
        <v>630</v>
      </c>
      <c r="I201" s="448" t="s">
        <v>57</v>
      </c>
      <c r="J201" s="455">
        <f>'[1]Revenue Value'!I136</f>
        <v>4000</v>
      </c>
      <c r="K201" s="448" t="s">
        <v>929</v>
      </c>
      <c r="L201" s="448"/>
      <c r="M201" s="448"/>
      <c r="N201" s="448"/>
      <c r="O201" s="447"/>
      <c r="P201" s="447"/>
      <c r="Q201" s="447"/>
      <c r="R201" s="447"/>
      <c r="S201" s="447"/>
      <c r="T201" s="447"/>
      <c r="U201" s="447"/>
      <c r="V201" s="447"/>
      <c r="W201" s="447"/>
      <c r="X201" s="447"/>
      <c r="Y201" s="447"/>
      <c r="Z201" s="447"/>
    </row>
    <row r="202" spans="1:26" ht="15.75" customHeight="1">
      <c r="A202" s="447"/>
      <c r="B202" s="447" t="s">
        <v>416</v>
      </c>
      <c r="C202" s="448" t="s">
        <v>462</v>
      </c>
      <c r="D202" s="448" t="s">
        <v>401</v>
      </c>
      <c r="E202" s="448" t="s">
        <v>774</v>
      </c>
      <c r="F202" s="448" t="s">
        <v>63</v>
      </c>
      <c r="G202" s="448" t="s">
        <v>63</v>
      </c>
      <c r="H202" s="454" t="s">
        <v>630</v>
      </c>
      <c r="I202" s="448" t="s">
        <v>57</v>
      </c>
      <c r="J202" s="455">
        <f>'[1]Revenue Value'!I1174</f>
        <v>9416499</v>
      </c>
      <c r="K202" s="448" t="s">
        <v>929</v>
      </c>
      <c r="L202" s="448"/>
      <c r="M202" s="448"/>
      <c r="N202" s="448"/>
      <c r="O202" s="447"/>
      <c r="P202" s="447"/>
      <c r="Q202" s="447"/>
      <c r="R202" s="447"/>
      <c r="S202" s="447"/>
      <c r="T202" s="447"/>
      <c r="U202" s="447"/>
      <c r="V202" s="447"/>
      <c r="W202" s="447"/>
      <c r="X202" s="447"/>
      <c r="Y202" s="447"/>
      <c r="Z202" s="447"/>
    </row>
    <row r="203" spans="1:26" ht="15.75" customHeight="1">
      <c r="A203" s="447"/>
      <c r="B203" s="447" t="s">
        <v>416</v>
      </c>
      <c r="C203" s="448" t="s">
        <v>462</v>
      </c>
      <c r="D203" s="448" t="s">
        <v>384</v>
      </c>
      <c r="E203" s="245" t="s">
        <v>780</v>
      </c>
      <c r="F203" s="448" t="s">
        <v>63</v>
      </c>
      <c r="G203" s="448" t="s">
        <v>63</v>
      </c>
      <c r="H203" s="454" t="s">
        <v>630</v>
      </c>
      <c r="I203" s="448" t="s">
        <v>57</v>
      </c>
      <c r="J203" s="455">
        <f>'[1]Revenue Value'!I724</f>
        <v>926333</v>
      </c>
      <c r="K203" s="448" t="s">
        <v>929</v>
      </c>
      <c r="L203" s="448"/>
      <c r="M203" s="448"/>
      <c r="N203" s="448"/>
      <c r="O203" s="447"/>
      <c r="P203" s="447"/>
      <c r="Q203" s="447"/>
      <c r="R203" s="447"/>
      <c r="S203" s="447"/>
      <c r="T203" s="447"/>
      <c r="U203" s="447"/>
      <c r="V203" s="447"/>
      <c r="W203" s="447"/>
      <c r="X203" s="447"/>
      <c r="Y203" s="447"/>
      <c r="Z203" s="447"/>
    </row>
    <row r="204" spans="1:26" ht="15.75" customHeight="1">
      <c r="A204" s="447"/>
      <c r="B204" s="447" t="s">
        <v>416</v>
      </c>
      <c r="C204" s="448" t="s">
        <v>462</v>
      </c>
      <c r="D204" s="448" t="s">
        <v>384</v>
      </c>
      <c r="E204" s="448" t="s">
        <v>778</v>
      </c>
      <c r="F204" s="448" t="s">
        <v>63</v>
      </c>
      <c r="G204" s="448" t="s">
        <v>63</v>
      </c>
      <c r="H204" s="454" t="s">
        <v>630</v>
      </c>
      <c r="I204" s="448" t="s">
        <v>57</v>
      </c>
      <c r="J204" s="455">
        <f>'[1]Revenue Value'!I729</f>
        <v>346500</v>
      </c>
      <c r="K204" s="448" t="s">
        <v>929</v>
      </c>
      <c r="L204" s="448"/>
      <c r="M204" s="448"/>
      <c r="N204" s="448"/>
      <c r="O204" s="447"/>
      <c r="P204" s="447"/>
      <c r="Q204" s="447"/>
      <c r="R204" s="447"/>
      <c r="S204" s="447"/>
      <c r="T204" s="447"/>
      <c r="U204" s="447"/>
      <c r="V204" s="447"/>
      <c r="W204" s="447"/>
      <c r="X204" s="447"/>
      <c r="Y204" s="447"/>
      <c r="Z204" s="447"/>
    </row>
    <row r="205" spans="1:26" ht="15.75" customHeight="1">
      <c r="A205" s="447"/>
      <c r="B205" s="447" t="s">
        <v>416</v>
      </c>
      <c r="C205" s="448" t="s">
        <v>462</v>
      </c>
      <c r="D205" s="448" t="s">
        <v>384</v>
      </c>
      <c r="E205" s="448" t="s">
        <v>784</v>
      </c>
      <c r="F205" s="448" t="s">
        <v>63</v>
      </c>
      <c r="G205" s="448" t="s">
        <v>63</v>
      </c>
      <c r="H205" s="454" t="s">
        <v>630</v>
      </c>
      <c r="I205" s="448" t="s">
        <v>57</v>
      </c>
      <c r="J205" s="455">
        <f>'[1]Revenue Value'!I727</f>
        <v>16500</v>
      </c>
      <c r="K205" s="448" t="s">
        <v>929</v>
      </c>
      <c r="L205" s="448"/>
      <c r="M205" s="448"/>
      <c r="N205" s="448"/>
      <c r="O205" s="447"/>
      <c r="P205" s="447"/>
      <c r="Q205" s="447"/>
      <c r="R205" s="447"/>
      <c r="S205" s="447"/>
      <c r="T205" s="447"/>
      <c r="U205" s="447"/>
      <c r="V205" s="447"/>
      <c r="W205" s="447"/>
      <c r="X205" s="447"/>
      <c r="Y205" s="447"/>
      <c r="Z205" s="447"/>
    </row>
    <row r="206" spans="1:26" ht="15.75" customHeight="1">
      <c r="A206" s="447"/>
      <c r="B206" s="447" t="s">
        <v>416</v>
      </c>
      <c r="C206" s="448" t="s">
        <v>462</v>
      </c>
      <c r="D206" s="448" t="s">
        <v>384</v>
      </c>
      <c r="E206" s="448" t="s">
        <v>786</v>
      </c>
      <c r="F206" s="448" t="s">
        <v>63</v>
      </c>
      <c r="G206" s="448" t="s">
        <v>63</v>
      </c>
      <c r="H206" s="454" t="s">
        <v>630</v>
      </c>
      <c r="I206" s="448" t="s">
        <v>57</v>
      </c>
      <c r="J206" s="455">
        <f>'[1]Revenue Value'!I728</f>
        <v>10500</v>
      </c>
      <c r="K206" s="448" t="s">
        <v>929</v>
      </c>
      <c r="L206" s="448"/>
      <c r="M206" s="448"/>
      <c r="N206" s="448"/>
      <c r="O206" s="447"/>
      <c r="P206" s="447"/>
      <c r="Q206" s="447"/>
      <c r="R206" s="447"/>
      <c r="S206" s="447"/>
      <c r="T206" s="447"/>
      <c r="U206" s="447"/>
      <c r="V206" s="447"/>
      <c r="W206" s="447"/>
      <c r="X206" s="447"/>
      <c r="Y206" s="447"/>
      <c r="Z206" s="447"/>
    </row>
    <row r="207" spans="1:26" ht="15.75" customHeight="1">
      <c r="A207" s="447"/>
      <c r="B207" s="447" t="s">
        <v>416</v>
      </c>
      <c r="C207" s="448" t="s">
        <v>462</v>
      </c>
      <c r="D207" s="448" t="s">
        <v>384</v>
      </c>
      <c r="E207" s="245" t="s">
        <v>777</v>
      </c>
      <c r="F207" s="448" t="s">
        <v>63</v>
      </c>
      <c r="G207" s="448" t="s">
        <v>63</v>
      </c>
      <c r="H207" s="454" t="s">
        <v>630</v>
      </c>
      <c r="I207" s="448" t="s">
        <v>57</v>
      </c>
      <c r="J207" s="455">
        <f>'[1]Revenue Value'!I730</f>
        <v>28007000</v>
      </c>
      <c r="K207" s="448" t="s">
        <v>929</v>
      </c>
      <c r="L207" s="448"/>
      <c r="M207" s="448"/>
      <c r="N207" s="448"/>
      <c r="O207" s="447"/>
      <c r="P207" s="447"/>
      <c r="Q207" s="447"/>
      <c r="R207" s="447"/>
      <c r="S207" s="447"/>
      <c r="T207" s="447"/>
      <c r="U207" s="447"/>
      <c r="V207" s="447"/>
      <c r="W207" s="447"/>
      <c r="X207" s="447"/>
      <c r="Y207" s="447"/>
      <c r="Z207" s="447"/>
    </row>
    <row r="208" spans="1:26" ht="15.75" customHeight="1">
      <c r="A208" s="447"/>
      <c r="B208" s="447" t="s">
        <v>416</v>
      </c>
      <c r="C208" s="448" t="s">
        <v>462</v>
      </c>
      <c r="D208" s="448" t="s">
        <v>389</v>
      </c>
      <c r="E208" s="448" t="s">
        <v>768</v>
      </c>
      <c r="F208" s="448" t="s">
        <v>63</v>
      </c>
      <c r="G208" s="448" t="s">
        <v>63</v>
      </c>
      <c r="H208" s="454" t="s">
        <v>630</v>
      </c>
      <c r="I208" s="448" t="s">
        <v>57</v>
      </c>
      <c r="J208" s="456">
        <v>31892292</v>
      </c>
      <c r="K208" s="448" t="s">
        <v>929</v>
      </c>
      <c r="L208" s="448"/>
      <c r="M208" s="448"/>
      <c r="N208" s="448"/>
      <c r="O208" s="447"/>
      <c r="P208" s="447"/>
      <c r="Q208" s="447"/>
      <c r="R208" s="447"/>
      <c r="S208" s="447"/>
      <c r="T208" s="447"/>
      <c r="U208" s="447"/>
      <c r="V208" s="447"/>
      <c r="W208" s="447"/>
      <c r="X208" s="447"/>
      <c r="Y208" s="447"/>
      <c r="Z208" s="447"/>
    </row>
    <row r="209" spans="1:26" ht="15.75" customHeight="1">
      <c r="A209" s="447"/>
      <c r="B209" s="447" t="s">
        <v>416</v>
      </c>
      <c r="C209" s="448" t="s">
        <v>462</v>
      </c>
      <c r="D209" s="448" t="s">
        <v>389</v>
      </c>
      <c r="E209" s="448" t="s">
        <v>767</v>
      </c>
      <c r="F209" s="448" t="s">
        <v>63</v>
      </c>
      <c r="G209" s="448" t="s">
        <v>63</v>
      </c>
      <c r="H209" s="454" t="s">
        <v>630</v>
      </c>
      <c r="I209" s="448" t="s">
        <v>57</v>
      </c>
      <c r="J209" s="456">
        <v>35124747</v>
      </c>
      <c r="K209" s="448" t="s">
        <v>929</v>
      </c>
      <c r="L209" s="448"/>
      <c r="M209" s="448"/>
      <c r="N209" s="448"/>
      <c r="O209" s="447"/>
      <c r="P209" s="447"/>
      <c r="Q209" s="447"/>
      <c r="R209" s="447"/>
      <c r="S209" s="447"/>
      <c r="T209" s="447"/>
      <c r="U209" s="447"/>
      <c r="V209" s="447"/>
      <c r="W209" s="447"/>
      <c r="X209" s="447"/>
      <c r="Y209" s="447"/>
      <c r="Z209" s="447"/>
    </row>
    <row r="210" spans="1:26" ht="15.75" customHeight="1">
      <c r="A210" s="447"/>
      <c r="B210" s="447" t="s">
        <v>416</v>
      </c>
      <c r="C210" s="448" t="s">
        <v>462</v>
      </c>
      <c r="D210" s="448" t="s">
        <v>389</v>
      </c>
      <c r="E210" s="245" t="s">
        <v>760</v>
      </c>
      <c r="F210" s="448" t="s">
        <v>63</v>
      </c>
      <c r="G210" s="448" t="s">
        <v>63</v>
      </c>
      <c r="H210" s="454" t="s">
        <v>630</v>
      </c>
      <c r="I210" s="448" t="s">
        <v>57</v>
      </c>
      <c r="J210" s="456">
        <v>76600</v>
      </c>
      <c r="K210" s="448" t="s">
        <v>929</v>
      </c>
      <c r="L210" s="448"/>
      <c r="M210" s="448"/>
      <c r="N210" s="448"/>
      <c r="O210" s="447"/>
      <c r="P210" s="447"/>
      <c r="Q210" s="447"/>
      <c r="R210" s="447"/>
      <c r="S210" s="447"/>
      <c r="T210" s="447"/>
      <c r="U210" s="447"/>
      <c r="V210" s="447"/>
      <c r="W210" s="447"/>
      <c r="X210" s="447"/>
      <c r="Y210" s="447"/>
      <c r="Z210" s="447"/>
    </row>
    <row r="211" spans="1:26" ht="15.75" customHeight="1">
      <c r="A211" s="447"/>
      <c r="B211" s="447" t="s">
        <v>416</v>
      </c>
      <c r="C211" s="448" t="s">
        <v>465</v>
      </c>
      <c r="D211" s="448" t="s">
        <v>389</v>
      </c>
      <c r="E211" s="448" t="s">
        <v>752</v>
      </c>
      <c r="F211" s="448" t="s">
        <v>63</v>
      </c>
      <c r="G211" s="448" t="s">
        <v>63</v>
      </c>
      <c r="H211" s="454" t="s">
        <v>632</v>
      </c>
      <c r="I211" s="448" t="s">
        <v>57</v>
      </c>
      <c r="J211" s="455">
        <f>'[1]Revenue Value'!I343</f>
        <v>259146574</v>
      </c>
      <c r="K211" s="448" t="s">
        <v>929</v>
      </c>
      <c r="L211" s="448"/>
      <c r="M211" s="448"/>
      <c r="N211" s="448"/>
      <c r="O211" s="447"/>
      <c r="P211" s="447"/>
      <c r="Q211" s="447"/>
      <c r="R211" s="447"/>
      <c r="S211" s="447"/>
      <c r="T211" s="447"/>
      <c r="U211" s="447"/>
      <c r="V211" s="447"/>
      <c r="W211" s="447"/>
      <c r="X211" s="447"/>
      <c r="Y211" s="447"/>
      <c r="Z211" s="447"/>
    </row>
    <row r="212" spans="1:26" ht="15.75" customHeight="1">
      <c r="A212" s="447"/>
      <c r="B212" s="447" t="s">
        <v>416</v>
      </c>
      <c r="C212" s="448" t="s">
        <v>465</v>
      </c>
      <c r="D212" s="448" t="s">
        <v>387</v>
      </c>
      <c r="E212" s="448" t="s">
        <v>771</v>
      </c>
      <c r="F212" s="448" t="s">
        <v>63</v>
      </c>
      <c r="G212" s="448" t="s">
        <v>63</v>
      </c>
      <c r="H212" s="454" t="s">
        <v>632</v>
      </c>
      <c r="I212" s="448" t="s">
        <v>57</v>
      </c>
      <c r="J212" s="455">
        <f>'[1]Revenue Value'!I582</f>
        <v>14643672</v>
      </c>
      <c r="K212" s="448" t="s">
        <v>929</v>
      </c>
      <c r="L212" s="448"/>
      <c r="M212" s="448"/>
      <c r="N212" s="448"/>
      <c r="O212" s="447"/>
      <c r="P212" s="447"/>
      <c r="Q212" s="447"/>
      <c r="R212" s="447"/>
      <c r="S212" s="447"/>
      <c r="T212" s="447"/>
      <c r="U212" s="447"/>
      <c r="V212" s="447"/>
      <c r="W212" s="447"/>
      <c r="X212" s="447"/>
      <c r="Y212" s="447"/>
      <c r="Z212" s="447"/>
    </row>
    <row r="213" spans="1:26" ht="15.75" customHeight="1">
      <c r="A213" s="447"/>
      <c r="B213" s="447" t="s">
        <v>416</v>
      </c>
      <c r="C213" s="448" t="s">
        <v>465</v>
      </c>
      <c r="D213" s="448" t="s">
        <v>387</v>
      </c>
      <c r="E213" s="448" t="s">
        <v>772</v>
      </c>
      <c r="F213" s="448" t="s">
        <v>63</v>
      </c>
      <c r="G213" s="448" t="s">
        <v>63</v>
      </c>
      <c r="H213" s="454" t="s">
        <v>632</v>
      </c>
      <c r="I213" s="448" t="s">
        <v>57</v>
      </c>
      <c r="J213" s="455">
        <f>'[1]Revenue Value'!I583</f>
        <v>90887312</v>
      </c>
      <c r="K213" s="448" t="s">
        <v>929</v>
      </c>
      <c r="L213" s="448"/>
      <c r="M213" s="448"/>
      <c r="N213" s="448"/>
      <c r="O213" s="447"/>
      <c r="P213" s="447"/>
      <c r="Q213" s="447"/>
      <c r="R213" s="447"/>
      <c r="S213" s="447"/>
      <c r="T213" s="447"/>
      <c r="U213" s="447"/>
      <c r="V213" s="447"/>
      <c r="W213" s="447"/>
      <c r="X213" s="447"/>
      <c r="Y213" s="447"/>
      <c r="Z213" s="447"/>
    </row>
    <row r="214" spans="1:26" ht="15.75" customHeight="1">
      <c r="A214" s="447"/>
      <c r="B214" s="447" t="s">
        <v>416</v>
      </c>
      <c r="C214" s="448" t="s">
        <v>465</v>
      </c>
      <c r="D214" s="448" t="s">
        <v>387</v>
      </c>
      <c r="E214" s="245" t="s">
        <v>773</v>
      </c>
      <c r="F214" s="448" t="s">
        <v>63</v>
      </c>
      <c r="G214" s="448" t="s">
        <v>63</v>
      </c>
      <c r="H214" s="454" t="s">
        <v>632</v>
      </c>
      <c r="I214" s="448" t="s">
        <v>57</v>
      </c>
      <c r="J214" s="455">
        <f>'[1]Revenue Value'!I584</f>
        <v>1430478</v>
      </c>
      <c r="K214" s="448" t="s">
        <v>929</v>
      </c>
      <c r="L214" s="448"/>
      <c r="M214" s="448"/>
      <c r="N214" s="448"/>
      <c r="O214" s="447"/>
      <c r="P214" s="447"/>
      <c r="Q214" s="447"/>
      <c r="R214" s="447"/>
      <c r="S214" s="447"/>
      <c r="T214" s="447"/>
      <c r="U214" s="447"/>
      <c r="V214" s="447"/>
      <c r="W214" s="447"/>
      <c r="X214" s="447"/>
      <c r="Y214" s="447"/>
      <c r="Z214" s="447"/>
    </row>
    <row r="215" spans="1:26" ht="15.75" customHeight="1">
      <c r="A215" s="447"/>
      <c r="B215" s="447" t="s">
        <v>416</v>
      </c>
      <c r="C215" s="448" t="s">
        <v>465</v>
      </c>
      <c r="D215" s="448" t="s">
        <v>384</v>
      </c>
      <c r="E215" s="245" t="s">
        <v>780</v>
      </c>
      <c r="F215" s="448" t="s">
        <v>63</v>
      </c>
      <c r="G215" s="448" t="s">
        <v>63</v>
      </c>
      <c r="H215" s="454" t="s">
        <v>632</v>
      </c>
      <c r="I215" s="448" t="s">
        <v>57</v>
      </c>
      <c r="J215" s="455">
        <f>'[1]Revenue Value'!I894</f>
        <v>63675841</v>
      </c>
      <c r="K215" s="448" t="s">
        <v>929</v>
      </c>
      <c r="L215" s="448"/>
      <c r="M215" s="448"/>
      <c r="N215" s="448"/>
      <c r="O215" s="447"/>
      <c r="P215" s="447"/>
      <c r="Q215" s="447"/>
      <c r="R215" s="447"/>
      <c r="S215" s="447"/>
      <c r="T215" s="447"/>
      <c r="U215" s="447"/>
      <c r="V215" s="447"/>
      <c r="W215" s="447"/>
      <c r="X215" s="447"/>
      <c r="Y215" s="447"/>
      <c r="Z215" s="447"/>
    </row>
    <row r="216" spans="1:26" ht="15.75" customHeight="1">
      <c r="A216" s="447"/>
      <c r="B216" s="447" t="s">
        <v>416</v>
      </c>
      <c r="C216" s="448" t="s">
        <v>465</v>
      </c>
      <c r="D216" s="448" t="s">
        <v>384</v>
      </c>
      <c r="E216" s="448" t="s">
        <v>782</v>
      </c>
      <c r="F216" s="448" t="s">
        <v>63</v>
      </c>
      <c r="G216" s="448" t="s">
        <v>63</v>
      </c>
      <c r="H216" s="454" t="s">
        <v>632</v>
      </c>
      <c r="I216" s="448" t="s">
        <v>57</v>
      </c>
      <c r="J216" s="455">
        <f>'[1]Revenue Value'!I895</f>
        <v>15591157</v>
      </c>
      <c r="K216" s="448" t="s">
        <v>929</v>
      </c>
      <c r="L216" s="448"/>
      <c r="M216" s="448"/>
      <c r="N216" s="448"/>
      <c r="O216" s="447"/>
      <c r="P216" s="447"/>
      <c r="Q216" s="447"/>
      <c r="R216" s="447"/>
      <c r="S216" s="447"/>
      <c r="T216" s="447"/>
      <c r="U216" s="447"/>
      <c r="V216" s="447"/>
      <c r="W216" s="447"/>
      <c r="X216" s="447"/>
      <c r="Y216" s="447"/>
      <c r="Z216" s="447"/>
    </row>
    <row r="217" spans="1:26" ht="15.75" customHeight="1">
      <c r="A217" s="447"/>
      <c r="B217" s="447" t="s">
        <v>416</v>
      </c>
      <c r="C217" s="448" t="s">
        <v>465</v>
      </c>
      <c r="D217" s="448" t="s">
        <v>384</v>
      </c>
      <c r="E217" s="448" t="s">
        <v>783</v>
      </c>
      <c r="F217" s="448" t="s">
        <v>63</v>
      </c>
      <c r="G217" s="448" t="s">
        <v>63</v>
      </c>
      <c r="H217" s="454" t="s">
        <v>632</v>
      </c>
      <c r="I217" s="448" t="s">
        <v>57</v>
      </c>
      <c r="J217" s="455">
        <f>'[1]Revenue Value'!I896</f>
        <v>15591157</v>
      </c>
      <c r="K217" s="448" t="s">
        <v>929</v>
      </c>
      <c r="L217" s="448"/>
      <c r="M217" s="448"/>
      <c r="N217" s="448"/>
      <c r="O217" s="447"/>
      <c r="P217" s="447"/>
      <c r="Q217" s="447"/>
      <c r="R217" s="447"/>
      <c r="S217" s="447"/>
      <c r="T217" s="447"/>
      <c r="U217" s="447"/>
      <c r="V217" s="447"/>
      <c r="W217" s="447"/>
      <c r="X217" s="447"/>
      <c r="Y217" s="447"/>
      <c r="Z217" s="447"/>
    </row>
    <row r="218" spans="1:26" ht="15.75" customHeight="1">
      <c r="A218" s="447"/>
      <c r="B218" s="447" t="s">
        <v>416</v>
      </c>
      <c r="C218" s="448" t="s">
        <v>465</v>
      </c>
      <c r="D218" s="448" t="s">
        <v>384</v>
      </c>
      <c r="E218" s="448" t="s">
        <v>778</v>
      </c>
      <c r="F218" s="448" t="s">
        <v>63</v>
      </c>
      <c r="G218" s="448" t="s">
        <v>63</v>
      </c>
      <c r="H218" s="454" t="s">
        <v>632</v>
      </c>
      <c r="I218" s="448" t="s">
        <v>57</v>
      </c>
      <c r="J218" s="455">
        <f>'[1]Revenue Value'!I899</f>
        <v>69625</v>
      </c>
      <c r="K218" s="448" t="s">
        <v>929</v>
      </c>
      <c r="L218" s="448"/>
      <c r="M218" s="448"/>
      <c r="N218" s="448"/>
      <c r="O218" s="447"/>
      <c r="P218" s="447"/>
      <c r="Q218" s="447"/>
      <c r="R218" s="447"/>
      <c r="S218" s="447"/>
      <c r="T218" s="447"/>
      <c r="U218" s="447"/>
      <c r="V218" s="447"/>
      <c r="W218" s="447"/>
      <c r="X218" s="447"/>
      <c r="Y218" s="447"/>
      <c r="Z218" s="447"/>
    </row>
    <row r="219" spans="1:26" ht="15.75" customHeight="1">
      <c r="A219" s="447"/>
      <c r="B219" s="447" t="s">
        <v>416</v>
      </c>
      <c r="C219" s="448" t="s">
        <v>465</v>
      </c>
      <c r="D219" s="448" t="s">
        <v>384</v>
      </c>
      <c r="E219" s="448" t="s">
        <v>784</v>
      </c>
      <c r="F219" s="448" t="s">
        <v>63</v>
      </c>
      <c r="G219" s="448" t="s">
        <v>63</v>
      </c>
      <c r="H219" s="454" t="s">
        <v>632</v>
      </c>
      <c r="I219" s="448" t="s">
        <v>57</v>
      </c>
      <c r="J219" s="455">
        <f>'[1]Revenue Value'!I897</f>
        <v>4000</v>
      </c>
      <c r="K219" s="448" t="s">
        <v>929</v>
      </c>
      <c r="L219" s="448"/>
      <c r="M219" s="448"/>
      <c r="N219" s="448"/>
      <c r="O219" s="447"/>
      <c r="P219" s="447"/>
      <c r="Q219" s="447"/>
      <c r="R219" s="447"/>
      <c r="S219" s="447"/>
      <c r="T219" s="447"/>
      <c r="U219" s="447"/>
      <c r="V219" s="447"/>
      <c r="W219" s="447"/>
      <c r="X219" s="447"/>
      <c r="Y219" s="447"/>
      <c r="Z219" s="447"/>
    </row>
    <row r="220" spans="1:26" ht="15.75" customHeight="1">
      <c r="A220" s="447"/>
      <c r="B220" s="447" t="s">
        <v>416</v>
      </c>
      <c r="C220" s="448" t="s">
        <v>465</v>
      </c>
      <c r="D220" s="448" t="s">
        <v>384</v>
      </c>
      <c r="E220" s="245" t="s">
        <v>777</v>
      </c>
      <c r="F220" s="448" t="s">
        <v>63</v>
      </c>
      <c r="G220" s="448" t="s">
        <v>63</v>
      </c>
      <c r="H220" s="454" t="s">
        <v>632</v>
      </c>
      <c r="I220" s="448" t="s">
        <v>57</v>
      </c>
      <c r="J220" s="455">
        <f>'[1]Revenue Value'!I900</f>
        <v>433820</v>
      </c>
      <c r="K220" s="448" t="s">
        <v>929</v>
      </c>
      <c r="L220" s="448"/>
      <c r="M220" s="448"/>
      <c r="N220" s="448"/>
      <c r="O220" s="447"/>
      <c r="P220" s="447"/>
      <c r="Q220" s="447"/>
      <c r="R220" s="447"/>
      <c r="S220" s="447"/>
      <c r="T220" s="447"/>
      <c r="U220" s="447"/>
      <c r="V220" s="447"/>
      <c r="W220" s="447"/>
      <c r="X220" s="447"/>
      <c r="Y220" s="447"/>
      <c r="Z220" s="447"/>
    </row>
    <row r="221" spans="1:26" ht="15.75" customHeight="1">
      <c r="A221" s="447"/>
      <c r="B221" s="447" t="s">
        <v>416</v>
      </c>
      <c r="C221" s="448" t="s">
        <v>465</v>
      </c>
      <c r="D221" s="448" t="s">
        <v>389</v>
      </c>
      <c r="E221" s="448" t="s">
        <v>768</v>
      </c>
      <c r="F221" s="448" t="s">
        <v>63</v>
      </c>
      <c r="G221" s="448" t="s">
        <v>63</v>
      </c>
      <c r="H221" s="454" t="s">
        <v>632</v>
      </c>
      <c r="I221" s="448" t="s">
        <v>57</v>
      </c>
      <c r="J221" s="456">
        <v>44020107</v>
      </c>
      <c r="K221" s="448" t="s">
        <v>929</v>
      </c>
      <c r="L221" s="448"/>
      <c r="M221" s="448"/>
      <c r="N221" s="448"/>
      <c r="O221" s="447"/>
      <c r="P221" s="447"/>
      <c r="Q221" s="447"/>
      <c r="R221" s="447"/>
      <c r="S221" s="447"/>
      <c r="T221" s="447"/>
      <c r="U221" s="447"/>
      <c r="V221" s="447"/>
      <c r="W221" s="447"/>
      <c r="X221" s="447"/>
      <c r="Y221" s="447"/>
      <c r="Z221" s="447"/>
    </row>
    <row r="222" spans="1:26" ht="15.75" customHeight="1">
      <c r="A222" s="447"/>
      <c r="B222" s="447" t="s">
        <v>416</v>
      </c>
      <c r="C222" s="448" t="s">
        <v>465</v>
      </c>
      <c r="D222" s="448" t="s">
        <v>389</v>
      </c>
      <c r="E222" s="448" t="s">
        <v>767</v>
      </c>
      <c r="F222" s="448" t="s">
        <v>63</v>
      </c>
      <c r="G222" s="448" t="s">
        <v>63</v>
      </c>
      <c r="H222" s="454" t="s">
        <v>632</v>
      </c>
      <c r="I222" s="448" t="s">
        <v>57</v>
      </c>
      <c r="J222" s="456">
        <v>25473252</v>
      </c>
      <c r="K222" s="448" t="s">
        <v>929</v>
      </c>
      <c r="L222" s="448"/>
      <c r="M222" s="448"/>
      <c r="N222" s="448"/>
      <c r="O222" s="447"/>
      <c r="P222" s="447"/>
      <c r="Q222" s="447"/>
      <c r="R222" s="447"/>
      <c r="S222" s="447"/>
      <c r="T222" s="447"/>
      <c r="U222" s="447"/>
      <c r="V222" s="447"/>
      <c r="W222" s="447"/>
      <c r="X222" s="447"/>
      <c r="Y222" s="447"/>
      <c r="Z222" s="447"/>
    </row>
    <row r="223" spans="1:26" ht="15.75" customHeight="1">
      <c r="A223" s="447"/>
      <c r="B223" s="447" t="s">
        <v>416</v>
      </c>
      <c r="C223" s="448" t="s">
        <v>465</v>
      </c>
      <c r="D223" s="448" t="s">
        <v>389</v>
      </c>
      <c r="E223" s="245" t="s">
        <v>760</v>
      </c>
      <c r="F223" s="448" t="s">
        <v>63</v>
      </c>
      <c r="G223" s="448" t="s">
        <v>63</v>
      </c>
      <c r="H223" s="454" t="s">
        <v>632</v>
      </c>
      <c r="I223" s="448" t="s">
        <v>57</v>
      </c>
      <c r="J223" s="456">
        <v>22985</v>
      </c>
      <c r="K223" s="448" t="s">
        <v>929</v>
      </c>
      <c r="L223" s="448"/>
      <c r="M223" s="448"/>
      <c r="N223" s="448"/>
      <c r="O223" s="447"/>
      <c r="P223" s="447"/>
      <c r="Q223" s="447"/>
      <c r="R223" s="447"/>
      <c r="S223" s="447"/>
      <c r="T223" s="447"/>
      <c r="U223" s="447"/>
      <c r="V223" s="447"/>
      <c r="W223" s="447"/>
      <c r="X223" s="447"/>
      <c r="Y223" s="447"/>
      <c r="Z223" s="447"/>
    </row>
    <row r="224" spans="1:26" ht="15.75" customHeight="1">
      <c r="A224" s="447"/>
      <c r="B224" s="447" t="s">
        <v>416</v>
      </c>
      <c r="C224" s="448" t="s">
        <v>469</v>
      </c>
      <c r="D224" s="448" t="s">
        <v>389</v>
      </c>
      <c r="E224" s="448" t="s">
        <v>752</v>
      </c>
      <c r="F224" s="448" t="s">
        <v>63</v>
      </c>
      <c r="G224" s="448" t="s">
        <v>63</v>
      </c>
      <c r="H224" s="454" t="s">
        <v>634</v>
      </c>
      <c r="I224" s="448" t="s">
        <v>57</v>
      </c>
      <c r="J224" s="455">
        <f>'[1]Revenue Value'!I353</f>
        <v>822552797</v>
      </c>
      <c r="K224" s="448" t="s">
        <v>929</v>
      </c>
      <c r="L224" s="448"/>
      <c r="M224" s="448"/>
      <c r="N224" s="448"/>
      <c r="O224" s="447"/>
      <c r="P224" s="447"/>
      <c r="Q224" s="447"/>
      <c r="R224" s="447"/>
      <c r="S224" s="447"/>
      <c r="T224" s="447"/>
      <c r="U224" s="447"/>
      <c r="V224" s="447"/>
      <c r="W224" s="447"/>
      <c r="X224" s="447"/>
      <c r="Y224" s="447"/>
      <c r="Z224" s="447"/>
    </row>
    <row r="225" spans="1:26" ht="15.75" customHeight="1">
      <c r="A225" s="447"/>
      <c r="B225" s="447" t="s">
        <v>416</v>
      </c>
      <c r="C225" s="448" t="s">
        <v>469</v>
      </c>
      <c r="D225" s="448" t="s">
        <v>389</v>
      </c>
      <c r="E225" s="448" t="s">
        <v>755</v>
      </c>
      <c r="F225" s="448" t="s">
        <v>63</v>
      </c>
      <c r="G225" s="448" t="s">
        <v>63</v>
      </c>
      <c r="H225" s="454" t="s">
        <v>634</v>
      </c>
      <c r="I225" s="448" t="s">
        <v>57</v>
      </c>
      <c r="J225" s="455">
        <f>'[1]Revenue Value'!I354</f>
        <v>94570802</v>
      </c>
      <c r="K225" s="448" t="s">
        <v>929</v>
      </c>
      <c r="L225" s="448"/>
      <c r="M225" s="448"/>
      <c r="N225" s="448"/>
      <c r="O225" s="447"/>
      <c r="P225" s="447"/>
      <c r="Q225" s="447"/>
      <c r="R225" s="447"/>
      <c r="S225" s="447"/>
      <c r="T225" s="447"/>
      <c r="U225" s="447"/>
      <c r="V225" s="447"/>
      <c r="W225" s="447"/>
      <c r="X225" s="447"/>
      <c r="Y225" s="447"/>
      <c r="Z225" s="447"/>
    </row>
    <row r="226" spans="1:26" ht="15.75" customHeight="1">
      <c r="A226" s="447"/>
      <c r="B226" s="447" t="s">
        <v>416</v>
      </c>
      <c r="C226" s="448" t="s">
        <v>469</v>
      </c>
      <c r="D226" s="448" t="s">
        <v>387</v>
      </c>
      <c r="E226" s="448" t="s">
        <v>771</v>
      </c>
      <c r="F226" s="448" t="s">
        <v>63</v>
      </c>
      <c r="G226" s="448" t="s">
        <v>63</v>
      </c>
      <c r="H226" s="454" t="s">
        <v>634</v>
      </c>
      <c r="I226" s="448" t="s">
        <v>57</v>
      </c>
      <c r="J226" s="455">
        <f>'[1]Revenue Value'!I585</f>
        <v>4518848</v>
      </c>
      <c r="K226" s="448" t="s">
        <v>929</v>
      </c>
      <c r="L226" s="448"/>
      <c r="M226" s="448"/>
      <c r="N226" s="448"/>
      <c r="O226" s="447"/>
      <c r="P226" s="447"/>
      <c r="Q226" s="447"/>
      <c r="R226" s="447"/>
      <c r="S226" s="447"/>
      <c r="T226" s="447"/>
      <c r="U226" s="447"/>
      <c r="V226" s="447"/>
      <c r="W226" s="447"/>
      <c r="X226" s="447"/>
      <c r="Y226" s="447"/>
      <c r="Z226" s="447"/>
    </row>
    <row r="227" spans="1:26" ht="15.75" customHeight="1">
      <c r="A227" s="447"/>
      <c r="B227" s="447" t="s">
        <v>416</v>
      </c>
      <c r="C227" s="448" t="s">
        <v>469</v>
      </c>
      <c r="D227" s="448" t="s">
        <v>387</v>
      </c>
      <c r="E227" s="448" t="s">
        <v>772</v>
      </c>
      <c r="F227" s="448" t="s">
        <v>63</v>
      </c>
      <c r="G227" s="448" t="s">
        <v>63</v>
      </c>
      <c r="H227" s="454" t="s">
        <v>634</v>
      </c>
      <c r="I227" s="448" t="s">
        <v>57</v>
      </c>
      <c r="J227" s="455">
        <f>'[1]Revenue Value'!I586</f>
        <v>28575311</v>
      </c>
      <c r="K227" s="448" t="s">
        <v>929</v>
      </c>
      <c r="L227" s="448"/>
      <c r="M227" s="448"/>
      <c r="N227" s="448"/>
      <c r="O227" s="447"/>
      <c r="P227" s="447"/>
      <c r="Q227" s="447"/>
      <c r="R227" s="447"/>
      <c r="S227" s="447"/>
      <c r="T227" s="447"/>
      <c r="U227" s="447"/>
      <c r="V227" s="447"/>
      <c r="W227" s="447"/>
      <c r="X227" s="447"/>
      <c r="Y227" s="447"/>
      <c r="Z227" s="447"/>
    </row>
    <row r="228" spans="1:26" ht="15.75" customHeight="1">
      <c r="A228" s="447"/>
      <c r="B228" s="447" t="s">
        <v>416</v>
      </c>
      <c r="C228" s="448" t="s">
        <v>469</v>
      </c>
      <c r="D228" s="448" t="s">
        <v>387</v>
      </c>
      <c r="E228" s="245" t="s">
        <v>773</v>
      </c>
      <c r="F228" s="448" t="s">
        <v>63</v>
      </c>
      <c r="G228" s="448" t="s">
        <v>63</v>
      </c>
      <c r="H228" s="454" t="s">
        <v>634</v>
      </c>
      <c r="I228" s="448" t="s">
        <v>57</v>
      </c>
      <c r="J228" s="455">
        <f>'[1]Revenue Value'!I587</f>
        <v>13912</v>
      </c>
      <c r="K228" s="448" t="s">
        <v>929</v>
      </c>
      <c r="L228" s="448"/>
      <c r="M228" s="448"/>
      <c r="N228" s="448"/>
      <c r="O228" s="447"/>
      <c r="P228" s="447"/>
      <c r="Q228" s="447"/>
      <c r="R228" s="447"/>
      <c r="S228" s="447"/>
      <c r="T228" s="447"/>
      <c r="U228" s="447"/>
      <c r="V228" s="447"/>
      <c r="W228" s="447"/>
      <c r="X228" s="447"/>
      <c r="Y228" s="447"/>
      <c r="Z228" s="447"/>
    </row>
    <row r="229" spans="1:26" ht="15.75" customHeight="1">
      <c r="A229" s="447"/>
      <c r="B229" s="447" t="s">
        <v>416</v>
      </c>
      <c r="C229" s="448" t="s">
        <v>469</v>
      </c>
      <c r="D229" s="448" t="s">
        <v>401</v>
      </c>
      <c r="E229" s="448" t="s">
        <v>774</v>
      </c>
      <c r="F229" s="448" t="s">
        <v>63</v>
      </c>
      <c r="G229" s="448" t="s">
        <v>63</v>
      </c>
      <c r="H229" s="454" t="s">
        <v>634</v>
      </c>
      <c r="I229" s="448" t="s">
        <v>57</v>
      </c>
      <c r="J229" s="455">
        <f>'[1]Revenue Value'!I1220</f>
        <v>7699</v>
      </c>
      <c r="K229" s="448" t="s">
        <v>929</v>
      </c>
      <c r="L229" s="448"/>
      <c r="M229" s="448"/>
      <c r="N229" s="448"/>
      <c r="O229" s="447"/>
      <c r="P229" s="447"/>
      <c r="Q229" s="447"/>
      <c r="R229" s="447"/>
      <c r="S229" s="447"/>
      <c r="T229" s="447"/>
      <c r="U229" s="447"/>
      <c r="V229" s="447"/>
      <c r="W229" s="447"/>
      <c r="X229" s="447"/>
      <c r="Y229" s="447"/>
      <c r="Z229" s="447"/>
    </row>
    <row r="230" spans="1:26" ht="15.75" customHeight="1">
      <c r="A230" s="447"/>
      <c r="B230" s="447" t="s">
        <v>416</v>
      </c>
      <c r="C230" s="448" t="s">
        <v>469</v>
      </c>
      <c r="D230" s="448" t="s">
        <v>384</v>
      </c>
      <c r="E230" s="245" t="s">
        <v>780</v>
      </c>
      <c r="F230" s="448" t="s">
        <v>63</v>
      </c>
      <c r="G230" s="448" t="s">
        <v>63</v>
      </c>
      <c r="H230" s="454" t="s">
        <v>634</v>
      </c>
      <c r="I230" s="448" t="s">
        <v>57</v>
      </c>
      <c r="J230" s="455">
        <f>'[1]Revenue Value'!I902</f>
        <v>24634225</v>
      </c>
      <c r="K230" s="448" t="s">
        <v>929</v>
      </c>
      <c r="L230" s="448"/>
      <c r="M230" s="448"/>
      <c r="N230" s="448"/>
      <c r="O230" s="447"/>
      <c r="P230" s="447"/>
      <c r="Q230" s="447"/>
      <c r="R230" s="447"/>
      <c r="S230" s="447"/>
      <c r="T230" s="447"/>
      <c r="U230" s="447"/>
      <c r="V230" s="447"/>
      <c r="W230" s="447"/>
      <c r="X230" s="447"/>
      <c r="Y230" s="447"/>
      <c r="Z230" s="447"/>
    </row>
    <row r="231" spans="1:26" ht="15.75" customHeight="1">
      <c r="A231" s="447"/>
      <c r="B231" s="447" t="s">
        <v>416</v>
      </c>
      <c r="C231" s="448" t="s">
        <v>469</v>
      </c>
      <c r="D231" s="448" t="s">
        <v>384</v>
      </c>
      <c r="E231" s="448" t="s">
        <v>782</v>
      </c>
      <c r="F231" s="448" t="s">
        <v>63</v>
      </c>
      <c r="G231" s="448" t="s">
        <v>63</v>
      </c>
      <c r="H231" s="454" t="s">
        <v>634</v>
      </c>
      <c r="I231" s="448" t="s">
        <v>57</v>
      </c>
      <c r="J231" s="455">
        <f>'[1]Revenue Value'!I903</f>
        <v>21752382</v>
      </c>
      <c r="K231" s="448" t="s">
        <v>929</v>
      </c>
      <c r="L231" s="448"/>
      <c r="M231" s="448"/>
      <c r="N231" s="448"/>
      <c r="O231" s="447"/>
      <c r="P231" s="447"/>
      <c r="Q231" s="447"/>
      <c r="R231" s="447"/>
      <c r="S231" s="447"/>
      <c r="T231" s="447"/>
      <c r="U231" s="447"/>
      <c r="V231" s="447"/>
      <c r="W231" s="447"/>
      <c r="X231" s="447"/>
      <c r="Y231" s="447"/>
      <c r="Z231" s="447"/>
    </row>
    <row r="232" spans="1:26" ht="15.75" customHeight="1">
      <c r="A232" s="447"/>
      <c r="B232" s="447" t="s">
        <v>416</v>
      </c>
      <c r="C232" s="448" t="s">
        <v>469</v>
      </c>
      <c r="D232" s="448" t="s">
        <v>384</v>
      </c>
      <c r="E232" s="448" t="s">
        <v>783</v>
      </c>
      <c r="F232" s="448" t="s">
        <v>63</v>
      </c>
      <c r="G232" s="448" t="s">
        <v>63</v>
      </c>
      <c r="H232" s="454" t="s">
        <v>634</v>
      </c>
      <c r="I232" s="448" t="s">
        <v>57</v>
      </c>
      <c r="J232" s="455">
        <f>'[1]Revenue Value'!I904</f>
        <v>21752382</v>
      </c>
      <c r="K232" s="448" t="s">
        <v>929</v>
      </c>
      <c r="L232" s="448"/>
      <c r="M232" s="448"/>
      <c r="N232" s="448"/>
      <c r="O232" s="447"/>
      <c r="P232" s="447"/>
      <c r="Q232" s="447"/>
      <c r="R232" s="447"/>
      <c r="S232" s="447"/>
      <c r="T232" s="447"/>
      <c r="U232" s="447"/>
      <c r="V232" s="447"/>
      <c r="W232" s="447"/>
      <c r="X232" s="447"/>
      <c r="Y232" s="447"/>
      <c r="Z232" s="447"/>
    </row>
    <row r="233" spans="1:26" ht="15.75" customHeight="1">
      <c r="A233" s="447"/>
      <c r="B233" s="447" t="s">
        <v>416</v>
      </c>
      <c r="C233" s="448" t="s">
        <v>469</v>
      </c>
      <c r="D233" s="448" t="s">
        <v>384</v>
      </c>
      <c r="E233" s="448" t="s">
        <v>778</v>
      </c>
      <c r="F233" s="448" t="s">
        <v>63</v>
      </c>
      <c r="G233" s="448" t="s">
        <v>63</v>
      </c>
      <c r="H233" s="454" t="s">
        <v>634</v>
      </c>
      <c r="I233" s="448" t="s">
        <v>57</v>
      </c>
      <c r="J233" s="455">
        <f>'[1]Revenue Value'!I907</f>
        <v>160250</v>
      </c>
      <c r="K233" s="448" t="s">
        <v>929</v>
      </c>
      <c r="L233" s="448"/>
      <c r="M233" s="448"/>
      <c r="N233" s="448"/>
      <c r="O233" s="447"/>
      <c r="P233" s="447"/>
      <c r="Q233" s="447"/>
      <c r="R233" s="447"/>
      <c r="S233" s="447"/>
      <c r="T233" s="447"/>
      <c r="U233" s="447"/>
      <c r="V233" s="447"/>
      <c r="W233" s="447"/>
      <c r="X233" s="447"/>
      <c r="Y233" s="447"/>
      <c r="Z233" s="447"/>
    </row>
    <row r="234" spans="1:26" ht="15.75" customHeight="1">
      <c r="A234" s="447"/>
      <c r="B234" s="447" t="s">
        <v>416</v>
      </c>
      <c r="C234" s="448" t="s">
        <v>469</v>
      </c>
      <c r="D234" s="448" t="s">
        <v>384</v>
      </c>
      <c r="E234" s="448" t="s">
        <v>784</v>
      </c>
      <c r="F234" s="448" t="s">
        <v>63</v>
      </c>
      <c r="G234" s="448" t="s">
        <v>63</v>
      </c>
      <c r="H234" s="454" t="s">
        <v>634</v>
      </c>
      <c r="I234" s="448" t="s">
        <v>57</v>
      </c>
      <c r="J234" s="455">
        <f>'[1]Revenue Value'!I905</f>
        <v>2000</v>
      </c>
      <c r="K234" s="448" t="s">
        <v>929</v>
      </c>
      <c r="L234" s="448"/>
      <c r="M234" s="448"/>
      <c r="N234" s="448"/>
      <c r="O234" s="447"/>
      <c r="P234" s="447"/>
      <c r="Q234" s="447"/>
      <c r="R234" s="447"/>
      <c r="S234" s="447"/>
      <c r="T234" s="447"/>
      <c r="U234" s="447"/>
      <c r="V234" s="447"/>
      <c r="W234" s="447"/>
      <c r="X234" s="447"/>
      <c r="Y234" s="447"/>
      <c r="Z234" s="447"/>
    </row>
    <row r="235" spans="1:26" ht="15.75" customHeight="1">
      <c r="A235" s="447"/>
      <c r="B235" s="447" t="s">
        <v>416</v>
      </c>
      <c r="C235" s="448" t="s">
        <v>469</v>
      </c>
      <c r="D235" s="448" t="s">
        <v>384</v>
      </c>
      <c r="E235" s="245" t="s">
        <v>777</v>
      </c>
      <c r="F235" s="448" t="s">
        <v>63</v>
      </c>
      <c r="G235" s="448" t="s">
        <v>63</v>
      </c>
      <c r="H235" s="454" t="s">
        <v>634</v>
      </c>
      <c r="I235" s="448" t="s">
        <v>57</v>
      </c>
      <c r="J235" s="455">
        <f>'[1]Revenue Value'!I908</f>
        <v>662250</v>
      </c>
      <c r="K235" s="448" t="s">
        <v>929</v>
      </c>
      <c r="L235" s="448"/>
      <c r="M235" s="448"/>
      <c r="N235" s="448"/>
      <c r="O235" s="447"/>
      <c r="P235" s="447"/>
      <c r="Q235" s="447"/>
      <c r="R235" s="447"/>
      <c r="S235" s="447"/>
      <c r="T235" s="447"/>
      <c r="U235" s="447"/>
      <c r="V235" s="447"/>
      <c r="W235" s="447"/>
      <c r="X235" s="447"/>
      <c r="Y235" s="447"/>
      <c r="Z235" s="447"/>
    </row>
    <row r="236" spans="1:26" ht="15.75" customHeight="1">
      <c r="A236" s="447"/>
      <c r="B236" s="447" t="s">
        <v>416</v>
      </c>
      <c r="C236" s="448" t="s">
        <v>469</v>
      </c>
      <c r="D236" s="448" t="s">
        <v>389</v>
      </c>
      <c r="E236" s="448" t="s">
        <v>768</v>
      </c>
      <c r="F236" s="448" t="s">
        <v>63</v>
      </c>
      <c r="G236" s="448" t="s">
        <v>63</v>
      </c>
      <c r="H236" s="454" t="s">
        <v>634</v>
      </c>
      <c r="I236" s="448" t="s">
        <v>57</v>
      </c>
      <c r="J236" s="456">
        <v>45759029</v>
      </c>
      <c r="K236" s="448" t="s">
        <v>929</v>
      </c>
      <c r="L236" s="448"/>
      <c r="M236" s="448"/>
      <c r="N236" s="448"/>
      <c r="O236" s="447"/>
      <c r="P236" s="447"/>
      <c r="Q236" s="447"/>
      <c r="R236" s="447"/>
      <c r="S236" s="447"/>
      <c r="T236" s="447"/>
      <c r="U236" s="447"/>
      <c r="V236" s="447"/>
      <c r="W236" s="447"/>
      <c r="X236" s="447"/>
      <c r="Y236" s="447"/>
      <c r="Z236" s="447"/>
    </row>
    <row r="237" spans="1:26" ht="15.75" customHeight="1">
      <c r="A237" s="447"/>
      <c r="B237" s="447" t="s">
        <v>416</v>
      </c>
      <c r="C237" s="448" t="s">
        <v>469</v>
      </c>
      <c r="D237" s="448" t="s">
        <v>389</v>
      </c>
      <c r="E237" s="448" t="s">
        <v>767</v>
      </c>
      <c r="F237" s="448" t="s">
        <v>63</v>
      </c>
      <c r="G237" s="448" t="s">
        <v>63</v>
      </c>
      <c r="H237" s="454" t="s">
        <v>634</v>
      </c>
      <c r="I237" s="448" t="s">
        <v>57</v>
      </c>
      <c r="J237" s="456">
        <v>62587576</v>
      </c>
      <c r="K237" s="448" t="s">
        <v>929</v>
      </c>
      <c r="L237" s="448"/>
      <c r="M237" s="448"/>
      <c r="N237" s="448"/>
      <c r="O237" s="447"/>
      <c r="P237" s="447"/>
      <c r="Q237" s="447"/>
      <c r="R237" s="447"/>
      <c r="S237" s="447"/>
      <c r="T237" s="447"/>
      <c r="U237" s="447"/>
      <c r="V237" s="447"/>
      <c r="W237" s="447"/>
      <c r="X237" s="447"/>
      <c r="Y237" s="447"/>
      <c r="Z237" s="447"/>
    </row>
    <row r="238" spans="1:26" ht="15.75" customHeight="1">
      <c r="A238" s="447"/>
      <c r="B238" s="447" t="s">
        <v>416</v>
      </c>
      <c r="C238" s="448" t="s">
        <v>469</v>
      </c>
      <c r="D238" s="448" t="s">
        <v>389</v>
      </c>
      <c r="E238" s="245" t="s">
        <v>760</v>
      </c>
      <c r="F238" s="448" t="s">
        <v>63</v>
      </c>
      <c r="G238" s="448" t="s">
        <v>63</v>
      </c>
      <c r="H238" s="454" t="s">
        <v>634</v>
      </c>
      <c r="I238" s="448" t="s">
        <v>57</v>
      </c>
      <c r="J238" s="456">
        <v>75900</v>
      </c>
      <c r="K238" s="448" t="s">
        <v>929</v>
      </c>
      <c r="L238" s="448"/>
      <c r="M238" s="448"/>
      <c r="N238" s="448"/>
      <c r="O238" s="447"/>
      <c r="P238" s="447"/>
      <c r="Q238" s="447"/>
      <c r="R238" s="447"/>
      <c r="S238" s="447"/>
      <c r="T238" s="447"/>
      <c r="U238" s="447"/>
      <c r="V238" s="447"/>
      <c r="W238" s="447"/>
      <c r="X238" s="447"/>
      <c r="Y238" s="447"/>
      <c r="Z238" s="447"/>
    </row>
    <row r="239" spans="1:26" ht="15.75" customHeight="1">
      <c r="A239" s="447"/>
      <c r="B239" s="447" t="s">
        <v>416</v>
      </c>
      <c r="C239" s="448" t="s">
        <v>471</v>
      </c>
      <c r="D239" s="448" t="s">
        <v>389</v>
      </c>
      <c r="E239" s="448" t="s">
        <v>768</v>
      </c>
      <c r="F239" s="448" t="s">
        <v>63</v>
      </c>
      <c r="G239" s="448" t="s">
        <v>63</v>
      </c>
      <c r="H239" s="454" t="s">
        <v>636</v>
      </c>
      <c r="I239" s="448" t="s">
        <v>57</v>
      </c>
      <c r="J239" s="456">
        <v>3449969</v>
      </c>
      <c r="K239" s="448" t="s">
        <v>929</v>
      </c>
      <c r="L239" s="448"/>
      <c r="M239" s="448"/>
      <c r="N239" s="448"/>
      <c r="O239" s="447"/>
      <c r="P239" s="447"/>
      <c r="Q239" s="447"/>
      <c r="R239" s="447"/>
      <c r="S239" s="447"/>
      <c r="T239" s="447"/>
      <c r="U239" s="447"/>
      <c r="V239" s="447"/>
      <c r="W239" s="447"/>
      <c r="X239" s="447"/>
      <c r="Y239" s="447"/>
      <c r="Z239" s="447"/>
    </row>
    <row r="240" spans="1:26" ht="15.75" customHeight="1">
      <c r="A240" s="447"/>
      <c r="B240" s="447" t="s">
        <v>416</v>
      </c>
      <c r="C240" s="448" t="s">
        <v>471</v>
      </c>
      <c r="D240" s="448" t="s">
        <v>389</v>
      </c>
      <c r="E240" s="448" t="s">
        <v>767</v>
      </c>
      <c r="F240" s="448" t="s">
        <v>63</v>
      </c>
      <c r="G240" s="448" t="s">
        <v>63</v>
      </c>
      <c r="H240" s="454" t="s">
        <v>636</v>
      </c>
      <c r="I240" s="448" t="s">
        <v>57</v>
      </c>
      <c r="J240" s="456">
        <v>12993454</v>
      </c>
      <c r="K240" s="448" t="s">
        <v>929</v>
      </c>
      <c r="L240" s="448"/>
      <c r="M240" s="448"/>
      <c r="N240" s="448"/>
      <c r="O240" s="447"/>
      <c r="P240" s="447"/>
      <c r="Q240" s="447"/>
      <c r="R240" s="447"/>
      <c r="S240" s="447"/>
      <c r="T240" s="447"/>
      <c r="U240" s="447"/>
      <c r="V240" s="447"/>
      <c r="W240" s="447"/>
      <c r="X240" s="447"/>
      <c r="Y240" s="447"/>
      <c r="Z240" s="447"/>
    </row>
    <row r="241" spans="1:26" ht="15.75" customHeight="1">
      <c r="A241" s="447"/>
      <c r="B241" s="447" t="s">
        <v>416</v>
      </c>
      <c r="C241" s="448" t="s">
        <v>471</v>
      </c>
      <c r="D241" s="448" t="s">
        <v>389</v>
      </c>
      <c r="E241" s="245" t="s">
        <v>760</v>
      </c>
      <c r="F241" s="448" t="s">
        <v>63</v>
      </c>
      <c r="G241" s="448" t="s">
        <v>63</v>
      </c>
      <c r="H241" s="454" t="s">
        <v>636</v>
      </c>
      <c r="I241" s="448" t="s">
        <v>57</v>
      </c>
      <c r="J241" s="456">
        <v>292700</v>
      </c>
      <c r="K241" s="448" t="s">
        <v>929</v>
      </c>
      <c r="L241" s="448"/>
      <c r="M241" s="448"/>
      <c r="N241" s="448"/>
      <c r="O241" s="447"/>
      <c r="P241" s="447"/>
      <c r="Q241" s="447"/>
      <c r="R241" s="447"/>
      <c r="S241" s="447"/>
      <c r="T241" s="447"/>
      <c r="U241" s="447"/>
      <c r="V241" s="447"/>
      <c r="W241" s="447"/>
      <c r="X241" s="447"/>
      <c r="Y241" s="447"/>
      <c r="Z241" s="447"/>
    </row>
    <row r="242" spans="1:26" ht="15.75" customHeight="1">
      <c r="A242" s="447"/>
      <c r="B242" s="447" t="s">
        <v>416</v>
      </c>
      <c r="C242" s="448" t="s">
        <v>471</v>
      </c>
      <c r="D242" s="448" t="s">
        <v>395</v>
      </c>
      <c r="E242" s="245" t="s">
        <v>777</v>
      </c>
      <c r="F242" s="448" t="s">
        <v>63</v>
      </c>
      <c r="G242" s="448" t="s">
        <v>63</v>
      </c>
      <c r="H242" s="454" t="s">
        <v>636</v>
      </c>
      <c r="I242" s="448" t="s">
        <v>57</v>
      </c>
      <c r="J242" s="455">
        <f>'[1]Revenue Value'!I1112</f>
        <v>69190</v>
      </c>
      <c r="K242" s="448" t="s">
        <v>929</v>
      </c>
      <c r="L242" s="448"/>
      <c r="M242" s="448"/>
      <c r="N242" s="448"/>
      <c r="O242" s="447"/>
      <c r="P242" s="447"/>
      <c r="Q242" s="447"/>
      <c r="R242" s="447"/>
      <c r="S242" s="447"/>
      <c r="T242" s="447"/>
      <c r="U242" s="447"/>
      <c r="V242" s="447"/>
      <c r="W242" s="447"/>
      <c r="X242" s="447"/>
      <c r="Y242" s="447"/>
      <c r="Z242" s="447"/>
    </row>
    <row r="243" spans="1:26" ht="15.75" customHeight="1">
      <c r="A243" s="447"/>
      <c r="B243" s="447" t="s">
        <v>416</v>
      </c>
      <c r="C243" s="448" t="s">
        <v>471</v>
      </c>
      <c r="D243" s="448" t="s">
        <v>384</v>
      </c>
      <c r="E243" s="245" t="s">
        <v>780</v>
      </c>
      <c r="F243" s="448" t="s">
        <v>63</v>
      </c>
      <c r="G243" s="448" t="s">
        <v>63</v>
      </c>
      <c r="H243" s="454" t="s">
        <v>636</v>
      </c>
      <c r="I243" s="448" t="s">
        <v>57</v>
      </c>
      <c r="J243" s="455">
        <f>'[1]Revenue Value'!I910</f>
        <v>576434</v>
      </c>
      <c r="K243" s="448" t="s">
        <v>929</v>
      </c>
      <c r="L243" s="448"/>
      <c r="M243" s="448"/>
      <c r="N243" s="448"/>
      <c r="O243" s="447"/>
      <c r="P243" s="447"/>
      <c r="Q243" s="447"/>
      <c r="R243" s="447"/>
      <c r="S243" s="447"/>
      <c r="T243" s="447"/>
      <c r="U243" s="447"/>
      <c r="V243" s="447"/>
      <c r="W243" s="447"/>
      <c r="X243" s="447"/>
      <c r="Y243" s="447"/>
      <c r="Z243" s="447"/>
    </row>
    <row r="244" spans="1:26" ht="15.75" customHeight="1">
      <c r="A244" s="447"/>
      <c r="B244" s="447" t="s">
        <v>416</v>
      </c>
      <c r="C244" s="448" t="s">
        <v>471</v>
      </c>
      <c r="D244" s="448" t="s">
        <v>384</v>
      </c>
      <c r="E244" s="448" t="s">
        <v>782</v>
      </c>
      <c r="F244" s="448" t="s">
        <v>63</v>
      </c>
      <c r="G244" s="448" t="s">
        <v>63</v>
      </c>
      <c r="H244" s="454" t="s">
        <v>636</v>
      </c>
      <c r="I244" s="448" t="s">
        <v>57</v>
      </c>
      <c r="J244" s="455">
        <f>'[1]Revenue Value'!I911</f>
        <v>641344</v>
      </c>
      <c r="K244" s="448" t="s">
        <v>929</v>
      </c>
      <c r="L244" s="448"/>
      <c r="M244" s="448"/>
      <c r="N244" s="448"/>
      <c r="O244" s="447"/>
      <c r="P244" s="447"/>
      <c r="Q244" s="447"/>
      <c r="R244" s="447"/>
      <c r="S244" s="447"/>
      <c r="T244" s="447"/>
      <c r="U244" s="447"/>
      <c r="V244" s="447"/>
      <c r="W244" s="447"/>
      <c r="X244" s="447"/>
      <c r="Y244" s="447"/>
      <c r="Z244" s="447"/>
    </row>
    <row r="245" spans="1:26" ht="15.75" customHeight="1">
      <c r="A245" s="447"/>
      <c r="B245" s="447" t="s">
        <v>416</v>
      </c>
      <c r="C245" s="448" t="s">
        <v>471</v>
      </c>
      <c r="D245" s="448" t="s">
        <v>384</v>
      </c>
      <c r="E245" s="448" t="s">
        <v>783</v>
      </c>
      <c r="F245" s="448" t="s">
        <v>63</v>
      </c>
      <c r="G245" s="448" t="s">
        <v>63</v>
      </c>
      <c r="H245" s="454" t="s">
        <v>636</v>
      </c>
      <c r="I245" s="448" t="s">
        <v>57</v>
      </c>
      <c r="J245" s="455">
        <f>'[1]Revenue Value'!I912</f>
        <v>632861</v>
      </c>
      <c r="K245" s="448" t="s">
        <v>929</v>
      </c>
      <c r="L245" s="448"/>
      <c r="M245" s="448"/>
      <c r="N245" s="448"/>
      <c r="O245" s="447"/>
      <c r="P245" s="447"/>
      <c r="Q245" s="447"/>
      <c r="R245" s="447"/>
      <c r="S245" s="447"/>
      <c r="T245" s="447"/>
      <c r="U245" s="447"/>
      <c r="V245" s="447"/>
      <c r="W245" s="447"/>
      <c r="X245" s="447"/>
      <c r="Y245" s="447"/>
      <c r="Z245" s="447"/>
    </row>
    <row r="246" spans="1:26" ht="15.75" customHeight="1">
      <c r="A246" s="447"/>
      <c r="B246" s="447" t="s">
        <v>416</v>
      </c>
      <c r="C246" s="448" t="s">
        <v>471</v>
      </c>
      <c r="D246" s="448" t="s">
        <v>384</v>
      </c>
      <c r="E246" s="448" t="s">
        <v>778</v>
      </c>
      <c r="F246" s="448" t="s">
        <v>63</v>
      </c>
      <c r="G246" s="448" t="s">
        <v>63</v>
      </c>
      <c r="H246" s="454" t="s">
        <v>636</v>
      </c>
      <c r="I246" s="448" t="s">
        <v>57</v>
      </c>
      <c r="J246" s="455">
        <f>'[1]Revenue Value'!I915</f>
        <v>243054</v>
      </c>
      <c r="K246" s="448" t="s">
        <v>929</v>
      </c>
      <c r="L246" s="448"/>
      <c r="M246" s="448"/>
      <c r="N246" s="448"/>
      <c r="O246" s="447"/>
      <c r="P246" s="447"/>
      <c r="Q246" s="447"/>
      <c r="R246" s="447"/>
      <c r="S246" s="447"/>
      <c r="T246" s="447"/>
      <c r="U246" s="447"/>
      <c r="V246" s="447"/>
      <c r="W246" s="447"/>
      <c r="X246" s="447"/>
      <c r="Y246" s="447"/>
      <c r="Z246" s="447"/>
    </row>
    <row r="247" spans="1:26" ht="15.75" customHeight="1">
      <c r="A247" s="447"/>
      <c r="B247" s="447" t="s">
        <v>416</v>
      </c>
      <c r="C247" s="448" t="s">
        <v>471</v>
      </c>
      <c r="D247" s="448" t="s">
        <v>384</v>
      </c>
      <c r="E247" s="448" t="s">
        <v>784</v>
      </c>
      <c r="F247" s="448" t="s">
        <v>63</v>
      </c>
      <c r="G247" s="448" t="s">
        <v>63</v>
      </c>
      <c r="H247" s="454" t="s">
        <v>636</v>
      </c>
      <c r="I247" s="448" t="s">
        <v>57</v>
      </c>
      <c r="J247" s="455">
        <f>'[1]Revenue Value'!I913</f>
        <v>116900</v>
      </c>
      <c r="K247" s="448" t="s">
        <v>929</v>
      </c>
      <c r="L247" s="448"/>
      <c r="M247" s="448"/>
      <c r="N247" s="448"/>
      <c r="O247" s="447"/>
      <c r="P247" s="447"/>
      <c r="Q247" s="447"/>
      <c r="R247" s="447"/>
      <c r="S247" s="447"/>
      <c r="T247" s="447"/>
      <c r="U247" s="447"/>
      <c r="V247" s="447"/>
      <c r="W247" s="447"/>
      <c r="X247" s="447"/>
      <c r="Y247" s="447"/>
      <c r="Z247" s="447"/>
    </row>
    <row r="248" spans="1:26" ht="15.75" customHeight="1">
      <c r="A248" s="447"/>
      <c r="B248" s="447" t="s">
        <v>416</v>
      </c>
      <c r="C248" s="448" t="s">
        <v>471</v>
      </c>
      <c r="D248" s="448" t="s">
        <v>384</v>
      </c>
      <c r="E248" s="448" t="s">
        <v>786</v>
      </c>
      <c r="F248" s="448" t="s">
        <v>63</v>
      </c>
      <c r="G248" s="448" t="s">
        <v>63</v>
      </c>
      <c r="H248" s="454" t="s">
        <v>636</v>
      </c>
      <c r="I248" s="448" t="s">
        <v>57</v>
      </c>
      <c r="J248" s="455">
        <f>'[1]Revenue Value'!I914</f>
        <v>10500</v>
      </c>
      <c r="K248" s="448" t="s">
        <v>929</v>
      </c>
      <c r="L248" s="448"/>
      <c r="M248" s="448"/>
      <c r="N248" s="448"/>
      <c r="O248" s="447"/>
      <c r="P248" s="447"/>
      <c r="Q248" s="447"/>
      <c r="R248" s="447"/>
      <c r="S248" s="447"/>
      <c r="T248" s="447"/>
      <c r="U248" s="447"/>
      <c r="V248" s="447"/>
      <c r="W248" s="447"/>
      <c r="X248" s="447"/>
      <c r="Y248" s="447"/>
      <c r="Z248" s="447"/>
    </row>
    <row r="249" spans="1:26" ht="15.75" customHeight="1">
      <c r="A249" s="447"/>
      <c r="B249" s="447" t="s">
        <v>416</v>
      </c>
      <c r="C249" s="448" t="s">
        <v>471</v>
      </c>
      <c r="D249" s="448" t="s">
        <v>384</v>
      </c>
      <c r="E249" s="245" t="s">
        <v>777</v>
      </c>
      <c r="F249" s="448" t="s">
        <v>63</v>
      </c>
      <c r="G249" s="448" t="s">
        <v>63</v>
      </c>
      <c r="H249" s="454" t="s">
        <v>636</v>
      </c>
      <c r="I249" s="448" t="s">
        <v>57</v>
      </c>
      <c r="J249" s="455">
        <f>'[1]Revenue Value'!I916</f>
        <v>382017</v>
      </c>
      <c r="K249" s="448" t="s">
        <v>929</v>
      </c>
      <c r="L249" s="448"/>
      <c r="M249" s="448"/>
      <c r="N249" s="448"/>
      <c r="O249" s="447"/>
      <c r="P249" s="447"/>
      <c r="Q249" s="447"/>
      <c r="R249" s="447"/>
      <c r="S249" s="447"/>
      <c r="T249" s="447"/>
      <c r="U249" s="447"/>
      <c r="V249" s="447"/>
      <c r="W249" s="447"/>
      <c r="X249" s="447"/>
      <c r="Y249" s="447"/>
      <c r="Z249" s="447"/>
    </row>
    <row r="250" spans="1:26" ht="15.75" customHeight="1">
      <c r="A250" s="447"/>
      <c r="B250" s="447" t="s">
        <v>416</v>
      </c>
      <c r="C250" s="448" t="s">
        <v>474</v>
      </c>
      <c r="D250" s="448" t="s">
        <v>389</v>
      </c>
      <c r="E250" s="448" t="s">
        <v>768</v>
      </c>
      <c r="F250" s="448" t="s">
        <v>63</v>
      </c>
      <c r="G250" s="448" t="s">
        <v>63</v>
      </c>
      <c r="H250" s="454" t="s">
        <v>933</v>
      </c>
      <c r="I250" s="448" t="s">
        <v>57</v>
      </c>
      <c r="J250" s="456">
        <v>36691</v>
      </c>
      <c r="K250" s="448" t="s">
        <v>929</v>
      </c>
      <c r="L250" s="448"/>
      <c r="M250" s="448"/>
      <c r="N250" s="448"/>
      <c r="O250" s="447"/>
      <c r="P250" s="447"/>
      <c r="Q250" s="447"/>
      <c r="R250" s="447"/>
      <c r="S250" s="447"/>
      <c r="T250" s="447"/>
      <c r="U250" s="447"/>
      <c r="V250" s="447"/>
      <c r="W250" s="447"/>
      <c r="X250" s="447"/>
      <c r="Y250" s="447"/>
      <c r="Z250" s="447"/>
    </row>
    <row r="251" spans="1:26" ht="15.75" customHeight="1">
      <c r="A251" s="447"/>
      <c r="B251" s="447" t="s">
        <v>416</v>
      </c>
      <c r="C251" s="448" t="s">
        <v>474</v>
      </c>
      <c r="D251" s="448" t="s">
        <v>389</v>
      </c>
      <c r="E251" s="448" t="s">
        <v>767</v>
      </c>
      <c r="F251" s="448" t="s">
        <v>63</v>
      </c>
      <c r="G251" s="448" t="s">
        <v>63</v>
      </c>
      <c r="H251" s="454" t="s">
        <v>933</v>
      </c>
      <c r="I251" s="448" t="s">
        <v>57</v>
      </c>
      <c r="J251" s="456">
        <v>1246660</v>
      </c>
      <c r="K251" s="448" t="s">
        <v>929</v>
      </c>
      <c r="L251" s="448"/>
      <c r="M251" s="448"/>
      <c r="N251" s="448"/>
      <c r="O251" s="447"/>
      <c r="P251" s="447"/>
      <c r="Q251" s="447"/>
      <c r="R251" s="447"/>
      <c r="S251" s="447"/>
      <c r="T251" s="447"/>
      <c r="U251" s="447"/>
      <c r="V251" s="447"/>
      <c r="W251" s="447"/>
      <c r="X251" s="447"/>
      <c r="Y251" s="447"/>
      <c r="Z251" s="447"/>
    </row>
    <row r="252" spans="1:26" ht="15.75" customHeight="1">
      <c r="A252" s="447"/>
      <c r="B252" s="447" t="s">
        <v>416</v>
      </c>
      <c r="C252" s="448" t="s">
        <v>474</v>
      </c>
      <c r="D252" s="448" t="s">
        <v>389</v>
      </c>
      <c r="E252" s="245" t="s">
        <v>760</v>
      </c>
      <c r="F252" s="448" t="s">
        <v>63</v>
      </c>
      <c r="G252" s="448" t="s">
        <v>63</v>
      </c>
      <c r="H252" s="454" t="s">
        <v>933</v>
      </c>
      <c r="I252" s="448" t="s">
        <v>57</v>
      </c>
      <c r="J252" s="449">
        <v>500</v>
      </c>
      <c r="K252" s="448" t="s">
        <v>929</v>
      </c>
      <c r="L252" s="448"/>
      <c r="M252" s="448"/>
      <c r="N252" s="448"/>
      <c r="O252" s="447"/>
      <c r="P252" s="447"/>
      <c r="Q252" s="447"/>
      <c r="R252" s="447"/>
      <c r="S252" s="447"/>
      <c r="T252" s="447"/>
      <c r="U252" s="447"/>
      <c r="V252" s="447"/>
      <c r="W252" s="447"/>
      <c r="X252" s="447"/>
      <c r="Y252" s="447"/>
      <c r="Z252" s="447"/>
    </row>
    <row r="253" spans="1:26" ht="15.75" customHeight="1">
      <c r="A253" s="447"/>
      <c r="B253" s="447" t="s">
        <v>416</v>
      </c>
      <c r="C253" s="448" t="s">
        <v>474</v>
      </c>
      <c r="D253" s="448" t="s">
        <v>384</v>
      </c>
      <c r="E253" s="448" t="s">
        <v>778</v>
      </c>
      <c r="F253" s="448" t="s">
        <v>63</v>
      </c>
      <c r="G253" s="448" t="s">
        <v>63</v>
      </c>
      <c r="H253" s="454" t="s">
        <v>933</v>
      </c>
      <c r="I253" s="448" t="s">
        <v>57</v>
      </c>
      <c r="J253" s="455">
        <f>'[1]Revenue Value'!I737</f>
        <v>262500</v>
      </c>
      <c r="K253" s="448" t="s">
        <v>929</v>
      </c>
      <c r="L253" s="448"/>
      <c r="M253" s="448"/>
      <c r="N253" s="448"/>
      <c r="O253" s="447"/>
      <c r="P253" s="447"/>
      <c r="Q253" s="447"/>
      <c r="R253" s="447"/>
      <c r="S253" s="447"/>
      <c r="T253" s="447"/>
      <c r="U253" s="447"/>
      <c r="V253" s="447"/>
      <c r="W253" s="447"/>
      <c r="X253" s="447"/>
      <c r="Y253" s="447"/>
      <c r="Z253" s="447"/>
    </row>
    <row r="254" spans="1:26" ht="15.75" customHeight="1">
      <c r="A254" s="447"/>
      <c r="B254" s="447" t="s">
        <v>416</v>
      </c>
      <c r="C254" s="448" t="s">
        <v>475</v>
      </c>
      <c r="D254" s="448" t="s">
        <v>389</v>
      </c>
      <c r="E254" s="448" t="s">
        <v>752</v>
      </c>
      <c r="F254" s="448" t="s">
        <v>63</v>
      </c>
      <c r="G254" s="448" t="s">
        <v>63</v>
      </c>
      <c r="H254" s="454" t="s">
        <v>638</v>
      </c>
      <c r="I254" s="448" t="s">
        <v>57</v>
      </c>
      <c r="J254" s="455">
        <f>'[1]Revenue Value'!I150</f>
        <v>107161135</v>
      </c>
      <c r="K254" s="448" t="s">
        <v>929</v>
      </c>
      <c r="L254" s="448"/>
      <c r="M254" s="448"/>
      <c r="N254" s="448"/>
      <c r="O254" s="447"/>
      <c r="P254" s="447"/>
      <c r="Q254" s="447"/>
      <c r="R254" s="447"/>
      <c r="S254" s="447"/>
      <c r="T254" s="447"/>
      <c r="U254" s="447"/>
      <c r="V254" s="447"/>
      <c r="W254" s="447"/>
      <c r="X254" s="447"/>
      <c r="Y254" s="447"/>
      <c r="Z254" s="447"/>
    </row>
    <row r="255" spans="1:26" ht="15.75" customHeight="1">
      <c r="A255" s="447"/>
      <c r="B255" s="447" t="s">
        <v>416</v>
      </c>
      <c r="C255" s="448" t="s">
        <v>475</v>
      </c>
      <c r="D255" s="448" t="s">
        <v>389</v>
      </c>
      <c r="E255" s="448" t="s">
        <v>755</v>
      </c>
      <c r="F255" s="448" t="s">
        <v>63</v>
      </c>
      <c r="G255" s="448" t="s">
        <v>63</v>
      </c>
      <c r="H255" s="454" t="s">
        <v>638</v>
      </c>
      <c r="I255" s="448" t="s">
        <v>57</v>
      </c>
      <c r="J255" s="455">
        <f>'[1]Revenue Value'!I151</f>
        <v>189164695</v>
      </c>
      <c r="K255" s="448" t="s">
        <v>929</v>
      </c>
      <c r="L255" s="448"/>
      <c r="M255" s="448"/>
      <c r="N255" s="448"/>
      <c r="O255" s="447"/>
      <c r="P255" s="447"/>
      <c r="Q255" s="447"/>
      <c r="R255" s="447"/>
      <c r="S255" s="447"/>
      <c r="T255" s="447"/>
      <c r="U255" s="447"/>
      <c r="V255" s="447"/>
      <c r="W255" s="447"/>
      <c r="X255" s="447"/>
      <c r="Y255" s="447"/>
      <c r="Z255" s="447"/>
    </row>
    <row r="256" spans="1:26" ht="15.75" customHeight="1">
      <c r="A256" s="447"/>
      <c r="B256" s="447" t="s">
        <v>416</v>
      </c>
      <c r="C256" s="448" t="s">
        <v>475</v>
      </c>
      <c r="D256" s="448" t="s">
        <v>389</v>
      </c>
      <c r="E256" s="448" t="s">
        <v>768</v>
      </c>
      <c r="F256" s="448" t="s">
        <v>63</v>
      </c>
      <c r="G256" s="448" t="s">
        <v>63</v>
      </c>
      <c r="H256" s="454" t="s">
        <v>638</v>
      </c>
      <c r="I256" s="448" t="s">
        <v>57</v>
      </c>
      <c r="J256" s="456">
        <v>16705285</v>
      </c>
      <c r="K256" s="448" t="s">
        <v>929</v>
      </c>
      <c r="L256" s="448"/>
      <c r="M256" s="448"/>
      <c r="N256" s="448"/>
      <c r="O256" s="447"/>
      <c r="P256" s="447"/>
      <c r="Q256" s="447"/>
      <c r="R256" s="447"/>
      <c r="S256" s="447"/>
      <c r="T256" s="447"/>
      <c r="U256" s="447"/>
      <c r="V256" s="447"/>
      <c r="W256" s="447"/>
      <c r="X256" s="447"/>
      <c r="Y256" s="447"/>
      <c r="Z256" s="447"/>
    </row>
    <row r="257" spans="1:26" ht="15.75" customHeight="1">
      <c r="A257" s="447"/>
      <c r="B257" s="447" t="s">
        <v>416</v>
      </c>
      <c r="C257" s="448" t="s">
        <v>475</v>
      </c>
      <c r="D257" s="448" t="s">
        <v>389</v>
      </c>
      <c r="E257" s="448" t="s">
        <v>767</v>
      </c>
      <c r="F257" s="448" t="s">
        <v>63</v>
      </c>
      <c r="G257" s="448" t="s">
        <v>63</v>
      </c>
      <c r="H257" s="454" t="s">
        <v>638</v>
      </c>
      <c r="I257" s="448" t="s">
        <v>57</v>
      </c>
      <c r="J257" s="456">
        <v>16631779</v>
      </c>
      <c r="K257" s="448" t="s">
        <v>929</v>
      </c>
      <c r="L257" s="448"/>
      <c r="M257" s="448"/>
      <c r="N257" s="448"/>
      <c r="O257" s="447"/>
      <c r="P257" s="447"/>
      <c r="Q257" s="447"/>
      <c r="R257" s="447"/>
      <c r="S257" s="447"/>
      <c r="T257" s="447"/>
      <c r="U257" s="447"/>
      <c r="V257" s="447"/>
      <c r="W257" s="447"/>
      <c r="X257" s="447"/>
      <c r="Y257" s="447"/>
      <c r="Z257" s="447"/>
    </row>
    <row r="258" spans="1:26" ht="15.75" customHeight="1">
      <c r="A258" s="447"/>
      <c r="B258" s="447" t="s">
        <v>416</v>
      </c>
      <c r="C258" s="448" t="s">
        <v>475</v>
      </c>
      <c r="D258" s="448" t="s">
        <v>389</v>
      </c>
      <c r="E258" s="245" t="s">
        <v>760</v>
      </c>
      <c r="F258" s="448" t="s">
        <v>63</v>
      </c>
      <c r="G258" s="448" t="s">
        <v>63</v>
      </c>
      <c r="H258" s="454" t="s">
        <v>638</v>
      </c>
      <c r="I258" s="448" t="s">
        <v>57</v>
      </c>
      <c r="J258" s="456">
        <v>48462</v>
      </c>
      <c r="K258" s="448" t="s">
        <v>929</v>
      </c>
      <c r="L258" s="448"/>
      <c r="M258" s="448"/>
      <c r="N258" s="448"/>
      <c r="O258" s="447"/>
      <c r="P258" s="447"/>
      <c r="Q258" s="447"/>
      <c r="R258" s="447"/>
      <c r="S258" s="447"/>
      <c r="T258" s="447"/>
      <c r="U258" s="447"/>
      <c r="V258" s="447"/>
      <c r="W258" s="447"/>
      <c r="X258" s="447"/>
      <c r="Y258" s="447"/>
      <c r="Z258" s="447"/>
    </row>
    <row r="259" spans="1:26" ht="15.75" customHeight="1">
      <c r="A259" s="447"/>
      <c r="B259" s="447" t="s">
        <v>416</v>
      </c>
      <c r="C259" s="448" t="s">
        <v>475</v>
      </c>
      <c r="D259" s="448" t="s">
        <v>387</v>
      </c>
      <c r="E259" s="448" t="s">
        <v>771</v>
      </c>
      <c r="F259" s="448" t="s">
        <v>63</v>
      </c>
      <c r="G259" s="448" t="s">
        <v>63</v>
      </c>
      <c r="H259" s="454" t="s">
        <v>638</v>
      </c>
      <c r="I259" s="448" t="s">
        <v>57</v>
      </c>
      <c r="J259" s="455">
        <f>'[1]Revenue Value'!I522</f>
        <v>2357</v>
      </c>
      <c r="K259" s="448" t="s">
        <v>929</v>
      </c>
      <c r="L259" s="448"/>
      <c r="M259" s="448"/>
      <c r="N259" s="448"/>
      <c r="O259" s="447"/>
      <c r="P259" s="447"/>
      <c r="Q259" s="447"/>
      <c r="R259" s="447"/>
      <c r="S259" s="447"/>
      <c r="T259" s="447"/>
      <c r="U259" s="447"/>
      <c r="V259" s="447"/>
      <c r="W259" s="447"/>
      <c r="X259" s="447"/>
      <c r="Y259" s="447"/>
      <c r="Z259" s="447"/>
    </row>
    <row r="260" spans="1:26" ht="15.75" customHeight="1">
      <c r="A260" s="447"/>
      <c r="B260" s="447" t="s">
        <v>416</v>
      </c>
      <c r="C260" s="448" t="s">
        <v>475</v>
      </c>
      <c r="D260" s="448" t="s">
        <v>387</v>
      </c>
      <c r="E260" s="448" t="s">
        <v>772</v>
      </c>
      <c r="F260" s="448" t="s">
        <v>63</v>
      </c>
      <c r="G260" s="448" t="s">
        <v>63</v>
      </c>
      <c r="H260" s="454" t="s">
        <v>638</v>
      </c>
      <c r="I260" s="448" t="s">
        <v>57</v>
      </c>
      <c r="J260" s="455">
        <f>'[1]Revenue Value'!I523</f>
        <v>22866</v>
      </c>
      <c r="K260" s="448" t="s">
        <v>929</v>
      </c>
      <c r="L260" s="448"/>
      <c r="M260" s="448"/>
      <c r="N260" s="448"/>
      <c r="O260" s="447"/>
      <c r="P260" s="447"/>
      <c r="Q260" s="447"/>
      <c r="R260" s="447"/>
      <c r="S260" s="447"/>
      <c r="T260" s="447"/>
      <c r="U260" s="447"/>
      <c r="V260" s="447"/>
      <c r="W260" s="447"/>
      <c r="X260" s="447"/>
      <c r="Y260" s="447"/>
      <c r="Z260" s="447"/>
    </row>
    <row r="261" spans="1:26" ht="15.75" customHeight="1">
      <c r="A261" s="447"/>
      <c r="B261" s="447" t="s">
        <v>416</v>
      </c>
      <c r="C261" s="448" t="s">
        <v>475</v>
      </c>
      <c r="D261" s="448" t="s">
        <v>401</v>
      </c>
      <c r="E261" s="448" t="s">
        <v>774</v>
      </c>
      <c r="F261" s="448" t="s">
        <v>63</v>
      </c>
      <c r="G261" s="448" t="s">
        <v>63</v>
      </c>
      <c r="H261" s="454" t="s">
        <v>638</v>
      </c>
      <c r="I261" s="448" t="s">
        <v>57</v>
      </c>
      <c r="J261" s="455">
        <f>'[1]Revenue Value'!I1178</f>
        <v>13399339</v>
      </c>
      <c r="K261" s="448" t="s">
        <v>929</v>
      </c>
      <c r="L261" s="448"/>
      <c r="M261" s="448"/>
      <c r="N261" s="448"/>
      <c r="O261" s="447"/>
      <c r="P261" s="447"/>
      <c r="Q261" s="447"/>
      <c r="R261" s="447"/>
      <c r="S261" s="447"/>
      <c r="T261" s="447"/>
      <c r="U261" s="447"/>
      <c r="V261" s="447"/>
      <c r="W261" s="447"/>
      <c r="X261" s="447"/>
      <c r="Y261" s="447"/>
      <c r="Z261" s="447"/>
    </row>
    <row r="262" spans="1:26" ht="15.75" customHeight="1">
      <c r="A262" s="447"/>
      <c r="B262" s="447" t="s">
        <v>416</v>
      </c>
      <c r="C262" s="448" t="s">
        <v>475</v>
      </c>
      <c r="D262" s="448" t="s">
        <v>395</v>
      </c>
      <c r="E262" s="448" t="s">
        <v>775</v>
      </c>
      <c r="F262" s="448" t="s">
        <v>63</v>
      </c>
      <c r="G262" s="448" t="s">
        <v>63</v>
      </c>
      <c r="H262" s="454" t="s">
        <v>638</v>
      </c>
      <c r="I262" s="448" t="s">
        <v>57</v>
      </c>
      <c r="J262" s="455">
        <f>'[1]Revenue Value'!I1046</f>
        <v>128407814</v>
      </c>
      <c r="K262" s="448" t="s">
        <v>929</v>
      </c>
      <c r="L262" s="448"/>
      <c r="M262" s="448"/>
      <c r="N262" s="448"/>
      <c r="O262" s="447"/>
      <c r="P262" s="447"/>
      <c r="Q262" s="447"/>
      <c r="R262" s="447"/>
      <c r="S262" s="447"/>
      <c r="T262" s="447"/>
      <c r="U262" s="447"/>
      <c r="V262" s="447"/>
      <c r="W262" s="447"/>
      <c r="X262" s="447"/>
      <c r="Y262" s="447"/>
      <c r="Z262" s="447"/>
    </row>
    <row r="263" spans="1:26" ht="15.75" customHeight="1">
      <c r="A263" s="447"/>
      <c r="B263" s="447" t="s">
        <v>416</v>
      </c>
      <c r="C263" s="448" t="s">
        <v>475</v>
      </c>
      <c r="D263" s="448" t="s">
        <v>384</v>
      </c>
      <c r="E263" s="245" t="s">
        <v>780</v>
      </c>
      <c r="F263" s="448" t="s">
        <v>63</v>
      </c>
      <c r="G263" s="448" t="s">
        <v>63</v>
      </c>
      <c r="H263" s="454" t="s">
        <v>638</v>
      </c>
      <c r="I263" s="448" t="s">
        <v>57</v>
      </c>
      <c r="J263" s="455">
        <f>'[1]Revenue Value'!I740</f>
        <v>16261737</v>
      </c>
      <c r="K263" s="448" t="s">
        <v>929</v>
      </c>
      <c r="L263" s="448"/>
      <c r="M263" s="448"/>
      <c r="N263" s="448"/>
      <c r="O263" s="447"/>
      <c r="P263" s="447"/>
      <c r="Q263" s="447"/>
      <c r="R263" s="447"/>
      <c r="S263" s="447"/>
      <c r="T263" s="447"/>
      <c r="U263" s="447"/>
      <c r="V263" s="447"/>
      <c r="W263" s="447"/>
      <c r="X263" s="447"/>
      <c r="Y263" s="447"/>
      <c r="Z263" s="447"/>
    </row>
    <row r="264" spans="1:26" ht="15.75" customHeight="1">
      <c r="A264" s="447"/>
      <c r="B264" s="447" t="s">
        <v>416</v>
      </c>
      <c r="C264" s="448" t="s">
        <v>475</v>
      </c>
      <c r="D264" s="448" t="s">
        <v>384</v>
      </c>
      <c r="E264" s="448" t="s">
        <v>782</v>
      </c>
      <c r="F264" s="448" t="s">
        <v>63</v>
      </c>
      <c r="G264" s="448" t="s">
        <v>63</v>
      </c>
      <c r="H264" s="454" t="s">
        <v>638</v>
      </c>
      <c r="I264" s="448" t="s">
        <v>57</v>
      </c>
      <c r="J264" s="455">
        <f>'[1]Revenue Value'!I741</f>
        <v>226708</v>
      </c>
      <c r="K264" s="448" t="s">
        <v>929</v>
      </c>
      <c r="L264" s="448"/>
      <c r="M264" s="448"/>
      <c r="N264" s="448"/>
      <c r="O264" s="447"/>
      <c r="P264" s="447"/>
      <c r="Q264" s="447"/>
      <c r="R264" s="447"/>
      <c r="S264" s="447"/>
      <c r="T264" s="447"/>
      <c r="U264" s="447"/>
      <c r="V264" s="447"/>
      <c r="W264" s="447"/>
      <c r="X264" s="447"/>
      <c r="Y264" s="447"/>
      <c r="Z264" s="447"/>
    </row>
    <row r="265" spans="1:26" ht="15.75" customHeight="1">
      <c r="A265" s="447"/>
      <c r="B265" s="447" t="s">
        <v>416</v>
      </c>
      <c r="C265" s="448" t="s">
        <v>475</v>
      </c>
      <c r="D265" s="448" t="s">
        <v>384</v>
      </c>
      <c r="E265" s="448" t="s">
        <v>783</v>
      </c>
      <c r="F265" s="448" t="s">
        <v>63</v>
      </c>
      <c r="G265" s="448" t="s">
        <v>63</v>
      </c>
      <c r="H265" s="454" t="s">
        <v>638</v>
      </c>
      <c r="I265" s="448" t="s">
        <v>57</v>
      </c>
      <c r="J265" s="455">
        <f>'[1]Revenue Value'!I742</f>
        <v>147996</v>
      </c>
      <c r="K265" s="448" t="s">
        <v>929</v>
      </c>
      <c r="L265" s="448"/>
      <c r="M265" s="448"/>
      <c r="N265" s="448"/>
      <c r="O265" s="447"/>
      <c r="P265" s="447"/>
      <c r="Q265" s="447"/>
      <c r="R265" s="447"/>
      <c r="S265" s="447"/>
      <c r="T265" s="447"/>
      <c r="U265" s="447"/>
      <c r="V265" s="447"/>
      <c r="W265" s="447"/>
      <c r="X265" s="447"/>
      <c r="Y265" s="447"/>
      <c r="Z265" s="447"/>
    </row>
    <row r="266" spans="1:26" ht="15.75" customHeight="1">
      <c r="A266" s="447"/>
      <c r="B266" s="447" t="s">
        <v>416</v>
      </c>
      <c r="C266" s="448" t="s">
        <v>475</v>
      </c>
      <c r="D266" s="448" t="s">
        <v>384</v>
      </c>
      <c r="E266" s="448" t="s">
        <v>778</v>
      </c>
      <c r="F266" s="448" t="s">
        <v>63</v>
      </c>
      <c r="G266" s="448" t="s">
        <v>63</v>
      </c>
      <c r="H266" s="454" t="s">
        <v>638</v>
      </c>
      <c r="I266" s="448" t="s">
        <v>57</v>
      </c>
      <c r="J266" s="455">
        <f>'[1]Revenue Value'!I745</f>
        <v>77400</v>
      </c>
      <c r="K266" s="448" t="s">
        <v>929</v>
      </c>
      <c r="L266" s="448"/>
      <c r="M266" s="448"/>
      <c r="N266" s="448"/>
      <c r="O266" s="447"/>
      <c r="P266" s="447"/>
      <c r="Q266" s="447"/>
      <c r="R266" s="447"/>
      <c r="S266" s="447"/>
      <c r="T266" s="447"/>
      <c r="U266" s="447"/>
      <c r="V266" s="447"/>
      <c r="W266" s="447"/>
      <c r="X266" s="447"/>
      <c r="Y266" s="447"/>
      <c r="Z266" s="447"/>
    </row>
    <row r="267" spans="1:26" ht="15.75" customHeight="1">
      <c r="A267" s="447"/>
      <c r="B267" s="447" t="s">
        <v>416</v>
      </c>
      <c r="C267" s="448" t="s">
        <v>475</v>
      </c>
      <c r="D267" s="448" t="s">
        <v>384</v>
      </c>
      <c r="E267" s="448" t="s">
        <v>784</v>
      </c>
      <c r="F267" s="448" t="s">
        <v>63</v>
      </c>
      <c r="G267" s="448" t="s">
        <v>63</v>
      </c>
      <c r="H267" s="454" t="s">
        <v>638</v>
      </c>
      <c r="I267" s="448" t="s">
        <v>57</v>
      </c>
      <c r="J267" s="455">
        <f>'[1]Revenue Value'!I743</f>
        <v>160000</v>
      </c>
      <c r="K267" s="448" t="s">
        <v>929</v>
      </c>
      <c r="L267" s="448"/>
      <c r="M267" s="448"/>
      <c r="N267" s="448"/>
      <c r="O267" s="447"/>
      <c r="P267" s="447"/>
      <c r="Q267" s="447"/>
      <c r="R267" s="447"/>
      <c r="S267" s="447"/>
      <c r="T267" s="447"/>
      <c r="U267" s="447"/>
      <c r="V267" s="447"/>
      <c r="W267" s="447"/>
      <c r="X267" s="447"/>
      <c r="Y267" s="447"/>
      <c r="Z267" s="447"/>
    </row>
    <row r="268" spans="1:26" ht="15.75" customHeight="1">
      <c r="A268" s="447"/>
      <c r="B268" s="447" t="s">
        <v>416</v>
      </c>
      <c r="C268" s="448" t="s">
        <v>475</v>
      </c>
      <c r="D268" s="448" t="s">
        <v>384</v>
      </c>
      <c r="E268" s="448" t="s">
        <v>786</v>
      </c>
      <c r="F268" s="448" t="s">
        <v>63</v>
      </c>
      <c r="G268" s="448" t="s">
        <v>63</v>
      </c>
      <c r="H268" s="454" t="s">
        <v>638</v>
      </c>
      <c r="I268" s="448" t="s">
        <v>57</v>
      </c>
      <c r="J268" s="455">
        <f>'[1]Revenue Value'!I744</f>
        <v>11000</v>
      </c>
      <c r="K268" s="448" t="s">
        <v>929</v>
      </c>
      <c r="L268" s="448"/>
      <c r="M268" s="448"/>
      <c r="N268" s="448"/>
      <c r="O268" s="447"/>
      <c r="P268" s="447"/>
      <c r="Q268" s="447"/>
      <c r="R268" s="447"/>
      <c r="S268" s="447"/>
      <c r="T268" s="447"/>
      <c r="U268" s="447"/>
      <c r="V268" s="447"/>
      <c r="W268" s="447"/>
      <c r="X268" s="447"/>
      <c r="Y268" s="447"/>
      <c r="Z268" s="447"/>
    </row>
    <row r="269" spans="1:26" ht="15.75" customHeight="1">
      <c r="A269" s="447"/>
      <c r="B269" s="447" t="s">
        <v>416</v>
      </c>
      <c r="C269" s="448" t="s">
        <v>475</v>
      </c>
      <c r="D269" s="448" t="s">
        <v>384</v>
      </c>
      <c r="E269" s="245" t="s">
        <v>777</v>
      </c>
      <c r="F269" s="448" t="s">
        <v>63</v>
      </c>
      <c r="G269" s="448" t="s">
        <v>63</v>
      </c>
      <c r="H269" s="454" t="s">
        <v>638</v>
      </c>
      <c r="I269" s="448" t="s">
        <v>57</v>
      </c>
      <c r="J269" s="455">
        <f>'[1]Revenue Value'!I746</f>
        <v>540760</v>
      </c>
      <c r="K269" s="448" t="s">
        <v>929</v>
      </c>
      <c r="L269" s="448"/>
      <c r="M269" s="448"/>
      <c r="N269" s="448"/>
      <c r="O269" s="447"/>
      <c r="P269" s="447"/>
      <c r="Q269" s="447"/>
      <c r="R269" s="447"/>
      <c r="S269" s="447"/>
      <c r="T269" s="447"/>
      <c r="U269" s="447"/>
      <c r="V269" s="447"/>
      <c r="W269" s="447"/>
      <c r="X269" s="447"/>
      <c r="Y269" s="447"/>
      <c r="Z269" s="447"/>
    </row>
    <row r="270" spans="1:26" ht="15.75" customHeight="1">
      <c r="A270" s="447"/>
      <c r="B270" s="447" t="s">
        <v>416</v>
      </c>
      <c r="C270" s="448" t="s">
        <v>478</v>
      </c>
      <c r="D270" s="448" t="s">
        <v>389</v>
      </c>
      <c r="E270" s="448" t="s">
        <v>752</v>
      </c>
      <c r="F270" s="448" t="s">
        <v>63</v>
      </c>
      <c r="G270" s="448" t="s">
        <v>63</v>
      </c>
      <c r="H270" s="454" t="s">
        <v>640</v>
      </c>
      <c r="I270" s="448" t="s">
        <v>57</v>
      </c>
      <c r="J270" s="455">
        <f>'[1]Revenue Value'!I373</f>
        <v>14975449</v>
      </c>
      <c r="K270" s="448" t="s">
        <v>929</v>
      </c>
      <c r="L270" s="448"/>
      <c r="M270" s="448"/>
      <c r="N270" s="448"/>
      <c r="O270" s="447"/>
      <c r="P270" s="447"/>
      <c r="Q270" s="447"/>
      <c r="R270" s="447"/>
      <c r="S270" s="447"/>
      <c r="T270" s="447"/>
      <c r="U270" s="447"/>
      <c r="V270" s="447"/>
      <c r="W270" s="447"/>
      <c r="X270" s="447"/>
      <c r="Y270" s="447"/>
      <c r="Z270" s="447"/>
    </row>
    <row r="271" spans="1:26" ht="15.75" customHeight="1">
      <c r="A271" s="447"/>
      <c r="B271" s="447" t="s">
        <v>416</v>
      </c>
      <c r="C271" s="448" t="s">
        <v>478</v>
      </c>
      <c r="D271" s="448" t="s">
        <v>389</v>
      </c>
      <c r="E271" s="448" t="s">
        <v>768</v>
      </c>
      <c r="F271" s="448" t="s">
        <v>63</v>
      </c>
      <c r="G271" s="448" t="s">
        <v>63</v>
      </c>
      <c r="H271" s="454" t="s">
        <v>640</v>
      </c>
      <c r="I271" s="448" t="s">
        <v>57</v>
      </c>
      <c r="J271" s="456">
        <v>4341612</v>
      </c>
      <c r="K271" s="448" t="s">
        <v>929</v>
      </c>
      <c r="L271" s="448"/>
      <c r="M271" s="448"/>
      <c r="N271" s="448"/>
      <c r="O271" s="447"/>
      <c r="P271" s="447"/>
      <c r="Q271" s="447"/>
      <c r="R271" s="447"/>
      <c r="S271" s="447"/>
      <c r="T271" s="447"/>
      <c r="U271" s="447"/>
      <c r="V271" s="447"/>
      <c r="W271" s="447"/>
      <c r="X271" s="447"/>
      <c r="Y271" s="447"/>
      <c r="Z271" s="447"/>
    </row>
    <row r="272" spans="1:26" ht="15.75" customHeight="1">
      <c r="A272" s="447"/>
      <c r="B272" s="447" t="s">
        <v>416</v>
      </c>
      <c r="C272" s="448" t="s">
        <v>478</v>
      </c>
      <c r="D272" s="448" t="s">
        <v>389</v>
      </c>
      <c r="E272" s="448" t="s">
        <v>767</v>
      </c>
      <c r="F272" s="448" t="s">
        <v>63</v>
      </c>
      <c r="G272" s="448" t="s">
        <v>63</v>
      </c>
      <c r="H272" s="454" t="s">
        <v>640</v>
      </c>
      <c r="I272" s="448" t="s">
        <v>57</v>
      </c>
      <c r="J272" s="456">
        <v>3448474</v>
      </c>
      <c r="K272" s="448" t="s">
        <v>929</v>
      </c>
      <c r="L272" s="448"/>
      <c r="M272" s="448"/>
      <c r="N272" s="448"/>
      <c r="O272" s="447"/>
      <c r="P272" s="447"/>
      <c r="Q272" s="447"/>
      <c r="R272" s="447"/>
      <c r="S272" s="447"/>
      <c r="T272" s="447"/>
      <c r="U272" s="447"/>
      <c r="V272" s="447"/>
      <c r="W272" s="447"/>
      <c r="X272" s="447"/>
      <c r="Y272" s="447"/>
      <c r="Z272" s="447"/>
    </row>
    <row r="273" spans="1:26" ht="15.75" customHeight="1">
      <c r="A273" s="447"/>
      <c r="B273" s="447" t="s">
        <v>416</v>
      </c>
      <c r="C273" s="448" t="s">
        <v>478</v>
      </c>
      <c r="D273" s="448" t="s">
        <v>389</v>
      </c>
      <c r="E273" s="245" t="s">
        <v>760</v>
      </c>
      <c r="F273" s="448" t="s">
        <v>63</v>
      </c>
      <c r="G273" s="448" t="s">
        <v>63</v>
      </c>
      <c r="H273" s="454" t="s">
        <v>640</v>
      </c>
      <c r="I273" s="448" t="s">
        <v>57</v>
      </c>
      <c r="J273" s="456">
        <v>1500</v>
      </c>
      <c r="K273" s="448" t="s">
        <v>929</v>
      </c>
      <c r="L273" s="448"/>
      <c r="M273" s="448"/>
      <c r="N273" s="448"/>
      <c r="O273" s="447"/>
      <c r="P273" s="447"/>
      <c r="Q273" s="447"/>
      <c r="R273" s="447"/>
      <c r="S273" s="447"/>
      <c r="T273" s="447"/>
      <c r="U273" s="447"/>
      <c r="V273" s="447"/>
      <c r="W273" s="447"/>
      <c r="X273" s="447"/>
      <c r="Y273" s="447"/>
      <c r="Z273" s="447"/>
    </row>
    <row r="274" spans="1:26" ht="15.75" customHeight="1">
      <c r="A274" s="447"/>
      <c r="B274" s="447" t="s">
        <v>416</v>
      </c>
      <c r="C274" s="448" t="s">
        <v>478</v>
      </c>
      <c r="D274" s="448" t="s">
        <v>387</v>
      </c>
      <c r="E274" s="448" t="s">
        <v>771</v>
      </c>
      <c r="F274" s="448" t="s">
        <v>63</v>
      </c>
      <c r="G274" s="448" t="s">
        <v>63</v>
      </c>
      <c r="H274" s="454" t="s">
        <v>640</v>
      </c>
      <c r="I274" s="448" t="s">
        <v>57</v>
      </c>
      <c r="J274" s="455">
        <f>'[1]Revenue Value'!I591</f>
        <v>731687</v>
      </c>
      <c r="K274" s="448" t="s">
        <v>929</v>
      </c>
      <c r="L274" s="448"/>
      <c r="M274" s="448"/>
      <c r="N274" s="448"/>
      <c r="O274" s="447"/>
      <c r="P274" s="447"/>
      <c r="Q274" s="447"/>
      <c r="R274" s="447"/>
      <c r="S274" s="447"/>
      <c r="T274" s="447"/>
      <c r="U274" s="447"/>
      <c r="V274" s="447"/>
      <c r="W274" s="447"/>
      <c r="X274" s="447"/>
      <c r="Y274" s="447"/>
      <c r="Z274" s="447"/>
    </row>
    <row r="275" spans="1:26" ht="15.75" customHeight="1">
      <c r="A275" s="447"/>
      <c r="B275" s="447" t="s">
        <v>416</v>
      </c>
      <c r="C275" s="448" t="s">
        <v>478</v>
      </c>
      <c r="D275" s="448" t="s">
        <v>387</v>
      </c>
      <c r="E275" s="448" t="s">
        <v>772</v>
      </c>
      <c r="F275" s="448" t="s">
        <v>63</v>
      </c>
      <c r="G275" s="448" t="s">
        <v>63</v>
      </c>
      <c r="H275" s="454" t="s">
        <v>640</v>
      </c>
      <c r="I275" s="448" t="s">
        <v>57</v>
      </c>
      <c r="J275" s="455">
        <f>'[1]Revenue Value'!I592</f>
        <v>3324728</v>
      </c>
      <c r="K275" s="448" t="s">
        <v>929</v>
      </c>
      <c r="L275" s="448"/>
      <c r="M275" s="448"/>
      <c r="N275" s="448"/>
      <c r="O275" s="447"/>
      <c r="P275" s="447"/>
      <c r="Q275" s="447"/>
      <c r="R275" s="447"/>
      <c r="S275" s="447"/>
      <c r="T275" s="447"/>
      <c r="U275" s="447"/>
      <c r="V275" s="447"/>
      <c r="W275" s="447"/>
      <c r="X275" s="447"/>
      <c r="Y275" s="447"/>
      <c r="Z275" s="447"/>
    </row>
    <row r="276" spans="1:26" ht="15.75" customHeight="1">
      <c r="A276" s="447"/>
      <c r="B276" s="447" t="s">
        <v>416</v>
      </c>
      <c r="C276" s="448" t="s">
        <v>478</v>
      </c>
      <c r="D276" s="448" t="s">
        <v>384</v>
      </c>
      <c r="E276" s="245" t="s">
        <v>780</v>
      </c>
      <c r="F276" s="448" t="s">
        <v>63</v>
      </c>
      <c r="G276" s="448" t="s">
        <v>63</v>
      </c>
      <c r="H276" s="454" t="s">
        <v>640</v>
      </c>
      <c r="I276" s="448" t="s">
        <v>57</v>
      </c>
      <c r="J276" s="455">
        <f>'[1]Revenue Value'!I918</f>
        <v>476954</v>
      </c>
      <c r="K276" s="448" t="s">
        <v>929</v>
      </c>
      <c r="L276" s="448"/>
      <c r="M276" s="448"/>
      <c r="N276" s="448"/>
      <c r="O276" s="447"/>
      <c r="P276" s="447"/>
      <c r="Q276" s="447"/>
      <c r="R276" s="447"/>
      <c r="S276" s="447"/>
      <c r="T276" s="447"/>
      <c r="U276" s="447"/>
      <c r="V276" s="447"/>
      <c r="W276" s="447"/>
      <c r="X276" s="447"/>
      <c r="Y276" s="447"/>
      <c r="Z276" s="447"/>
    </row>
    <row r="277" spans="1:26" ht="15.75" customHeight="1">
      <c r="A277" s="447"/>
      <c r="B277" s="447" t="s">
        <v>416</v>
      </c>
      <c r="C277" s="448" t="s">
        <v>478</v>
      </c>
      <c r="D277" s="448" t="s">
        <v>384</v>
      </c>
      <c r="E277" s="448" t="s">
        <v>784</v>
      </c>
      <c r="F277" s="448" t="s">
        <v>63</v>
      </c>
      <c r="G277" s="448" t="s">
        <v>63</v>
      </c>
      <c r="H277" s="454" t="s">
        <v>640</v>
      </c>
      <c r="I277" s="448" t="s">
        <v>57</v>
      </c>
      <c r="J277" s="455">
        <f>'[1]Revenue Value'!I921</f>
        <v>12900</v>
      </c>
      <c r="K277" s="448" t="s">
        <v>929</v>
      </c>
      <c r="L277" s="448"/>
      <c r="M277" s="448"/>
      <c r="N277" s="448"/>
      <c r="O277" s="447"/>
      <c r="P277" s="447"/>
      <c r="Q277" s="447"/>
      <c r="R277" s="447"/>
      <c r="S277" s="447"/>
      <c r="T277" s="447"/>
      <c r="U277" s="447"/>
      <c r="V277" s="447"/>
      <c r="W277" s="447"/>
      <c r="X277" s="447"/>
      <c r="Y277" s="447"/>
      <c r="Z277" s="447"/>
    </row>
    <row r="278" spans="1:26" ht="15.75" customHeight="1">
      <c r="A278" s="447"/>
      <c r="B278" s="447" t="s">
        <v>416</v>
      </c>
      <c r="C278" s="448" t="s">
        <v>478</v>
      </c>
      <c r="D278" s="448" t="s">
        <v>384</v>
      </c>
      <c r="E278" s="245" t="s">
        <v>777</v>
      </c>
      <c r="F278" s="448" t="s">
        <v>63</v>
      </c>
      <c r="G278" s="448" t="s">
        <v>63</v>
      </c>
      <c r="H278" s="454" t="s">
        <v>640</v>
      </c>
      <c r="I278" s="448" t="s">
        <v>57</v>
      </c>
      <c r="J278" s="455">
        <f>'[1]Revenue Value'!I924</f>
        <v>69710</v>
      </c>
      <c r="K278" s="448" t="s">
        <v>929</v>
      </c>
      <c r="L278" s="448"/>
      <c r="M278" s="448"/>
      <c r="N278" s="448"/>
      <c r="O278" s="447"/>
      <c r="P278" s="447"/>
      <c r="Q278" s="447"/>
      <c r="R278" s="447"/>
      <c r="S278" s="447"/>
      <c r="T278" s="447"/>
      <c r="U278" s="447"/>
      <c r="V278" s="447"/>
      <c r="W278" s="447"/>
      <c r="X278" s="447"/>
      <c r="Y278" s="447"/>
      <c r="Z278" s="447"/>
    </row>
    <row r="279" spans="1:26" ht="15.75" customHeight="1">
      <c r="A279" s="447"/>
      <c r="B279" s="447" t="s">
        <v>416</v>
      </c>
      <c r="C279" s="448" t="s">
        <v>479</v>
      </c>
      <c r="D279" s="448" t="s">
        <v>389</v>
      </c>
      <c r="E279" s="448" t="s">
        <v>767</v>
      </c>
      <c r="F279" s="448" t="s">
        <v>63</v>
      </c>
      <c r="G279" s="448" t="s">
        <v>63</v>
      </c>
      <c r="H279" s="454" t="s">
        <v>858</v>
      </c>
      <c r="I279" s="448" t="s">
        <v>57</v>
      </c>
      <c r="J279" s="456">
        <v>10001</v>
      </c>
      <c r="K279" s="448" t="s">
        <v>929</v>
      </c>
      <c r="L279" s="448"/>
      <c r="M279" s="448"/>
      <c r="N279" s="448"/>
      <c r="O279" s="447"/>
      <c r="P279" s="447"/>
      <c r="Q279" s="447"/>
      <c r="R279" s="447"/>
      <c r="S279" s="447"/>
      <c r="T279" s="447"/>
      <c r="U279" s="447"/>
      <c r="V279" s="447"/>
      <c r="W279" s="447"/>
      <c r="X279" s="447"/>
      <c r="Y279" s="447"/>
      <c r="Z279" s="447"/>
    </row>
    <row r="280" spans="1:26" ht="15.75" customHeight="1">
      <c r="A280" s="447"/>
      <c r="B280" s="447" t="s">
        <v>416</v>
      </c>
      <c r="C280" s="448" t="s">
        <v>479</v>
      </c>
      <c r="D280" s="448" t="s">
        <v>389</v>
      </c>
      <c r="E280" s="245" t="s">
        <v>760</v>
      </c>
      <c r="F280" s="448" t="s">
        <v>63</v>
      </c>
      <c r="G280" s="448" t="s">
        <v>63</v>
      </c>
      <c r="H280" s="454" t="s">
        <v>858</v>
      </c>
      <c r="I280" s="448" t="s">
        <v>57</v>
      </c>
      <c r="J280" s="449">
        <v>500</v>
      </c>
      <c r="K280" s="448" t="s">
        <v>929</v>
      </c>
      <c r="L280" s="448"/>
      <c r="M280" s="448"/>
      <c r="N280" s="448"/>
      <c r="O280" s="447"/>
      <c r="P280" s="447"/>
      <c r="Q280" s="447"/>
      <c r="R280" s="447"/>
      <c r="S280" s="447"/>
      <c r="T280" s="447"/>
      <c r="U280" s="447"/>
      <c r="V280" s="447"/>
      <c r="W280" s="447"/>
      <c r="X280" s="447"/>
      <c r="Y280" s="447"/>
      <c r="Z280" s="447"/>
    </row>
    <row r="281" spans="1:26" ht="15.75" customHeight="1">
      <c r="A281" s="447"/>
      <c r="B281" s="447" t="s">
        <v>416</v>
      </c>
      <c r="C281" s="448" t="s">
        <v>479</v>
      </c>
      <c r="D281" s="448" t="s">
        <v>384</v>
      </c>
      <c r="E281" s="245" t="s">
        <v>780</v>
      </c>
      <c r="F281" s="448" t="s">
        <v>63</v>
      </c>
      <c r="G281" s="448" t="s">
        <v>63</v>
      </c>
      <c r="H281" s="454" t="s">
        <v>858</v>
      </c>
      <c r="I281" s="448" t="s">
        <v>57</v>
      </c>
      <c r="J281" s="455">
        <f>'[1]Revenue Value'!I926</f>
        <v>1090</v>
      </c>
      <c r="K281" s="448" t="s">
        <v>929</v>
      </c>
      <c r="L281" s="448"/>
      <c r="M281" s="448"/>
      <c r="N281" s="448"/>
      <c r="O281" s="447"/>
      <c r="P281" s="447"/>
      <c r="Q281" s="447"/>
      <c r="R281" s="447"/>
      <c r="S281" s="447"/>
      <c r="T281" s="447"/>
      <c r="U281" s="447"/>
      <c r="V281" s="447"/>
      <c r="W281" s="447"/>
      <c r="X281" s="447"/>
      <c r="Y281" s="447"/>
      <c r="Z281" s="447"/>
    </row>
    <row r="282" spans="1:26" ht="15.75" customHeight="1">
      <c r="A282" s="447"/>
      <c r="B282" s="447" t="s">
        <v>416</v>
      </c>
      <c r="C282" s="448" t="s">
        <v>479</v>
      </c>
      <c r="D282" s="448" t="s">
        <v>384</v>
      </c>
      <c r="E282" s="448" t="s">
        <v>782</v>
      </c>
      <c r="F282" s="448" t="s">
        <v>63</v>
      </c>
      <c r="G282" s="448" t="s">
        <v>63</v>
      </c>
      <c r="H282" s="454" t="s">
        <v>858</v>
      </c>
      <c r="I282" s="448" t="s">
        <v>57</v>
      </c>
      <c r="J282" s="455">
        <f>'[1]Revenue Value'!I927</f>
        <v>161</v>
      </c>
      <c r="K282" s="448" t="s">
        <v>929</v>
      </c>
      <c r="L282" s="448"/>
      <c r="M282" s="448"/>
      <c r="N282" s="448"/>
      <c r="O282" s="447"/>
      <c r="P282" s="447"/>
      <c r="Q282" s="447"/>
      <c r="R282" s="447"/>
      <c r="S282" s="447"/>
      <c r="T282" s="447"/>
      <c r="U282" s="447"/>
      <c r="V282" s="447"/>
      <c r="W282" s="447"/>
      <c r="X282" s="447"/>
      <c r="Y282" s="447"/>
      <c r="Z282" s="447"/>
    </row>
    <row r="283" spans="1:26" ht="15.75" customHeight="1">
      <c r="A283" s="447"/>
      <c r="B283" s="447" t="s">
        <v>416</v>
      </c>
      <c r="C283" s="448" t="s">
        <v>479</v>
      </c>
      <c r="D283" s="448" t="s">
        <v>384</v>
      </c>
      <c r="E283" s="448" t="s">
        <v>783</v>
      </c>
      <c r="F283" s="448" t="s">
        <v>63</v>
      </c>
      <c r="G283" s="448" t="s">
        <v>63</v>
      </c>
      <c r="H283" s="454" t="s">
        <v>858</v>
      </c>
      <c r="I283" s="448" t="s">
        <v>57</v>
      </c>
      <c r="J283" s="455">
        <f>'[1]Revenue Value'!I928</f>
        <v>161</v>
      </c>
      <c r="K283" s="448" t="s">
        <v>929</v>
      </c>
      <c r="L283" s="448"/>
      <c r="M283" s="448"/>
      <c r="N283" s="448"/>
      <c r="O283" s="447"/>
      <c r="P283" s="447"/>
      <c r="Q283" s="447"/>
      <c r="R283" s="447"/>
      <c r="S283" s="447"/>
      <c r="T283" s="447"/>
      <c r="U283" s="447"/>
      <c r="V283" s="447"/>
      <c r="W283" s="447"/>
      <c r="X283" s="447"/>
      <c r="Y283" s="447"/>
      <c r="Z283" s="447"/>
    </row>
    <row r="284" spans="1:26" ht="15.75" customHeight="1">
      <c r="A284" s="447"/>
      <c r="B284" s="447" t="s">
        <v>416</v>
      </c>
      <c r="C284" s="448" t="s">
        <v>479</v>
      </c>
      <c r="D284" s="448" t="s">
        <v>384</v>
      </c>
      <c r="E284" s="448" t="s">
        <v>784</v>
      </c>
      <c r="F284" s="448" t="s">
        <v>63</v>
      </c>
      <c r="G284" s="448" t="s">
        <v>63</v>
      </c>
      <c r="H284" s="454" t="s">
        <v>858</v>
      </c>
      <c r="I284" s="448" t="s">
        <v>57</v>
      </c>
      <c r="J284" s="455">
        <f>'[1]Revenue Value'!I929</f>
        <v>5000</v>
      </c>
      <c r="K284" s="448" t="s">
        <v>929</v>
      </c>
      <c r="L284" s="448"/>
      <c r="M284" s="448"/>
      <c r="N284" s="448"/>
      <c r="O284" s="447"/>
      <c r="P284" s="447"/>
      <c r="Q284" s="447"/>
      <c r="R284" s="447"/>
      <c r="S284" s="447"/>
      <c r="T284" s="447"/>
      <c r="U284" s="447"/>
      <c r="V284" s="447"/>
      <c r="W284" s="447"/>
      <c r="X284" s="447"/>
      <c r="Y284" s="447"/>
      <c r="Z284" s="447"/>
    </row>
    <row r="285" spans="1:26" ht="15.75" customHeight="1">
      <c r="A285" s="447"/>
      <c r="B285" s="447" t="s">
        <v>416</v>
      </c>
      <c r="C285" s="448" t="s">
        <v>479</v>
      </c>
      <c r="D285" s="448" t="s">
        <v>384</v>
      </c>
      <c r="E285" s="448" t="s">
        <v>786</v>
      </c>
      <c r="F285" s="448" t="s">
        <v>63</v>
      </c>
      <c r="G285" s="448" t="s">
        <v>63</v>
      </c>
      <c r="H285" s="454" t="s">
        <v>858</v>
      </c>
      <c r="I285" s="448" t="s">
        <v>57</v>
      </c>
      <c r="J285" s="455">
        <f>'[1]Revenue Value'!I930</f>
        <v>1000</v>
      </c>
      <c r="K285" s="448" t="s">
        <v>929</v>
      </c>
      <c r="L285" s="448"/>
      <c r="M285" s="448"/>
      <c r="N285" s="448"/>
      <c r="O285" s="447"/>
      <c r="P285" s="447"/>
      <c r="Q285" s="447"/>
      <c r="R285" s="447"/>
      <c r="S285" s="447"/>
      <c r="T285" s="447"/>
      <c r="U285" s="447"/>
      <c r="V285" s="447"/>
      <c r="W285" s="447"/>
      <c r="X285" s="447"/>
      <c r="Y285" s="447"/>
      <c r="Z285" s="447"/>
    </row>
    <row r="286" spans="1:26" ht="15.75" customHeight="1">
      <c r="A286" s="447"/>
      <c r="B286" s="447" t="s">
        <v>416</v>
      </c>
      <c r="C286" s="448" t="s">
        <v>479</v>
      </c>
      <c r="D286" s="448" t="s">
        <v>384</v>
      </c>
      <c r="E286" s="245" t="s">
        <v>777</v>
      </c>
      <c r="F286" s="448" t="s">
        <v>63</v>
      </c>
      <c r="G286" s="448" t="s">
        <v>63</v>
      </c>
      <c r="H286" s="454" t="s">
        <v>858</v>
      </c>
      <c r="I286" s="448" t="s">
        <v>57</v>
      </c>
      <c r="J286" s="455">
        <f>'[1]Revenue Value'!I932</f>
        <v>4435</v>
      </c>
      <c r="K286" s="448" t="s">
        <v>929</v>
      </c>
      <c r="L286" s="448"/>
      <c r="M286" s="448"/>
      <c r="N286" s="448"/>
      <c r="O286" s="447"/>
      <c r="P286" s="447"/>
      <c r="Q286" s="447"/>
      <c r="R286" s="447"/>
      <c r="S286" s="447"/>
      <c r="T286" s="447"/>
      <c r="U286" s="447"/>
      <c r="V286" s="447"/>
      <c r="W286" s="447"/>
      <c r="X286" s="447"/>
      <c r="Y286" s="447"/>
      <c r="Z286" s="447"/>
    </row>
    <row r="287" spans="1:26" ht="15.75" customHeight="1">
      <c r="A287" s="447"/>
      <c r="B287" s="447" t="s">
        <v>416</v>
      </c>
      <c r="C287" s="448" t="s">
        <v>480</v>
      </c>
      <c r="D287" s="448" t="s">
        <v>389</v>
      </c>
      <c r="E287" s="448" t="s">
        <v>755</v>
      </c>
      <c r="F287" s="448" t="s">
        <v>63</v>
      </c>
      <c r="G287" s="448" t="s">
        <v>63</v>
      </c>
      <c r="H287" s="454" t="s">
        <v>641</v>
      </c>
      <c r="I287" s="448" t="s">
        <v>57</v>
      </c>
      <c r="J287" s="455">
        <f>'[1]Revenue Value'!I456</f>
        <v>20400</v>
      </c>
      <c r="K287" s="448" t="s">
        <v>929</v>
      </c>
      <c r="L287" s="448"/>
      <c r="M287" s="448"/>
      <c r="N287" s="448"/>
      <c r="O287" s="447"/>
      <c r="P287" s="447"/>
      <c r="Q287" s="447"/>
      <c r="R287" s="447"/>
      <c r="S287" s="447"/>
      <c r="T287" s="447"/>
      <c r="U287" s="447"/>
      <c r="V287" s="447"/>
      <c r="W287" s="447"/>
      <c r="X287" s="447"/>
      <c r="Y287" s="447"/>
      <c r="Z287" s="447"/>
    </row>
    <row r="288" spans="1:26" ht="15.75" customHeight="1">
      <c r="A288" s="447"/>
      <c r="B288" s="447" t="s">
        <v>416</v>
      </c>
      <c r="C288" s="448" t="s">
        <v>480</v>
      </c>
      <c r="D288" s="448" t="s">
        <v>389</v>
      </c>
      <c r="E288" s="448" t="s">
        <v>768</v>
      </c>
      <c r="F288" s="448" t="s">
        <v>63</v>
      </c>
      <c r="G288" s="448" t="s">
        <v>63</v>
      </c>
      <c r="H288" s="454" t="s">
        <v>641</v>
      </c>
      <c r="I288" s="448" t="s">
        <v>57</v>
      </c>
      <c r="J288" s="456">
        <v>78282</v>
      </c>
      <c r="K288" s="448" t="s">
        <v>929</v>
      </c>
      <c r="L288" s="448"/>
      <c r="M288" s="448"/>
      <c r="N288" s="448"/>
      <c r="O288" s="447"/>
      <c r="P288" s="447"/>
      <c r="Q288" s="447"/>
      <c r="R288" s="447"/>
      <c r="S288" s="447"/>
      <c r="T288" s="447"/>
      <c r="U288" s="447"/>
      <c r="V288" s="447"/>
      <c r="W288" s="447"/>
      <c r="X288" s="447"/>
      <c r="Y288" s="447"/>
      <c r="Z288" s="447"/>
    </row>
    <row r="289" spans="1:26" ht="15.75" customHeight="1">
      <c r="A289" s="447"/>
      <c r="B289" s="447" t="s">
        <v>416</v>
      </c>
      <c r="C289" s="448" t="s">
        <v>480</v>
      </c>
      <c r="D289" s="448" t="s">
        <v>389</v>
      </c>
      <c r="E289" s="448" t="s">
        <v>767</v>
      </c>
      <c r="F289" s="448" t="s">
        <v>63</v>
      </c>
      <c r="G289" s="448" t="s">
        <v>63</v>
      </c>
      <c r="H289" s="454" t="s">
        <v>641</v>
      </c>
      <c r="I289" s="448" t="s">
        <v>57</v>
      </c>
      <c r="J289" s="456">
        <v>52486</v>
      </c>
      <c r="K289" s="448" t="s">
        <v>929</v>
      </c>
      <c r="L289" s="448"/>
      <c r="M289" s="448"/>
      <c r="N289" s="448"/>
      <c r="O289" s="447"/>
      <c r="P289" s="447"/>
      <c r="Q289" s="447"/>
      <c r="R289" s="447"/>
      <c r="S289" s="447"/>
      <c r="T289" s="447"/>
      <c r="U289" s="447"/>
      <c r="V289" s="447"/>
      <c r="W289" s="447"/>
      <c r="X289" s="447"/>
      <c r="Y289" s="447"/>
      <c r="Z289" s="447"/>
    </row>
    <row r="290" spans="1:26" ht="15.75" customHeight="1">
      <c r="A290" s="447"/>
      <c r="B290" s="447" t="s">
        <v>416</v>
      </c>
      <c r="C290" s="448" t="s">
        <v>480</v>
      </c>
      <c r="D290" s="448" t="s">
        <v>389</v>
      </c>
      <c r="E290" s="245" t="s">
        <v>760</v>
      </c>
      <c r="F290" s="448" t="s">
        <v>63</v>
      </c>
      <c r="G290" s="448" t="s">
        <v>63</v>
      </c>
      <c r="H290" s="454" t="s">
        <v>641</v>
      </c>
      <c r="I290" s="448" t="s">
        <v>57</v>
      </c>
      <c r="J290" s="456">
        <v>1000</v>
      </c>
      <c r="K290" s="448" t="s">
        <v>929</v>
      </c>
      <c r="L290" s="448"/>
      <c r="M290" s="448"/>
      <c r="N290" s="448"/>
      <c r="O290" s="447"/>
      <c r="P290" s="447"/>
      <c r="Q290" s="447"/>
      <c r="R290" s="447"/>
      <c r="S290" s="447"/>
      <c r="T290" s="447"/>
      <c r="U290" s="447"/>
      <c r="V290" s="447"/>
      <c r="W290" s="447"/>
      <c r="X290" s="447"/>
      <c r="Y290" s="447"/>
      <c r="Z290" s="447"/>
    </row>
    <row r="291" spans="1:26" ht="15.75" customHeight="1">
      <c r="A291" s="447"/>
      <c r="B291" s="447" t="s">
        <v>416</v>
      </c>
      <c r="C291" s="448" t="s">
        <v>480</v>
      </c>
      <c r="D291" s="448" t="s">
        <v>395</v>
      </c>
      <c r="E291" s="245" t="s">
        <v>777</v>
      </c>
      <c r="F291" s="448" t="s">
        <v>63</v>
      </c>
      <c r="G291" s="448" t="s">
        <v>63</v>
      </c>
      <c r="H291" s="454" t="s">
        <v>641</v>
      </c>
      <c r="I291" s="448" t="s">
        <v>57</v>
      </c>
      <c r="J291" s="455">
        <f>'[1]Revenue Value'!I1141</f>
        <v>19720</v>
      </c>
      <c r="K291" s="448" t="s">
        <v>929</v>
      </c>
      <c r="L291" s="448"/>
      <c r="M291" s="448"/>
      <c r="N291" s="448"/>
      <c r="O291" s="447"/>
      <c r="P291" s="447"/>
      <c r="Q291" s="447"/>
      <c r="R291" s="447"/>
      <c r="S291" s="447"/>
      <c r="T291" s="447"/>
      <c r="U291" s="447"/>
      <c r="V291" s="447"/>
      <c r="W291" s="447"/>
      <c r="X291" s="447"/>
      <c r="Y291" s="447"/>
      <c r="Z291" s="447"/>
    </row>
    <row r="292" spans="1:26" ht="15.75" customHeight="1">
      <c r="A292" s="447"/>
      <c r="B292" s="447" t="s">
        <v>416</v>
      </c>
      <c r="C292" s="448" t="s">
        <v>480</v>
      </c>
      <c r="D292" s="448" t="s">
        <v>384</v>
      </c>
      <c r="E292" s="245" t="s">
        <v>780</v>
      </c>
      <c r="F292" s="448" t="s">
        <v>63</v>
      </c>
      <c r="G292" s="448" t="s">
        <v>63</v>
      </c>
      <c r="H292" s="454" t="s">
        <v>641</v>
      </c>
      <c r="I292" s="448" t="s">
        <v>57</v>
      </c>
      <c r="J292" s="455">
        <f>'[1]Revenue Value'!I984</f>
        <v>38884</v>
      </c>
      <c r="K292" s="448" t="s">
        <v>929</v>
      </c>
      <c r="L292" s="448"/>
      <c r="M292" s="448"/>
      <c r="N292" s="448"/>
      <c r="O292" s="447"/>
      <c r="P292" s="447"/>
      <c r="Q292" s="447"/>
      <c r="R292" s="447"/>
      <c r="S292" s="447"/>
      <c r="T292" s="447"/>
      <c r="U292" s="447"/>
      <c r="V292" s="447"/>
      <c r="W292" s="447"/>
      <c r="X292" s="447"/>
      <c r="Y292" s="447"/>
      <c r="Z292" s="447"/>
    </row>
    <row r="293" spans="1:26" ht="15.75" customHeight="1">
      <c r="A293" s="447"/>
      <c r="B293" s="447" t="s">
        <v>416</v>
      </c>
      <c r="C293" s="448" t="s">
        <v>480</v>
      </c>
      <c r="D293" s="448" t="s">
        <v>384</v>
      </c>
      <c r="E293" s="448" t="s">
        <v>778</v>
      </c>
      <c r="F293" s="448" t="s">
        <v>63</v>
      </c>
      <c r="G293" s="448" t="s">
        <v>63</v>
      </c>
      <c r="H293" s="454" t="s">
        <v>641</v>
      </c>
      <c r="I293" s="448" t="s">
        <v>57</v>
      </c>
      <c r="J293" s="455">
        <f>'[1]Revenue Value'!I989</f>
        <v>75800</v>
      </c>
      <c r="K293" s="448" t="s">
        <v>929</v>
      </c>
      <c r="L293" s="448"/>
      <c r="M293" s="448"/>
      <c r="N293" s="448"/>
      <c r="O293" s="447"/>
      <c r="P293" s="447"/>
      <c r="Q293" s="447"/>
      <c r="R293" s="447"/>
      <c r="S293" s="447"/>
      <c r="T293" s="447"/>
      <c r="U293" s="447"/>
      <c r="V293" s="447"/>
      <c r="W293" s="447"/>
      <c r="X293" s="447"/>
      <c r="Y293" s="447"/>
      <c r="Z293" s="447"/>
    </row>
    <row r="294" spans="1:26" ht="15.75" customHeight="1">
      <c r="A294" s="447"/>
      <c r="B294" s="447" t="s">
        <v>416</v>
      </c>
      <c r="C294" s="448" t="s">
        <v>480</v>
      </c>
      <c r="D294" s="448" t="s">
        <v>384</v>
      </c>
      <c r="E294" s="448" t="s">
        <v>784</v>
      </c>
      <c r="F294" s="448" t="s">
        <v>63</v>
      </c>
      <c r="G294" s="448" t="s">
        <v>63</v>
      </c>
      <c r="H294" s="454" t="s">
        <v>641</v>
      </c>
      <c r="I294" s="448" t="s">
        <v>57</v>
      </c>
      <c r="J294" s="455">
        <f>'[1]Revenue Value'!I987</f>
        <v>4000</v>
      </c>
      <c r="K294" s="448" t="s">
        <v>929</v>
      </c>
      <c r="L294" s="448"/>
      <c r="M294" s="448"/>
      <c r="N294" s="448"/>
      <c r="O294" s="447"/>
      <c r="P294" s="447"/>
      <c r="Q294" s="447"/>
      <c r="R294" s="447"/>
      <c r="S294" s="447"/>
      <c r="T294" s="447"/>
      <c r="U294" s="447"/>
      <c r="V294" s="447"/>
      <c r="W294" s="447"/>
      <c r="X294" s="447"/>
      <c r="Y294" s="447"/>
      <c r="Z294" s="447"/>
    </row>
    <row r="295" spans="1:26" ht="15.75" customHeight="1">
      <c r="A295" s="447"/>
      <c r="B295" s="447" t="s">
        <v>416</v>
      </c>
      <c r="C295" s="448" t="s">
        <v>480</v>
      </c>
      <c r="D295" s="448" t="s">
        <v>384</v>
      </c>
      <c r="E295" s="448" t="s">
        <v>786</v>
      </c>
      <c r="F295" s="448" t="s">
        <v>63</v>
      </c>
      <c r="G295" s="448" t="s">
        <v>63</v>
      </c>
      <c r="H295" s="454" t="s">
        <v>641</v>
      </c>
      <c r="I295" s="448" t="s">
        <v>57</v>
      </c>
      <c r="J295" s="455">
        <f>'[1]Revenue Value'!I988</f>
        <v>10500</v>
      </c>
      <c r="K295" s="448" t="s">
        <v>929</v>
      </c>
      <c r="L295" s="448"/>
      <c r="M295" s="448"/>
      <c r="N295" s="448"/>
      <c r="O295" s="447"/>
      <c r="P295" s="447"/>
      <c r="Q295" s="447"/>
      <c r="R295" s="447"/>
      <c r="S295" s="447"/>
      <c r="T295" s="447"/>
      <c r="U295" s="447"/>
      <c r="V295" s="447"/>
      <c r="W295" s="447"/>
      <c r="X295" s="447"/>
      <c r="Y295" s="447"/>
      <c r="Z295" s="447"/>
    </row>
    <row r="296" spans="1:26" ht="15.75" customHeight="1">
      <c r="A296" s="447"/>
      <c r="B296" s="447" t="s">
        <v>416</v>
      </c>
      <c r="C296" s="448" t="s">
        <v>480</v>
      </c>
      <c r="D296" s="448" t="s">
        <v>384</v>
      </c>
      <c r="E296" s="245" t="s">
        <v>777</v>
      </c>
      <c r="F296" s="448" t="s">
        <v>63</v>
      </c>
      <c r="G296" s="448" t="s">
        <v>63</v>
      </c>
      <c r="H296" s="454" t="s">
        <v>641</v>
      </c>
      <c r="I296" s="448" t="s">
        <v>57</v>
      </c>
      <c r="J296" s="455">
        <f>'[1]Revenue Value'!I990</f>
        <v>5744</v>
      </c>
      <c r="K296" s="448" t="s">
        <v>929</v>
      </c>
      <c r="L296" s="448"/>
      <c r="M296" s="448"/>
      <c r="N296" s="448"/>
      <c r="O296" s="447"/>
      <c r="P296" s="447"/>
      <c r="Q296" s="447"/>
      <c r="R296" s="447"/>
      <c r="S296" s="447"/>
      <c r="T296" s="447"/>
      <c r="U296" s="447"/>
      <c r="V296" s="447"/>
      <c r="W296" s="447"/>
      <c r="X296" s="447"/>
      <c r="Y296" s="447"/>
      <c r="Z296" s="447"/>
    </row>
    <row r="297" spans="1:26" ht="15.75" customHeight="1">
      <c r="A297" s="447"/>
      <c r="B297" s="447" t="s">
        <v>416</v>
      </c>
      <c r="C297" s="448" t="s">
        <v>483</v>
      </c>
      <c r="D297" s="448" t="s">
        <v>389</v>
      </c>
      <c r="E297" s="448" t="s">
        <v>752</v>
      </c>
      <c r="F297" s="448" t="s">
        <v>63</v>
      </c>
      <c r="G297" s="448" t="s">
        <v>63</v>
      </c>
      <c r="H297" s="454" t="s">
        <v>644</v>
      </c>
      <c r="I297" s="448" t="s">
        <v>57</v>
      </c>
      <c r="J297" s="455">
        <f>'[1]Revenue Value'!I393</f>
        <v>62432091</v>
      </c>
      <c r="K297" s="448" t="s">
        <v>929</v>
      </c>
      <c r="L297" s="448"/>
      <c r="M297" s="448"/>
      <c r="N297" s="448"/>
      <c r="O297" s="447"/>
      <c r="P297" s="447"/>
      <c r="Q297" s="447"/>
      <c r="R297" s="447"/>
      <c r="S297" s="447"/>
      <c r="T297" s="447"/>
      <c r="U297" s="447"/>
      <c r="V297" s="447"/>
      <c r="W297" s="447"/>
      <c r="X297" s="447"/>
      <c r="Y297" s="447"/>
      <c r="Z297" s="447"/>
    </row>
    <row r="298" spans="1:26" ht="15.75" customHeight="1">
      <c r="A298" s="447"/>
      <c r="B298" s="447" t="s">
        <v>416</v>
      </c>
      <c r="C298" s="448" t="s">
        <v>483</v>
      </c>
      <c r="D298" s="448" t="s">
        <v>389</v>
      </c>
      <c r="E298" s="448" t="s">
        <v>760</v>
      </c>
      <c r="F298" s="448" t="s">
        <v>63</v>
      </c>
      <c r="G298" s="448" t="s">
        <v>63</v>
      </c>
      <c r="H298" s="454" t="s">
        <v>644</v>
      </c>
      <c r="I298" s="448" t="s">
        <v>57</v>
      </c>
      <c r="J298" s="455">
        <f>'[1]Revenue Value'!I399</f>
        <v>2134699</v>
      </c>
      <c r="K298" s="448" t="s">
        <v>929</v>
      </c>
      <c r="L298" s="448"/>
      <c r="M298" s="448"/>
      <c r="N298" s="448"/>
      <c r="O298" s="447"/>
      <c r="P298" s="447"/>
      <c r="Q298" s="447"/>
      <c r="R298" s="447"/>
      <c r="S298" s="447"/>
      <c r="T298" s="447"/>
      <c r="U298" s="447"/>
      <c r="V298" s="447"/>
      <c r="W298" s="447"/>
      <c r="X298" s="447"/>
      <c r="Y298" s="447"/>
      <c r="Z298" s="447"/>
    </row>
    <row r="299" spans="1:26" ht="15.75" customHeight="1">
      <c r="A299" s="447"/>
      <c r="B299" s="447" t="s">
        <v>416</v>
      </c>
      <c r="C299" s="448" t="s">
        <v>483</v>
      </c>
      <c r="D299" s="448" t="s">
        <v>389</v>
      </c>
      <c r="E299" s="448" t="s">
        <v>768</v>
      </c>
      <c r="F299" s="448" t="s">
        <v>63</v>
      </c>
      <c r="G299" s="448" t="s">
        <v>63</v>
      </c>
      <c r="H299" s="454" t="s">
        <v>644</v>
      </c>
      <c r="I299" s="448" t="s">
        <v>57</v>
      </c>
      <c r="J299" s="456">
        <v>15677148</v>
      </c>
      <c r="K299" s="448" t="s">
        <v>929</v>
      </c>
      <c r="L299" s="448"/>
      <c r="M299" s="448"/>
      <c r="N299" s="448"/>
      <c r="O299" s="447"/>
      <c r="P299" s="447"/>
      <c r="Q299" s="447"/>
      <c r="R299" s="447"/>
      <c r="S299" s="447"/>
      <c r="T299" s="447"/>
      <c r="U299" s="447"/>
      <c r="V299" s="447"/>
      <c r="W299" s="447"/>
      <c r="X299" s="447"/>
      <c r="Y299" s="447"/>
      <c r="Z299" s="447"/>
    </row>
    <row r="300" spans="1:26" ht="15.75" customHeight="1">
      <c r="A300" s="447"/>
      <c r="B300" s="447" t="s">
        <v>416</v>
      </c>
      <c r="C300" s="448" t="s">
        <v>483</v>
      </c>
      <c r="D300" s="448" t="s">
        <v>389</v>
      </c>
      <c r="E300" s="448" t="s">
        <v>767</v>
      </c>
      <c r="F300" s="448" t="s">
        <v>63</v>
      </c>
      <c r="G300" s="448" t="s">
        <v>63</v>
      </c>
      <c r="H300" s="454" t="s">
        <v>644</v>
      </c>
      <c r="I300" s="448" t="s">
        <v>57</v>
      </c>
      <c r="J300" s="456">
        <v>28423143</v>
      </c>
      <c r="K300" s="448" t="s">
        <v>929</v>
      </c>
      <c r="L300" s="448"/>
      <c r="M300" s="448"/>
      <c r="N300" s="448"/>
      <c r="O300" s="447"/>
      <c r="P300" s="447"/>
      <c r="Q300" s="447"/>
      <c r="R300" s="447"/>
      <c r="S300" s="447"/>
      <c r="T300" s="447"/>
      <c r="U300" s="447"/>
      <c r="V300" s="447"/>
      <c r="W300" s="447"/>
      <c r="X300" s="447"/>
      <c r="Y300" s="447"/>
      <c r="Z300" s="447"/>
    </row>
    <row r="301" spans="1:26" ht="15.75" customHeight="1">
      <c r="A301" s="447"/>
      <c r="B301" s="447" t="s">
        <v>416</v>
      </c>
      <c r="C301" s="448" t="s">
        <v>483</v>
      </c>
      <c r="D301" s="448" t="s">
        <v>389</v>
      </c>
      <c r="E301" s="245" t="s">
        <v>760</v>
      </c>
      <c r="F301" s="448" t="s">
        <v>63</v>
      </c>
      <c r="G301" s="448" t="s">
        <v>63</v>
      </c>
      <c r="H301" s="454" t="s">
        <v>644</v>
      </c>
      <c r="I301" s="448" t="s">
        <v>57</v>
      </c>
      <c r="J301" s="456">
        <v>183801</v>
      </c>
      <c r="K301" s="448" t="s">
        <v>929</v>
      </c>
      <c r="L301" s="448"/>
      <c r="M301" s="448"/>
      <c r="N301" s="448"/>
      <c r="O301" s="447"/>
      <c r="P301" s="447"/>
      <c r="Q301" s="447"/>
      <c r="R301" s="447"/>
      <c r="S301" s="447"/>
      <c r="T301" s="447"/>
      <c r="U301" s="447"/>
      <c r="V301" s="447"/>
      <c r="W301" s="447"/>
      <c r="X301" s="447"/>
      <c r="Y301" s="447"/>
      <c r="Z301" s="447"/>
    </row>
    <row r="302" spans="1:26" ht="15.75" customHeight="1">
      <c r="A302" s="447"/>
      <c r="B302" s="447" t="s">
        <v>416</v>
      </c>
      <c r="C302" s="448" t="s">
        <v>483</v>
      </c>
      <c r="D302" s="448" t="s">
        <v>387</v>
      </c>
      <c r="E302" s="448" t="s">
        <v>771</v>
      </c>
      <c r="F302" s="448" t="s">
        <v>63</v>
      </c>
      <c r="G302" s="448" t="s">
        <v>63</v>
      </c>
      <c r="H302" s="454" t="s">
        <v>644</v>
      </c>
      <c r="I302" s="448" t="s">
        <v>57</v>
      </c>
      <c r="J302" s="455">
        <f>'[1]Revenue Value'!I597</f>
        <v>3071620</v>
      </c>
      <c r="K302" s="448" t="s">
        <v>929</v>
      </c>
      <c r="L302" s="448"/>
      <c r="M302" s="448"/>
      <c r="N302" s="448"/>
      <c r="O302" s="447"/>
      <c r="P302" s="447"/>
      <c r="Q302" s="447"/>
      <c r="R302" s="447"/>
      <c r="S302" s="447"/>
      <c r="T302" s="447"/>
      <c r="U302" s="447"/>
      <c r="V302" s="447"/>
      <c r="W302" s="447"/>
      <c r="X302" s="447"/>
      <c r="Y302" s="447"/>
      <c r="Z302" s="447"/>
    </row>
    <row r="303" spans="1:26" ht="15.75" customHeight="1">
      <c r="A303" s="447"/>
      <c r="B303" s="447" t="s">
        <v>416</v>
      </c>
      <c r="C303" s="448" t="s">
        <v>483</v>
      </c>
      <c r="D303" s="448" t="s">
        <v>387</v>
      </c>
      <c r="E303" s="448" t="s">
        <v>772</v>
      </c>
      <c r="F303" s="448" t="s">
        <v>63</v>
      </c>
      <c r="G303" s="448" t="s">
        <v>63</v>
      </c>
      <c r="H303" s="454" t="s">
        <v>644</v>
      </c>
      <c r="I303" s="448" t="s">
        <v>57</v>
      </c>
      <c r="J303" s="455">
        <f>'[1]Revenue Value'!I598</f>
        <v>22308582</v>
      </c>
      <c r="K303" s="448" t="s">
        <v>929</v>
      </c>
      <c r="L303" s="448"/>
      <c r="M303" s="448"/>
      <c r="N303" s="448"/>
      <c r="O303" s="447"/>
      <c r="P303" s="447"/>
      <c r="Q303" s="447"/>
      <c r="R303" s="447"/>
      <c r="S303" s="447"/>
      <c r="T303" s="447"/>
      <c r="U303" s="447"/>
      <c r="V303" s="447"/>
      <c r="W303" s="447"/>
      <c r="X303" s="447"/>
      <c r="Y303" s="447"/>
      <c r="Z303" s="447"/>
    </row>
    <row r="304" spans="1:26" ht="15.75" customHeight="1">
      <c r="A304" s="447"/>
      <c r="B304" s="447" t="s">
        <v>416</v>
      </c>
      <c r="C304" s="448" t="s">
        <v>483</v>
      </c>
      <c r="D304" s="448" t="s">
        <v>401</v>
      </c>
      <c r="E304" s="448" t="s">
        <v>774</v>
      </c>
      <c r="F304" s="448" t="s">
        <v>63</v>
      </c>
      <c r="G304" s="448" t="s">
        <v>63</v>
      </c>
      <c r="H304" s="454" t="s">
        <v>644</v>
      </c>
      <c r="I304" s="448" t="s">
        <v>57</v>
      </c>
      <c r="J304" s="455">
        <f>'[1]Revenue Value'!I1228</f>
        <v>44009</v>
      </c>
      <c r="K304" s="448" t="s">
        <v>929</v>
      </c>
      <c r="L304" s="448"/>
      <c r="M304" s="448"/>
      <c r="N304" s="448"/>
      <c r="O304" s="447"/>
      <c r="P304" s="447"/>
      <c r="Q304" s="447"/>
      <c r="R304" s="447"/>
      <c r="S304" s="447"/>
      <c r="T304" s="447"/>
      <c r="U304" s="447"/>
      <c r="V304" s="447"/>
      <c r="W304" s="447"/>
      <c r="X304" s="447"/>
      <c r="Y304" s="447"/>
      <c r="Z304" s="447"/>
    </row>
    <row r="305" spans="1:26" ht="15.75" customHeight="1">
      <c r="A305" s="447"/>
      <c r="B305" s="447" t="s">
        <v>416</v>
      </c>
      <c r="C305" s="448" t="s">
        <v>483</v>
      </c>
      <c r="D305" s="448" t="s">
        <v>384</v>
      </c>
      <c r="E305" s="245" t="s">
        <v>780</v>
      </c>
      <c r="F305" s="448" t="s">
        <v>63</v>
      </c>
      <c r="G305" s="448" t="s">
        <v>63</v>
      </c>
      <c r="H305" s="454" t="s">
        <v>644</v>
      </c>
      <c r="I305" s="448" t="s">
        <v>57</v>
      </c>
      <c r="J305" s="455">
        <f>'[1]Revenue Value'!I934</f>
        <v>3305740</v>
      </c>
      <c r="K305" s="448" t="s">
        <v>929</v>
      </c>
      <c r="L305" s="448"/>
      <c r="M305" s="448"/>
      <c r="N305" s="448"/>
      <c r="O305" s="447"/>
      <c r="P305" s="447"/>
      <c r="Q305" s="447"/>
      <c r="R305" s="447"/>
      <c r="S305" s="447"/>
      <c r="T305" s="447"/>
      <c r="U305" s="447"/>
      <c r="V305" s="447"/>
      <c r="W305" s="447"/>
      <c r="X305" s="447"/>
      <c r="Y305" s="447"/>
      <c r="Z305" s="447"/>
    </row>
    <row r="306" spans="1:26" ht="15.75" customHeight="1">
      <c r="A306" s="447"/>
      <c r="B306" s="447" t="s">
        <v>416</v>
      </c>
      <c r="C306" s="448" t="s">
        <v>483</v>
      </c>
      <c r="D306" s="448" t="s">
        <v>384</v>
      </c>
      <c r="E306" s="448" t="s">
        <v>782</v>
      </c>
      <c r="F306" s="448" t="s">
        <v>63</v>
      </c>
      <c r="G306" s="448" t="s">
        <v>63</v>
      </c>
      <c r="H306" s="454" t="s">
        <v>644</v>
      </c>
      <c r="I306" s="448" t="s">
        <v>57</v>
      </c>
      <c r="J306" s="455">
        <f>'[1]Revenue Value'!I935</f>
        <v>5068154</v>
      </c>
      <c r="K306" s="448" t="s">
        <v>929</v>
      </c>
      <c r="L306" s="448"/>
      <c r="M306" s="448"/>
      <c r="N306" s="448"/>
      <c r="O306" s="447"/>
      <c r="P306" s="447"/>
      <c r="Q306" s="447"/>
      <c r="R306" s="447"/>
      <c r="S306" s="447"/>
      <c r="T306" s="447"/>
      <c r="U306" s="447"/>
      <c r="V306" s="447"/>
      <c r="W306" s="447"/>
      <c r="X306" s="447"/>
      <c r="Y306" s="447"/>
      <c r="Z306" s="447"/>
    </row>
    <row r="307" spans="1:26" ht="15.75" customHeight="1">
      <c r="A307" s="447"/>
      <c r="B307" s="447" t="s">
        <v>416</v>
      </c>
      <c r="C307" s="448" t="s">
        <v>483</v>
      </c>
      <c r="D307" s="448" t="s">
        <v>384</v>
      </c>
      <c r="E307" s="448" t="s">
        <v>783</v>
      </c>
      <c r="F307" s="448" t="s">
        <v>63</v>
      </c>
      <c r="G307" s="448" t="s">
        <v>63</v>
      </c>
      <c r="H307" s="454" t="s">
        <v>644</v>
      </c>
      <c r="I307" s="448" t="s">
        <v>57</v>
      </c>
      <c r="J307" s="455">
        <f>'[1]Revenue Value'!I936</f>
        <v>2860392</v>
      </c>
      <c r="K307" s="448" t="s">
        <v>929</v>
      </c>
      <c r="L307" s="448"/>
      <c r="M307" s="448"/>
      <c r="N307" s="448"/>
      <c r="O307" s="447"/>
      <c r="P307" s="447"/>
      <c r="Q307" s="447"/>
      <c r="R307" s="447"/>
      <c r="S307" s="447"/>
      <c r="T307" s="447"/>
      <c r="U307" s="447"/>
      <c r="V307" s="447"/>
      <c r="W307" s="447"/>
      <c r="X307" s="447"/>
      <c r="Y307" s="447"/>
      <c r="Z307" s="447"/>
    </row>
    <row r="308" spans="1:26" ht="15.75" customHeight="1">
      <c r="A308" s="447"/>
      <c r="B308" s="447" t="s">
        <v>416</v>
      </c>
      <c r="C308" s="448" t="s">
        <v>483</v>
      </c>
      <c r="D308" s="448" t="s">
        <v>384</v>
      </c>
      <c r="E308" s="448" t="s">
        <v>778</v>
      </c>
      <c r="F308" s="448" t="s">
        <v>63</v>
      </c>
      <c r="G308" s="448" t="s">
        <v>63</v>
      </c>
      <c r="H308" s="454" t="s">
        <v>644</v>
      </c>
      <c r="I308" s="448" t="s">
        <v>57</v>
      </c>
      <c r="J308" s="455">
        <f>'[1]Revenue Value'!I939</f>
        <v>208425</v>
      </c>
      <c r="K308" s="448" t="s">
        <v>929</v>
      </c>
      <c r="L308" s="448"/>
      <c r="M308" s="448"/>
      <c r="N308" s="448"/>
      <c r="O308" s="447"/>
      <c r="P308" s="447"/>
      <c r="Q308" s="447"/>
      <c r="R308" s="447"/>
      <c r="S308" s="447"/>
      <c r="T308" s="447"/>
      <c r="U308" s="447"/>
      <c r="V308" s="447"/>
      <c r="W308" s="447"/>
      <c r="X308" s="447"/>
      <c r="Y308" s="447"/>
      <c r="Z308" s="447"/>
    </row>
    <row r="309" spans="1:26" ht="15.75" customHeight="1">
      <c r="A309" s="447"/>
      <c r="B309" s="447" t="s">
        <v>416</v>
      </c>
      <c r="C309" s="448" t="s">
        <v>483</v>
      </c>
      <c r="D309" s="448" t="s">
        <v>384</v>
      </c>
      <c r="E309" s="448" t="s">
        <v>784</v>
      </c>
      <c r="F309" s="448" t="s">
        <v>63</v>
      </c>
      <c r="G309" s="448" t="s">
        <v>63</v>
      </c>
      <c r="H309" s="454" t="s">
        <v>644</v>
      </c>
      <c r="I309" s="448" t="s">
        <v>57</v>
      </c>
      <c r="J309" s="455">
        <f>'[1]Revenue Value'!I937</f>
        <v>19000</v>
      </c>
      <c r="K309" s="448" t="s">
        <v>929</v>
      </c>
      <c r="L309" s="448"/>
      <c r="M309" s="448"/>
      <c r="N309" s="448"/>
      <c r="O309" s="447"/>
      <c r="P309" s="447"/>
      <c r="Q309" s="447"/>
      <c r="R309" s="447"/>
      <c r="S309" s="447"/>
      <c r="T309" s="447"/>
      <c r="U309" s="447"/>
      <c r="V309" s="447"/>
      <c r="W309" s="447"/>
      <c r="X309" s="447"/>
      <c r="Y309" s="447"/>
      <c r="Z309" s="447"/>
    </row>
    <row r="310" spans="1:26" ht="15.75" customHeight="1">
      <c r="A310" s="447"/>
      <c r="B310" s="447" t="s">
        <v>416</v>
      </c>
      <c r="C310" s="448" t="s">
        <v>483</v>
      </c>
      <c r="D310" s="448" t="s">
        <v>384</v>
      </c>
      <c r="E310" s="448" t="s">
        <v>786</v>
      </c>
      <c r="F310" s="448" t="s">
        <v>63</v>
      </c>
      <c r="G310" s="448" t="s">
        <v>63</v>
      </c>
      <c r="H310" s="454" t="s">
        <v>644</v>
      </c>
      <c r="I310" s="448" t="s">
        <v>57</v>
      </c>
      <c r="J310" s="455">
        <f>'[1]Revenue Value'!I938</f>
        <v>21000</v>
      </c>
      <c r="K310" s="448" t="s">
        <v>929</v>
      </c>
      <c r="L310" s="448"/>
      <c r="M310" s="448"/>
      <c r="N310" s="448"/>
      <c r="O310" s="447"/>
      <c r="P310" s="447"/>
      <c r="Q310" s="447"/>
      <c r="R310" s="447"/>
      <c r="S310" s="447"/>
      <c r="T310" s="447"/>
      <c r="U310" s="447"/>
      <c r="V310" s="447"/>
      <c r="W310" s="447"/>
      <c r="X310" s="447"/>
      <c r="Y310" s="447"/>
      <c r="Z310" s="447"/>
    </row>
    <row r="311" spans="1:26" ht="15.75" customHeight="1">
      <c r="A311" s="447"/>
      <c r="B311" s="447" t="s">
        <v>416</v>
      </c>
      <c r="C311" s="448" t="s">
        <v>483</v>
      </c>
      <c r="D311" s="448" t="s">
        <v>384</v>
      </c>
      <c r="E311" s="245" t="s">
        <v>777</v>
      </c>
      <c r="F311" s="448" t="s">
        <v>63</v>
      </c>
      <c r="G311" s="448" t="s">
        <v>63</v>
      </c>
      <c r="H311" s="454" t="s">
        <v>644</v>
      </c>
      <c r="I311" s="448" t="s">
        <v>57</v>
      </c>
      <c r="J311" s="455">
        <f>'[1]Revenue Value'!I940</f>
        <v>680</v>
      </c>
      <c r="K311" s="448" t="s">
        <v>929</v>
      </c>
      <c r="L311" s="448"/>
      <c r="M311" s="448"/>
      <c r="N311" s="448"/>
      <c r="O311" s="447"/>
      <c r="P311" s="447"/>
      <c r="Q311" s="447"/>
      <c r="R311" s="447"/>
      <c r="S311" s="447"/>
      <c r="T311" s="447"/>
      <c r="U311" s="447"/>
      <c r="V311" s="447"/>
      <c r="W311" s="447"/>
      <c r="X311" s="447"/>
      <c r="Y311" s="447"/>
      <c r="Z311" s="447"/>
    </row>
    <row r="312" spans="1:26" ht="15.75" customHeight="1">
      <c r="A312" s="447"/>
      <c r="B312" s="447" t="s">
        <v>416</v>
      </c>
      <c r="C312" s="448" t="s">
        <v>487</v>
      </c>
      <c r="D312" s="448" t="s">
        <v>389</v>
      </c>
      <c r="E312" s="448" t="s">
        <v>752</v>
      </c>
      <c r="F312" s="448" t="s">
        <v>63</v>
      </c>
      <c r="G312" s="448" t="s">
        <v>63</v>
      </c>
      <c r="H312" s="454" t="s">
        <v>646</v>
      </c>
      <c r="I312" s="448" t="s">
        <v>57</v>
      </c>
      <c r="J312" s="455">
        <f>'[1]Revenue Value'!I160</f>
        <v>35449136</v>
      </c>
      <c r="K312" s="448" t="s">
        <v>929</v>
      </c>
      <c r="L312" s="448"/>
      <c r="M312" s="448"/>
      <c r="N312" s="448"/>
      <c r="O312" s="447"/>
      <c r="P312" s="447"/>
      <c r="Q312" s="447"/>
      <c r="R312" s="447"/>
      <c r="S312" s="447"/>
      <c r="T312" s="447"/>
      <c r="U312" s="447"/>
      <c r="V312" s="447"/>
      <c r="W312" s="447"/>
      <c r="X312" s="447"/>
      <c r="Y312" s="447"/>
      <c r="Z312" s="447"/>
    </row>
    <row r="313" spans="1:26" ht="15.75" customHeight="1">
      <c r="A313" s="447"/>
      <c r="B313" s="447" t="s">
        <v>416</v>
      </c>
      <c r="C313" s="448" t="s">
        <v>487</v>
      </c>
      <c r="D313" s="448" t="s">
        <v>389</v>
      </c>
      <c r="E313" s="448" t="s">
        <v>755</v>
      </c>
      <c r="F313" s="448" t="s">
        <v>63</v>
      </c>
      <c r="G313" s="448" t="s">
        <v>63</v>
      </c>
      <c r="H313" s="454" t="s">
        <v>646</v>
      </c>
      <c r="I313" s="448" t="s">
        <v>57</v>
      </c>
      <c r="J313" s="455">
        <f>'[1]Revenue Value'!I161</f>
        <v>2332616</v>
      </c>
      <c r="K313" s="448" t="s">
        <v>929</v>
      </c>
      <c r="L313" s="448"/>
      <c r="M313" s="448"/>
      <c r="N313" s="448"/>
      <c r="O313" s="447"/>
      <c r="P313" s="447"/>
      <c r="Q313" s="447"/>
      <c r="R313" s="447"/>
      <c r="S313" s="447"/>
      <c r="T313" s="447"/>
      <c r="U313" s="447"/>
      <c r="V313" s="447"/>
      <c r="W313" s="447"/>
      <c r="X313" s="447"/>
      <c r="Y313" s="447"/>
      <c r="Z313" s="447"/>
    </row>
    <row r="314" spans="1:26" ht="15.75" customHeight="1">
      <c r="A314" s="447"/>
      <c r="B314" s="447" t="s">
        <v>416</v>
      </c>
      <c r="C314" s="448" t="s">
        <v>487</v>
      </c>
      <c r="D314" s="448" t="s">
        <v>389</v>
      </c>
      <c r="E314" s="448" t="s">
        <v>768</v>
      </c>
      <c r="F314" s="448" t="s">
        <v>63</v>
      </c>
      <c r="G314" s="448" t="s">
        <v>63</v>
      </c>
      <c r="H314" s="454" t="s">
        <v>646</v>
      </c>
      <c r="I314" s="448" t="s">
        <v>57</v>
      </c>
      <c r="J314" s="456">
        <v>5184474</v>
      </c>
      <c r="K314" s="448" t="s">
        <v>929</v>
      </c>
      <c r="L314" s="448"/>
      <c r="M314" s="448"/>
      <c r="N314" s="448"/>
      <c r="O314" s="447"/>
      <c r="P314" s="447"/>
      <c r="Q314" s="447"/>
      <c r="R314" s="447"/>
      <c r="S314" s="447"/>
      <c r="T314" s="447"/>
      <c r="U314" s="447"/>
      <c r="V314" s="447"/>
      <c r="W314" s="447"/>
      <c r="X314" s="447"/>
      <c r="Y314" s="447"/>
      <c r="Z314" s="447"/>
    </row>
    <row r="315" spans="1:26" ht="15.75" customHeight="1">
      <c r="A315" s="447"/>
      <c r="B315" s="447" t="s">
        <v>416</v>
      </c>
      <c r="C315" s="448" t="s">
        <v>487</v>
      </c>
      <c r="D315" s="448" t="s">
        <v>389</v>
      </c>
      <c r="E315" s="448" t="s">
        <v>767</v>
      </c>
      <c r="F315" s="448" t="s">
        <v>63</v>
      </c>
      <c r="G315" s="448" t="s">
        <v>63</v>
      </c>
      <c r="H315" s="454" t="s">
        <v>646</v>
      </c>
      <c r="I315" s="448" t="s">
        <v>57</v>
      </c>
      <c r="J315" s="456">
        <v>2624848</v>
      </c>
      <c r="K315" s="448" t="s">
        <v>929</v>
      </c>
      <c r="L315" s="448"/>
      <c r="M315" s="448"/>
      <c r="N315" s="448"/>
      <c r="O315" s="447"/>
      <c r="P315" s="447"/>
      <c r="Q315" s="447"/>
      <c r="R315" s="447"/>
      <c r="S315" s="447"/>
      <c r="T315" s="447"/>
      <c r="U315" s="447"/>
      <c r="V315" s="447"/>
      <c r="W315" s="447"/>
      <c r="X315" s="447"/>
      <c r="Y315" s="447"/>
      <c r="Z315" s="447"/>
    </row>
    <row r="316" spans="1:26" ht="15.75" customHeight="1">
      <c r="A316" s="447"/>
      <c r="B316" s="447" t="s">
        <v>416</v>
      </c>
      <c r="C316" s="448" t="s">
        <v>487</v>
      </c>
      <c r="D316" s="448" t="s">
        <v>389</v>
      </c>
      <c r="E316" s="245" t="s">
        <v>760</v>
      </c>
      <c r="F316" s="448" t="s">
        <v>63</v>
      </c>
      <c r="G316" s="448" t="s">
        <v>63</v>
      </c>
      <c r="H316" s="454" t="s">
        <v>646</v>
      </c>
      <c r="I316" s="448" t="s">
        <v>57</v>
      </c>
      <c r="J316" s="456">
        <v>1200</v>
      </c>
      <c r="K316" s="448" t="s">
        <v>929</v>
      </c>
      <c r="L316" s="448"/>
      <c r="M316" s="448"/>
      <c r="N316" s="448"/>
      <c r="O316" s="447"/>
      <c r="P316" s="447"/>
      <c r="Q316" s="447"/>
      <c r="R316" s="447"/>
      <c r="S316" s="447"/>
      <c r="T316" s="447"/>
      <c r="U316" s="447"/>
      <c r="V316" s="447"/>
      <c r="W316" s="447"/>
      <c r="X316" s="447"/>
      <c r="Y316" s="447"/>
      <c r="Z316" s="447"/>
    </row>
    <row r="317" spans="1:26" ht="15.75" customHeight="1">
      <c r="A317" s="447"/>
      <c r="B317" s="447" t="s">
        <v>416</v>
      </c>
      <c r="C317" s="448" t="s">
        <v>487</v>
      </c>
      <c r="D317" s="448" t="s">
        <v>387</v>
      </c>
      <c r="E317" s="448" t="s">
        <v>771</v>
      </c>
      <c r="F317" s="448" t="s">
        <v>63</v>
      </c>
      <c r="G317" s="448" t="s">
        <v>63</v>
      </c>
      <c r="H317" s="454" t="s">
        <v>646</v>
      </c>
      <c r="I317" s="448" t="s">
        <v>57</v>
      </c>
      <c r="J317" s="455">
        <f>'[1]Revenue Value'!I525</f>
        <v>3770</v>
      </c>
      <c r="K317" s="448" t="s">
        <v>929</v>
      </c>
      <c r="L317" s="448"/>
      <c r="M317" s="448"/>
      <c r="N317" s="448"/>
      <c r="O317" s="447"/>
      <c r="P317" s="447"/>
      <c r="Q317" s="447"/>
      <c r="R317" s="447"/>
      <c r="S317" s="447"/>
      <c r="T317" s="447"/>
      <c r="U317" s="447"/>
      <c r="V317" s="447"/>
      <c r="W317" s="447"/>
      <c r="X317" s="447"/>
      <c r="Y317" s="447"/>
      <c r="Z317" s="447"/>
    </row>
    <row r="318" spans="1:26" ht="15.75" customHeight="1">
      <c r="A318" s="447"/>
      <c r="B318" s="447" t="s">
        <v>416</v>
      </c>
      <c r="C318" s="448" t="s">
        <v>487</v>
      </c>
      <c r="D318" s="448" t="s">
        <v>401</v>
      </c>
      <c r="E318" s="448" t="s">
        <v>774</v>
      </c>
      <c r="F318" s="448" t="s">
        <v>63</v>
      </c>
      <c r="G318" s="448" t="s">
        <v>63</v>
      </c>
      <c r="H318" s="454" t="s">
        <v>646</v>
      </c>
      <c r="I318" s="448" t="s">
        <v>57</v>
      </c>
      <c r="J318" s="455">
        <f>'[1]Revenue Value'!I1180</f>
        <v>3096612</v>
      </c>
      <c r="K318" s="448" t="s">
        <v>929</v>
      </c>
      <c r="L318" s="448"/>
      <c r="M318" s="448"/>
      <c r="N318" s="448"/>
      <c r="O318" s="447"/>
      <c r="P318" s="447"/>
      <c r="Q318" s="447"/>
      <c r="R318" s="447"/>
      <c r="S318" s="447"/>
      <c r="T318" s="447"/>
      <c r="U318" s="447"/>
      <c r="V318" s="447"/>
      <c r="W318" s="447"/>
      <c r="X318" s="447"/>
      <c r="Y318" s="447"/>
      <c r="Z318" s="447"/>
    </row>
    <row r="319" spans="1:26" ht="15.75" customHeight="1">
      <c r="A319" s="447"/>
      <c r="B319" s="447" t="s">
        <v>416</v>
      </c>
      <c r="C319" s="448" t="s">
        <v>487</v>
      </c>
      <c r="D319" s="448" t="s">
        <v>395</v>
      </c>
      <c r="E319" s="448" t="s">
        <v>775</v>
      </c>
      <c r="F319" s="448" t="s">
        <v>63</v>
      </c>
      <c r="G319" s="448" t="s">
        <v>63</v>
      </c>
      <c r="H319" s="454" t="s">
        <v>646</v>
      </c>
      <c r="I319" s="448" t="s">
        <v>57</v>
      </c>
      <c r="J319" s="455">
        <f>'[1]Revenue Value'!I1049</f>
        <v>41767313</v>
      </c>
      <c r="K319" s="448" t="s">
        <v>929</v>
      </c>
      <c r="L319" s="448"/>
      <c r="M319" s="448"/>
      <c r="N319" s="448"/>
      <c r="O319" s="447"/>
      <c r="P319" s="447"/>
      <c r="Q319" s="447"/>
      <c r="R319" s="447"/>
      <c r="S319" s="447"/>
      <c r="T319" s="447"/>
      <c r="U319" s="447"/>
      <c r="V319" s="447"/>
      <c r="W319" s="447"/>
      <c r="X319" s="447"/>
      <c r="Y319" s="447"/>
      <c r="Z319" s="447"/>
    </row>
    <row r="320" spans="1:26" ht="15.75" customHeight="1">
      <c r="A320" s="447"/>
      <c r="B320" s="447" t="s">
        <v>416</v>
      </c>
      <c r="C320" s="448" t="s">
        <v>487</v>
      </c>
      <c r="D320" s="448" t="s">
        <v>395</v>
      </c>
      <c r="E320" s="245" t="s">
        <v>777</v>
      </c>
      <c r="F320" s="448" t="s">
        <v>63</v>
      </c>
      <c r="G320" s="448" t="s">
        <v>63</v>
      </c>
      <c r="H320" s="454" t="s">
        <v>646</v>
      </c>
      <c r="I320" s="448" t="s">
        <v>57</v>
      </c>
      <c r="J320" s="455">
        <f>'[1]Revenue Value'!I1050</f>
        <v>2526823</v>
      </c>
      <c r="K320" s="448" t="s">
        <v>929</v>
      </c>
      <c r="L320" s="448"/>
      <c r="M320" s="448"/>
      <c r="N320" s="448"/>
      <c r="O320" s="447"/>
      <c r="P320" s="447"/>
      <c r="Q320" s="447"/>
      <c r="R320" s="447"/>
      <c r="S320" s="447"/>
      <c r="T320" s="447"/>
      <c r="U320" s="447"/>
      <c r="V320" s="447"/>
      <c r="W320" s="447"/>
      <c r="X320" s="447"/>
      <c r="Y320" s="447"/>
      <c r="Z320" s="447"/>
    </row>
    <row r="321" spans="1:26" ht="15.75" customHeight="1">
      <c r="A321" s="447"/>
      <c r="B321" s="447" t="s">
        <v>416</v>
      </c>
      <c r="C321" s="448" t="s">
        <v>487</v>
      </c>
      <c r="D321" s="448" t="s">
        <v>384</v>
      </c>
      <c r="E321" s="245" t="s">
        <v>780</v>
      </c>
      <c r="F321" s="448" t="s">
        <v>63</v>
      </c>
      <c r="G321" s="448" t="s">
        <v>63</v>
      </c>
      <c r="H321" s="454" t="s">
        <v>646</v>
      </c>
      <c r="I321" s="448" t="s">
        <v>57</v>
      </c>
      <c r="J321" s="455">
        <f>'[1]Revenue Value'!I748</f>
        <v>24303429</v>
      </c>
      <c r="K321" s="448" t="s">
        <v>929</v>
      </c>
      <c r="L321" s="448"/>
      <c r="M321" s="448"/>
      <c r="N321" s="448"/>
      <c r="O321" s="447"/>
      <c r="P321" s="447"/>
      <c r="Q321" s="447"/>
      <c r="R321" s="447"/>
      <c r="S321" s="447"/>
      <c r="T321" s="447"/>
      <c r="U321" s="447"/>
      <c r="V321" s="447"/>
      <c r="W321" s="447"/>
      <c r="X321" s="447"/>
      <c r="Y321" s="447"/>
      <c r="Z321" s="447"/>
    </row>
    <row r="322" spans="1:26" ht="15.75" customHeight="1">
      <c r="A322" s="447"/>
      <c r="B322" s="447" t="s">
        <v>416</v>
      </c>
      <c r="C322" s="448" t="s">
        <v>487</v>
      </c>
      <c r="D322" s="448" t="s">
        <v>384</v>
      </c>
      <c r="E322" s="448" t="s">
        <v>782</v>
      </c>
      <c r="F322" s="448" t="s">
        <v>63</v>
      </c>
      <c r="G322" s="448" t="s">
        <v>63</v>
      </c>
      <c r="H322" s="454" t="s">
        <v>646</v>
      </c>
      <c r="I322" s="448" t="s">
        <v>57</v>
      </c>
      <c r="J322" s="455">
        <f>'[1]Revenue Value'!I749</f>
        <v>39278</v>
      </c>
      <c r="K322" s="448" t="s">
        <v>929</v>
      </c>
      <c r="L322" s="448"/>
      <c r="M322" s="448"/>
      <c r="N322" s="448"/>
      <c r="O322" s="447"/>
      <c r="P322" s="447"/>
      <c r="Q322" s="447"/>
      <c r="R322" s="447"/>
      <c r="S322" s="447"/>
      <c r="T322" s="447"/>
      <c r="U322" s="447"/>
      <c r="V322" s="447"/>
      <c r="W322" s="447"/>
      <c r="X322" s="447"/>
      <c r="Y322" s="447"/>
      <c r="Z322" s="447"/>
    </row>
    <row r="323" spans="1:26" ht="15.75" customHeight="1">
      <c r="A323" s="447"/>
      <c r="B323" s="447" t="s">
        <v>416</v>
      </c>
      <c r="C323" s="448" t="s">
        <v>487</v>
      </c>
      <c r="D323" s="448" t="s">
        <v>384</v>
      </c>
      <c r="E323" s="448" t="s">
        <v>783</v>
      </c>
      <c r="F323" s="448" t="s">
        <v>63</v>
      </c>
      <c r="G323" s="448" t="s">
        <v>63</v>
      </c>
      <c r="H323" s="454" t="s">
        <v>646</v>
      </c>
      <c r="I323" s="448" t="s">
        <v>57</v>
      </c>
      <c r="J323" s="455">
        <f>'[1]Revenue Value'!I750</f>
        <v>38876</v>
      </c>
      <c r="K323" s="448" t="s">
        <v>929</v>
      </c>
      <c r="L323" s="448"/>
      <c r="M323" s="448"/>
      <c r="N323" s="448"/>
      <c r="O323" s="447"/>
      <c r="P323" s="447"/>
      <c r="Q323" s="447"/>
      <c r="R323" s="447"/>
      <c r="S323" s="447"/>
      <c r="T323" s="447"/>
      <c r="U323" s="447"/>
      <c r="V323" s="447"/>
      <c r="W323" s="447"/>
      <c r="X323" s="447"/>
      <c r="Y323" s="447"/>
      <c r="Z323" s="447"/>
    </row>
    <row r="324" spans="1:26" ht="15.75" customHeight="1">
      <c r="A324" s="447"/>
      <c r="B324" s="447" t="s">
        <v>416</v>
      </c>
      <c r="C324" s="448" t="s">
        <v>487</v>
      </c>
      <c r="D324" s="448" t="s">
        <v>384</v>
      </c>
      <c r="E324" s="448" t="s">
        <v>778</v>
      </c>
      <c r="F324" s="448" t="s">
        <v>63</v>
      </c>
      <c r="G324" s="448" t="s">
        <v>63</v>
      </c>
      <c r="H324" s="454" t="s">
        <v>646</v>
      </c>
      <c r="I324" s="448" t="s">
        <v>57</v>
      </c>
      <c r="J324" s="455">
        <f>'[1]Revenue Value'!I753</f>
        <v>422700</v>
      </c>
      <c r="K324" s="448" t="s">
        <v>929</v>
      </c>
      <c r="L324" s="448"/>
      <c r="M324" s="448"/>
      <c r="N324" s="448"/>
      <c r="O324" s="447"/>
      <c r="P324" s="447"/>
      <c r="Q324" s="447"/>
      <c r="R324" s="447"/>
      <c r="S324" s="447"/>
      <c r="T324" s="447"/>
      <c r="U324" s="447"/>
      <c r="V324" s="447"/>
      <c r="W324" s="447"/>
      <c r="X324" s="447"/>
      <c r="Y324" s="447"/>
      <c r="Z324" s="447"/>
    </row>
    <row r="325" spans="1:26" ht="15.75" customHeight="1">
      <c r="A325" s="447"/>
      <c r="B325" s="447" t="s">
        <v>416</v>
      </c>
      <c r="C325" s="448" t="s">
        <v>487</v>
      </c>
      <c r="D325" s="448" t="s">
        <v>384</v>
      </c>
      <c r="E325" s="448" t="s">
        <v>784</v>
      </c>
      <c r="F325" s="448" t="s">
        <v>63</v>
      </c>
      <c r="G325" s="448" t="s">
        <v>63</v>
      </c>
      <c r="H325" s="454" t="s">
        <v>646</v>
      </c>
      <c r="I325" s="448" t="s">
        <v>57</v>
      </c>
      <c r="J325" s="455">
        <f>'[1]Revenue Value'!I751</f>
        <v>42360</v>
      </c>
      <c r="K325" s="448" t="s">
        <v>929</v>
      </c>
      <c r="L325" s="448"/>
      <c r="M325" s="448"/>
      <c r="N325" s="448"/>
      <c r="O325" s="447"/>
      <c r="P325" s="447"/>
      <c r="Q325" s="447"/>
      <c r="R325" s="447"/>
      <c r="S325" s="447"/>
      <c r="T325" s="447"/>
      <c r="U325" s="447"/>
      <c r="V325" s="447"/>
      <c r="W325" s="447"/>
      <c r="X325" s="447"/>
      <c r="Y325" s="447"/>
      <c r="Z325" s="447"/>
    </row>
    <row r="326" spans="1:26" ht="15.75" customHeight="1">
      <c r="A326" s="447"/>
      <c r="B326" s="447" t="s">
        <v>416</v>
      </c>
      <c r="C326" s="448" t="s">
        <v>487</v>
      </c>
      <c r="D326" s="448" t="s">
        <v>384</v>
      </c>
      <c r="E326" s="448" t="s">
        <v>786</v>
      </c>
      <c r="F326" s="448" t="s">
        <v>63</v>
      </c>
      <c r="G326" s="448" t="s">
        <v>63</v>
      </c>
      <c r="H326" s="454" t="s">
        <v>646</v>
      </c>
      <c r="I326" s="448" t="s">
        <v>57</v>
      </c>
      <c r="J326" s="455">
        <f>'[1]Revenue Value'!I752</f>
        <v>18711</v>
      </c>
      <c r="K326" s="448" t="s">
        <v>929</v>
      </c>
      <c r="L326" s="448"/>
      <c r="M326" s="448"/>
      <c r="N326" s="448"/>
      <c r="O326" s="447"/>
      <c r="P326" s="447"/>
      <c r="Q326" s="447"/>
      <c r="R326" s="447"/>
      <c r="S326" s="447"/>
      <c r="T326" s="447"/>
      <c r="U326" s="447"/>
      <c r="V326" s="447"/>
      <c r="W326" s="447"/>
      <c r="X326" s="447"/>
      <c r="Y326" s="447"/>
      <c r="Z326" s="447"/>
    </row>
    <row r="327" spans="1:26" ht="15.75" customHeight="1">
      <c r="A327" s="447"/>
      <c r="B327" s="447" t="s">
        <v>416</v>
      </c>
      <c r="C327" s="448" t="s">
        <v>487</v>
      </c>
      <c r="D327" s="448" t="s">
        <v>384</v>
      </c>
      <c r="E327" s="245" t="s">
        <v>777</v>
      </c>
      <c r="F327" s="448" t="s">
        <v>63</v>
      </c>
      <c r="G327" s="448" t="s">
        <v>63</v>
      </c>
      <c r="H327" s="454" t="s">
        <v>646</v>
      </c>
      <c r="I327" s="448" t="s">
        <v>57</v>
      </c>
      <c r="J327" s="455">
        <f>'[1]Revenue Value'!I754</f>
        <v>689880</v>
      </c>
      <c r="K327" s="448" t="s">
        <v>929</v>
      </c>
      <c r="L327" s="448"/>
      <c r="M327" s="448"/>
      <c r="N327" s="448"/>
      <c r="O327" s="447"/>
      <c r="P327" s="447"/>
      <c r="Q327" s="447"/>
      <c r="R327" s="447"/>
      <c r="S327" s="447"/>
      <c r="T327" s="447"/>
      <c r="U327" s="447"/>
      <c r="V327" s="447"/>
      <c r="W327" s="447"/>
      <c r="X327" s="447"/>
      <c r="Y327" s="447"/>
      <c r="Z327" s="447"/>
    </row>
    <row r="328" spans="1:26" ht="15.75" customHeight="1">
      <c r="A328" s="447"/>
      <c r="B328" s="447" t="s">
        <v>416</v>
      </c>
      <c r="C328" s="448" t="s">
        <v>491</v>
      </c>
      <c r="D328" s="448" t="s">
        <v>389</v>
      </c>
      <c r="E328" s="448" t="s">
        <v>752</v>
      </c>
      <c r="F328" s="448" t="s">
        <v>63</v>
      </c>
      <c r="G328" s="448" t="s">
        <v>63</v>
      </c>
      <c r="H328" s="454" t="s">
        <v>648</v>
      </c>
      <c r="I328" s="448" t="s">
        <v>57</v>
      </c>
      <c r="J328" s="455">
        <f>'[1]Revenue Value'!I170</f>
        <v>74153689</v>
      </c>
      <c r="K328" s="448" t="s">
        <v>929</v>
      </c>
      <c r="L328" s="448"/>
      <c r="M328" s="448"/>
      <c r="N328" s="448"/>
      <c r="O328" s="447"/>
      <c r="P328" s="447"/>
      <c r="Q328" s="447"/>
      <c r="R328" s="447"/>
      <c r="S328" s="447"/>
      <c r="T328" s="447"/>
      <c r="U328" s="447"/>
      <c r="V328" s="447"/>
      <c r="W328" s="447"/>
      <c r="X328" s="447"/>
      <c r="Y328" s="447"/>
      <c r="Z328" s="447"/>
    </row>
    <row r="329" spans="1:26" ht="15.75" customHeight="1">
      <c r="A329" s="447"/>
      <c r="B329" s="447" t="s">
        <v>416</v>
      </c>
      <c r="C329" s="448" t="s">
        <v>491</v>
      </c>
      <c r="D329" s="448" t="s">
        <v>389</v>
      </c>
      <c r="E329" s="448" t="s">
        <v>755</v>
      </c>
      <c r="F329" s="448" t="s">
        <v>63</v>
      </c>
      <c r="G329" s="448" t="s">
        <v>63</v>
      </c>
      <c r="H329" s="454" t="s">
        <v>648</v>
      </c>
      <c r="I329" s="448" t="s">
        <v>57</v>
      </c>
      <c r="J329" s="455">
        <f>'[1]Revenue Value'!I171</f>
        <v>50436845</v>
      </c>
      <c r="K329" s="448" t="s">
        <v>929</v>
      </c>
      <c r="L329" s="448"/>
      <c r="M329" s="448"/>
      <c r="N329" s="448"/>
      <c r="O329" s="447"/>
      <c r="P329" s="447"/>
      <c r="Q329" s="447"/>
      <c r="R329" s="447"/>
      <c r="S329" s="447"/>
      <c r="T329" s="447"/>
      <c r="U329" s="447"/>
      <c r="V329" s="447"/>
      <c r="W329" s="447"/>
      <c r="X329" s="447"/>
      <c r="Y329" s="447"/>
      <c r="Z329" s="447"/>
    </row>
    <row r="330" spans="1:26" ht="15.75" customHeight="1">
      <c r="A330" s="447"/>
      <c r="B330" s="447" t="s">
        <v>416</v>
      </c>
      <c r="C330" s="448" t="s">
        <v>491</v>
      </c>
      <c r="D330" s="448" t="s">
        <v>389</v>
      </c>
      <c r="E330" s="448" t="s">
        <v>760</v>
      </c>
      <c r="F330" s="448" t="s">
        <v>63</v>
      </c>
      <c r="G330" s="448" t="s">
        <v>63</v>
      </c>
      <c r="H330" s="454" t="s">
        <v>648</v>
      </c>
      <c r="I330" s="448" t="s">
        <v>57</v>
      </c>
      <c r="J330" s="455">
        <f>'[1]Revenue Value'!I176</f>
        <v>18036382</v>
      </c>
      <c r="K330" s="448" t="s">
        <v>929</v>
      </c>
      <c r="L330" s="448"/>
      <c r="M330" s="448"/>
      <c r="N330" s="448"/>
      <c r="O330" s="447"/>
      <c r="P330" s="447"/>
      <c r="Q330" s="447"/>
      <c r="R330" s="447"/>
      <c r="S330" s="447"/>
      <c r="T330" s="447"/>
      <c r="U330" s="447"/>
      <c r="V330" s="447"/>
      <c r="W330" s="447"/>
      <c r="X330" s="447"/>
      <c r="Y330" s="447"/>
      <c r="Z330" s="447"/>
    </row>
    <row r="331" spans="1:26" ht="15.75" customHeight="1">
      <c r="A331" s="447"/>
      <c r="B331" s="447" t="s">
        <v>416</v>
      </c>
      <c r="C331" s="448" t="s">
        <v>491</v>
      </c>
      <c r="D331" s="448" t="s">
        <v>389</v>
      </c>
      <c r="E331" s="448" t="s">
        <v>768</v>
      </c>
      <c r="F331" s="448" t="s">
        <v>63</v>
      </c>
      <c r="G331" s="448" t="s">
        <v>63</v>
      </c>
      <c r="H331" s="454" t="s">
        <v>648</v>
      </c>
      <c r="I331" s="448" t="s">
        <v>57</v>
      </c>
      <c r="J331" s="456">
        <v>14267244</v>
      </c>
      <c r="K331" s="448" t="s">
        <v>929</v>
      </c>
      <c r="L331" s="448"/>
      <c r="M331" s="448"/>
      <c r="N331" s="448"/>
      <c r="O331" s="447"/>
      <c r="P331" s="447"/>
      <c r="Q331" s="447"/>
      <c r="R331" s="447"/>
      <c r="S331" s="447"/>
      <c r="T331" s="447"/>
      <c r="U331" s="447"/>
      <c r="V331" s="447"/>
      <c r="W331" s="447"/>
      <c r="X331" s="447"/>
      <c r="Y331" s="447"/>
      <c r="Z331" s="447"/>
    </row>
    <row r="332" spans="1:26" ht="15.75" customHeight="1">
      <c r="A332" s="447"/>
      <c r="B332" s="447" t="s">
        <v>416</v>
      </c>
      <c r="C332" s="448" t="s">
        <v>491</v>
      </c>
      <c r="D332" s="448" t="s">
        <v>389</v>
      </c>
      <c r="E332" s="448" t="s">
        <v>767</v>
      </c>
      <c r="F332" s="448" t="s">
        <v>63</v>
      </c>
      <c r="G332" s="448" t="s">
        <v>63</v>
      </c>
      <c r="H332" s="454" t="s">
        <v>648</v>
      </c>
      <c r="I332" s="448" t="s">
        <v>57</v>
      </c>
      <c r="J332" s="456">
        <v>1862953</v>
      </c>
      <c r="K332" s="448" t="s">
        <v>929</v>
      </c>
      <c r="L332" s="448"/>
      <c r="M332" s="448"/>
      <c r="N332" s="448"/>
      <c r="O332" s="447"/>
      <c r="P332" s="447"/>
      <c r="Q332" s="447"/>
      <c r="R332" s="447"/>
      <c r="S332" s="447"/>
      <c r="T332" s="447"/>
      <c r="U332" s="447"/>
      <c r="V332" s="447"/>
      <c r="W332" s="447"/>
      <c r="X332" s="447"/>
      <c r="Y332" s="447"/>
      <c r="Z332" s="447"/>
    </row>
    <row r="333" spans="1:26" ht="15.75" customHeight="1">
      <c r="A333" s="447"/>
      <c r="B333" s="447" t="s">
        <v>416</v>
      </c>
      <c r="C333" s="448" t="s">
        <v>491</v>
      </c>
      <c r="D333" s="448" t="s">
        <v>389</v>
      </c>
      <c r="E333" s="245" t="s">
        <v>760</v>
      </c>
      <c r="F333" s="448" t="s">
        <v>63</v>
      </c>
      <c r="G333" s="448" t="s">
        <v>63</v>
      </c>
      <c r="H333" s="454" t="s">
        <v>648</v>
      </c>
      <c r="I333" s="448" t="s">
        <v>57</v>
      </c>
      <c r="J333" s="456">
        <v>25500</v>
      </c>
      <c r="K333" s="448" t="s">
        <v>929</v>
      </c>
      <c r="L333" s="448"/>
      <c r="M333" s="448"/>
      <c r="N333" s="448"/>
      <c r="O333" s="447"/>
      <c r="P333" s="447"/>
      <c r="Q333" s="447"/>
      <c r="R333" s="447"/>
      <c r="S333" s="447"/>
      <c r="T333" s="447"/>
      <c r="U333" s="447"/>
      <c r="V333" s="447"/>
      <c r="W333" s="447"/>
      <c r="X333" s="447"/>
      <c r="Y333" s="447"/>
      <c r="Z333" s="447"/>
    </row>
    <row r="334" spans="1:26" ht="15.75" customHeight="1">
      <c r="A334" s="447"/>
      <c r="B334" s="447" t="s">
        <v>416</v>
      </c>
      <c r="C334" s="448" t="s">
        <v>491</v>
      </c>
      <c r="D334" s="448" t="s">
        <v>401</v>
      </c>
      <c r="E334" s="448" t="s">
        <v>774</v>
      </c>
      <c r="F334" s="448" t="s">
        <v>63</v>
      </c>
      <c r="G334" s="448" t="s">
        <v>63</v>
      </c>
      <c r="H334" s="454" t="s">
        <v>648</v>
      </c>
      <c r="I334" s="448" t="s">
        <v>57</v>
      </c>
      <c r="J334" s="455">
        <f>'[1]Revenue Value'!I1182</f>
        <v>6272030</v>
      </c>
      <c r="K334" s="448" t="s">
        <v>929</v>
      </c>
      <c r="L334" s="448"/>
      <c r="M334" s="448"/>
      <c r="N334" s="448"/>
      <c r="O334" s="447"/>
      <c r="P334" s="447"/>
      <c r="Q334" s="447"/>
      <c r="R334" s="447"/>
      <c r="S334" s="447"/>
      <c r="T334" s="447"/>
      <c r="U334" s="447"/>
      <c r="V334" s="447"/>
      <c r="W334" s="447"/>
      <c r="X334" s="447"/>
      <c r="Y334" s="447"/>
      <c r="Z334" s="447"/>
    </row>
    <row r="335" spans="1:26" ht="15.75" customHeight="1">
      <c r="A335" s="447"/>
      <c r="B335" s="447" t="s">
        <v>416</v>
      </c>
      <c r="C335" s="448" t="s">
        <v>491</v>
      </c>
      <c r="D335" s="448" t="s">
        <v>384</v>
      </c>
      <c r="E335" s="245" t="s">
        <v>780</v>
      </c>
      <c r="F335" s="448" t="s">
        <v>63</v>
      </c>
      <c r="G335" s="448" t="s">
        <v>63</v>
      </c>
      <c r="H335" s="454" t="s">
        <v>648</v>
      </c>
      <c r="I335" s="448" t="s">
        <v>57</v>
      </c>
      <c r="J335" s="455">
        <f>'[1]Revenue Value'!I756</f>
        <v>825068</v>
      </c>
      <c r="K335" s="448" t="s">
        <v>929</v>
      </c>
      <c r="L335" s="448"/>
      <c r="M335" s="448"/>
      <c r="N335" s="448"/>
      <c r="O335" s="447"/>
      <c r="P335" s="447"/>
      <c r="Q335" s="447"/>
      <c r="R335" s="447"/>
      <c r="S335" s="447"/>
      <c r="T335" s="447"/>
      <c r="U335" s="447"/>
      <c r="V335" s="447"/>
      <c r="W335" s="447"/>
      <c r="X335" s="447"/>
      <c r="Y335" s="447"/>
      <c r="Z335" s="447"/>
    </row>
    <row r="336" spans="1:26" ht="15.75" customHeight="1">
      <c r="A336" s="447"/>
      <c r="B336" s="447" t="s">
        <v>416</v>
      </c>
      <c r="C336" s="448" t="s">
        <v>491</v>
      </c>
      <c r="D336" s="448" t="s">
        <v>384</v>
      </c>
      <c r="E336" s="448" t="s">
        <v>778</v>
      </c>
      <c r="F336" s="448" t="s">
        <v>63</v>
      </c>
      <c r="G336" s="448" t="s">
        <v>63</v>
      </c>
      <c r="H336" s="454" t="s">
        <v>648</v>
      </c>
      <c r="I336" s="448" t="s">
        <v>57</v>
      </c>
      <c r="J336" s="455">
        <f>'[1]Revenue Value'!I761</f>
        <v>71496</v>
      </c>
      <c r="K336" s="448" t="s">
        <v>929</v>
      </c>
      <c r="L336" s="448"/>
      <c r="M336" s="448"/>
      <c r="N336" s="448"/>
      <c r="O336" s="447"/>
      <c r="P336" s="447"/>
      <c r="Q336" s="447"/>
      <c r="R336" s="447"/>
      <c r="S336" s="447"/>
      <c r="T336" s="447"/>
      <c r="U336" s="447"/>
      <c r="V336" s="447"/>
      <c r="W336" s="447"/>
      <c r="X336" s="447"/>
      <c r="Y336" s="447"/>
      <c r="Z336" s="447"/>
    </row>
    <row r="337" spans="1:26" ht="15.75" customHeight="1">
      <c r="A337" s="447"/>
      <c r="B337" s="447" t="s">
        <v>416</v>
      </c>
      <c r="C337" s="448" t="s">
        <v>491</v>
      </c>
      <c r="D337" s="448" t="s">
        <v>384</v>
      </c>
      <c r="E337" s="448" t="s">
        <v>784</v>
      </c>
      <c r="F337" s="448" t="s">
        <v>63</v>
      </c>
      <c r="G337" s="448" t="s">
        <v>63</v>
      </c>
      <c r="H337" s="454" t="s">
        <v>648</v>
      </c>
      <c r="I337" s="448" t="s">
        <v>57</v>
      </c>
      <c r="J337" s="455">
        <f>'[1]Revenue Value'!I759</f>
        <v>7400</v>
      </c>
      <c r="K337" s="448" t="s">
        <v>929</v>
      </c>
      <c r="L337" s="448"/>
      <c r="M337" s="448"/>
      <c r="N337" s="448"/>
      <c r="O337" s="447"/>
      <c r="P337" s="447"/>
      <c r="Q337" s="447"/>
      <c r="R337" s="447"/>
      <c r="S337" s="447"/>
      <c r="T337" s="447"/>
      <c r="U337" s="447"/>
      <c r="V337" s="447"/>
      <c r="W337" s="447"/>
      <c r="X337" s="447"/>
      <c r="Y337" s="447"/>
      <c r="Z337" s="447"/>
    </row>
    <row r="338" spans="1:26" ht="15.75" customHeight="1">
      <c r="A338" s="447"/>
      <c r="B338" s="447" t="s">
        <v>416</v>
      </c>
      <c r="C338" s="448" t="s">
        <v>491</v>
      </c>
      <c r="D338" s="448" t="s">
        <v>384</v>
      </c>
      <c r="E338" s="448" t="s">
        <v>786</v>
      </c>
      <c r="F338" s="448" t="s">
        <v>63</v>
      </c>
      <c r="G338" s="448" t="s">
        <v>63</v>
      </c>
      <c r="H338" s="454" t="s">
        <v>648</v>
      </c>
      <c r="I338" s="448" t="s">
        <v>57</v>
      </c>
      <c r="J338" s="455">
        <f>'[1]Revenue Value'!I760</f>
        <v>10500</v>
      </c>
      <c r="K338" s="448" t="s">
        <v>929</v>
      </c>
      <c r="L338" s="448"/>
      <c r="M338" s="448"/>
      <c r="N338" s="448"/>
      <c r="O338" s="447"/>
      <c r="P338" s="447"/>
      <c r="Q338" s="447"/>
      <c r="R338" s="447"/>
      <c r="S338" s="447"/>
      <c r="T338" s="447"/>
      <c r="U338" s="447"/>
      <c r="V338" s="447"/>
      <c r="W338" s="447"/>
      <c r="X338" s="447"/>
      <c r="Y338" s="447"/>
      <c r="Z338" s="447"/>
    </row>
    <row r="339" spans="1:26" ht="15.75" customHeight="1">
      <c r="A339" s="447"/>
      <c r="B339" s="447" t="s">
        <v>416</v>
      </c>
      <c r="C339" s="448" t="s">
        <v>491</v>
      </c>
      <c r="D339" s="448" t="s">
        <v>384</v>
      </c>
      <c r="E339" s="245" t="s">
        <v>777</v>
      </c>
      <c r="F339" s="448" t="s">
        <v>63</v>
      </c>
      <c r="G339" s="448" t="s">
        <v>63</v>
      </c>
      <c r="H339" s="454" t="s">
        <v>648</v>
      </c>
      <c r="I339" s="448" t="s">
        <v>57</v>
      </c>
      <c r="J339" s="455">
        <f>'[1]Revenue Value'!I762</f>
        <v>10489926</v>
      </c>
      <c r="K339" s="448" t="s">
        <v>929</v>
      </c>
      <c r="L339" s="448"/>
      <c r="M339" s="448"/>
      <c r="N339" s="448"/>
      <c r="O339" s="447"/>
      <c r="P339" s="447"/>
      <c r="Q339" s="447"/>
      <c r="R339" s="447"/>
      <c r="S339" s="447"/>
      <c r="T339" s="447"/>
      <c r="U339" s="447"/>
      <c r="V339" s="447"/>
      <c r="W339" s="447"/>
      <c r="X339" s="447"/>
      <c r="Y339" s="447"/>
      <c r="Z339" s="447"/>
    </row>
    <row r="340" spans="1:26" ht="15.75" customHeight="1">
      <c r="A340" s="447"/>
      <c r="B340" s="447" t="s">
        <v>416</v>
      </c>
      <c r="C340" s="448" t="s">
        <v>493</v>
      </c>
      <c r="D340" s="448" t="s">
        <v>389</v>
      </c>
      <c r="E340" s="448" t="s">
        <v>752</v>
      </c>
      <c r="F340" s="448" t="s">
        <v>63</v>
      </c>
      <c r="G340" s="448" t="s">
        <v>63</v>
      </c>
      <c r="H340" s="454" t="s">
        <v>650</v>
      </c>
      <c r="I340" s="448" t="s">
        <v>57</v>
      </c>
      <c r="J340" s="455">
        <f>'[1]Revenue Value'!I180</f>
        <v>144221659</v>
      </c>
      <c r="K340" s="448" t="s">
        <v>929</v>
      </c>
      <c r="L340" s="448"/>
      <c r="M340" s="448"/>
      <c r="N340" s="448"/>
      <c r="O340" s="447"/>
      <c r="P340" s="447"/>
      <c r="Q340" s="447"/>
      <c r="R340" s="447"/>
      <c r="S340" s="447"/>
      <c r="T340" s="447"/>
      <c r="U340" s="447"/>
      <c r="V340" s="447"/>
      <c r="W340" s="447"/>
      <c r="X340" s="447"/>
      <c r="Y340" s="447"/>
      <c r="Z340" s="447"/>
    </row>
    <row r="341" spans="1:26" ht="15.75" customHeight="1">
      <c r="A341" s="447"/>
      <c r="B341" s="447" t="s">
        <v>416</v>
      </c>
      <c r="C341" s="448" t="s">
        <v>493</v>
      </c>
      <c r="D341" s="448" t="s">
        <v>389</v>
      </c>
      <c r="E341" s="448" t="s">
        <v>755</v>
      </c>
      <c r="F341" s="448" t="s">
        <v>63</v>
      </c>
      <c r="G341" s="448" t="s">
        <v>63</v>
      </c>
      <c r="H341" s="454" t="s">
        <v>650</v>
      </c>
      <c r="I341" s="448" t="s">
        <v>57</v>
      </c>
      <c r="J341" s="455">
        <f>'[1]Revenue Value'!I181</f>
        <v>314906393</v>
      </c>
      <c r="K341" s="448" t="s">
        <v>929</v>
      </c>
      <c r="L341" s="448"/>
      <c r="M341" s="448"/>
      <c r="N341" s="448"/>
      <c r="O341" s="447"/>
      <c r="P341" s="447"/>
      <c r="Q341" s="447"/>
      <c r="R341" s="447"/>
      <c r="S341" s="447"/>
      <c r="T341" s="447"/>
      <c r="U341" s="447"/>
      <c r="V341" s="447"/>
      <c r="W341" s="447"/>
      <c r="X341" s="447"/>
      <c r="Y341" s="447"/>
      <c r="Z341" s="447"/>
    </row>
    <row r="342" spans="1:26" ht="15.75" customHeight="1">
      <c r="A342" s="447"/>
      <c r="B342" s="447" t="s">
        <v>416</v>
      </c>
      <c r="C342" s="448" t="s">
        <v>493</v>
      </c>
      <c r="D342" s="448" t="s">
        <v>389</v>
      </c>
      <c r="E342" s="448" t="s">
        <v>760</v>
      </c>
      <c r="F342" s="448" t="s">
        <v>63</v>
      </c>
      <c r="G342" s="448" t="s">
        <v>63</v>
      </c>
      <c r="H342" s="454" t="s">
        <v>650</v>
      </c>
      <c r="I342" s="448" t="s">
        <v>57</v>
      </c>
      <c r="J342" s="455">
        <f>'[1]Revenue Value'!I186</f>
        <v>8169196</v>
      </c>
      <c r="K342" s="448" t="s">
        <v>929</v>
      </c>
      <c r="L342" s="448"/>
      <c r="M342" s="448"/>
      <c r="N342" s="448"/>
      <c r="O342" s="447"/>
      <c r="P342" s="447"/>
      <c r="Q342" s="447"/>
      <c r="R342" s="447"/>
      <c r="S342" s="447"/>
      <c r="T342" s="447"/>
      <c r="U342" s="447"/>
      <c r="V342" s="447"/>
      <c r="W342" s="447"/>
      <c r="X342" s="447"/>
      <c r="Y342" s="447"/>
      <c r="Z342" s="447"/>
    </row>
    <row r="343" spans="1:26" ht="15.75" customHeight="1">
      <c r="A343" s="447"/>
      <c r="B343" s="447" t="s">
        <v>416</v>
      </c>
      <c r="C343" s="448" t="s">
        <v>493</v>
      </c>
      <c r="D343" s="448" t="s">
        <v>389</v>
      </c>
      <c r="E343" s="448" t="s">
        <v>768</v>
      </c>
      <c r="F343" s="448" t="s">
        <v>63</v>
      </c>
      <c r="G343" s="448" t="s">
        <v>63</v>
      </c>
      <c r="H343" s="454" t="s">
        <v>650</v>
      </c>
      <c r="I343" s="448" t="s">
        <v>57</v>
      </c>
      <c r="J343" s="456">
        <v>47703917</v>
      </c>
      <c r="K343" s="448" t="s">
        <v>929</v>
      </c>
      <c r="L343" s="448"/>
      <c r="M343" s="448"/>
      <c r="N343" s="448"/>
      <c r="O343" s="447"/>
      <c r="P343" s="447"/>
      <c r="Q343" s="447"/>
      <c r="R343" s="447"/>
      <c r="S343" s="447"/>
      <c r="T343" s="447"/>
      <c r="U343" s="447"/>
      <c r="V343" s="447"/>
      <c r="W343" s="447"/>
      <c r="X343" s="447"/>
      <c r="Y343" s="447"/>
      <c r="Z343" s="447"/>
    </row>
    <row r="344" spans="1:26" ht="15.75" customHeight="1">
      <c r="A344" s="447"/>
      <c r="B344" s="447" t="s">
        <v>416</v>
      </c>
      <c r="C344" s="448" t="s">
        <v>493</v>
      </c>
      <c r="D344" s="448" t="s">
        <v>389</v>
      </c>
      <c r="E344" s="448" t="s">
        <v>767</v>
      </c>
      <c r="F344" s="448" t="s">
        <v>63</v>
      </c>
      <c r="G344" s="448" t="s">
        <v>63</v>
      </c>
      <c r="H344" s="454" t="s">
        <v>650</v>
      </c>
      <c r="I344" s="448" t="s">
        <v>57</v>
      </c>
      <c r="J344" s="456">
        <v>13436574</v>
      </c>
      <c r="K344" s="448" t="s">
        <v>929</v>
      </c>
      <c r="L344" s="448"/>
      <c r="M344" s="448"/>
      <c r="N344" s="448"/>
      <c r="O344" s="447"/>
      <c r="P344" s="447"/>
      <c r="Q344" s="447"/>
      <c r="R344" s="447"/>
      <c r="S344" s="447"/>
      <c r="T344" s="447"/>
      <c r="U344" s="447"/>
      <c r="V344" s="447"/>
      <c r="W344" s="447"/>
      <c r="X344" s="447"/>
      <c r="Y344" s="447"/>
      <c r="Z344" s="447"/>
    </row>
    <row r="345" spans="1:26" ht="15.75" customHeight="1">
      <c r="A345" s="447"/>
      <c r="B345" s="447" t="s">
        <v>416</v>
      </c>
      <c r="C345" s="448" t="s">
        <v>493</v>
      </c>
      <c r="D345" s="448" t="s">
        <v>389</v>
      </c>
      <c r="E345" s="245" t="s">
        <v>760</v>
      </c>
      <c r="F345" s="448" t="s">
        <v>63</v>
      </c>
      <c r="G345" s="448" t="s">
        <v>63</v>
      </c>
      <c r="H345" s="454" t="s">
        <v>650</v>
      </c>
      <c r="I345" s="448" t="s">
        <v>57</v>
      </c>
      <c r="J345" s="456">
        <v>4282260</v>
      </c>
      <c r="K345" s="448" t="s">
        <v>929</v>
      </c>
      <c r="L345" s="448"/>
      <c r="M345" s="448"/>
      <c r="N345" s="448"/>
      <c r="O345" s="447"/>
      <c r="P345" s="447"/>
      <c r="Q345" s="447"/>
      <c r="R345" s="447"/>
      <c r="S345" s="447"/>
      <c r="T345" s="447"/>
      <c r="U345" s="447"/>
      <c r="V345" s="447"/>
      <c r="W345" s="447"/>
      <c r="X345" s="447"/>
      <c r="Y345" s="447"/>
      <c r="Z345" s="447"/>
    </row>
    <row r="346" spans="1:26" ht="15.75" customHeight="1">
      <c r="A346" s="447"/>
      <c r="B346" s="447" t="s">
        <v>416</v>
      </c>
      <c r="C346" s="448" t="s">
        <v>493</v>
      </c>
      <c r="D346" s="448" t="s">
        <v>401</v>
      </c>
      <c r="E346" s="448" t="s">
        <v>774</v>
      </c>
      <c r="F346" s="448" t="s">
        <v>63</v>
      </c>
      <c r="G346" s="448" t="s">
        <v>63</v>
      </c>
      <c r="H346" s="454" t="s">
        <v>650</v>
      </c>
      <c r="I346" s="448" t="s">
        <v>57</v>
      </c>
      <c r="J346" s="455">
        <f>'[1]Revenue Value'!I1184</f>
        <v>15334406</v>
      </c>
      <c r="K346" s="448" t="s">
        <v>929</v>
      </c>
      <c r="L346" s="448"/>
      <c r="M346" s="448"/>
      <c r="N346" s="448"/>
      <c r="O346" s="447"/>
      <c r="P346" s="447"/>
      <c r="Q346" s="447"/>
      <c r="R346" s="447"/>
      <c r="S346" s="447"/>
      <c r="T346" s="447"/>
      <c r="U346" s="447"/>
      <c r="V346" s="447"/>
      <c r="W346" s="447"/>
      <c r="X346" s="447"/>
      <c r="Y346" s="447"/>
      <c r="Z346" s="447"/>
    </row>
    <row r="347" spans="1:26" ht="15.75" customHeight="1">
      <c r="A347" s="447"/>
      <c r="B347" s="447" t="s">
        <v>416</v>
      </c>
      <c r="C347" s="448" t="s">
        <v>493</v>
      </c>
      <c r="D347" s="448" t="s">
        <v>384</v>
      </c>
      <c r="E347" s="245" t="s">
        <v>780</v>
      </c>
      <c r="F347" s="448" t="s">
        <v>63</v>
      </c>
      <c r="G347" s="448" t="s">
        <v>63</v>
      </c>
      <c r="H347" s="454" t="s">
        <v>650</v>
      </c>
      <c r="I347" s="448" t="s">
        <v>57</v>
      </c>
      <c r="J347" s="455">
        <f>'[1]Revenue Value'!I764</f>
        <v>8844595</v>
      </c>
      <c r="K347" s="448" t="s">
        <v>929</v>
      </c>
      <c r="L347" s="448"/>
      <c r="M347" s="448"/>
      <c r="N347" s="448"/>
      <c r="O347" s="447"/>
      <c r="P347" s="447"/>
      <c r="Q347" s="447"/>
      <c r="R347" s="447"/>
      <c r="S347" s="447"/>
      <c r="T347" s="447"/>
      <c r="U347" s="447"/>
      <c r="V347" s="447"/>
      <c r="W347" s="447"/>
      <c r="X347" s="447"/>
      <c r="Y347" s="447"/>
      <c r="Z347" s="447"/>
    </row>
    <row r="348" spans="1:26" ht="15.75" customHeight="1">
      <c r="A348" s="447"/>
      <c r="B348" s="447" t="s">
        <v>416</v>
      </c>
      <c r="C348" s="448" t="s">
        <v>493</v>
      </c>
      <c r="D348" s="448" t="s">
        <v>384</v>
      </c>
      <c r="E348" s="448" t="s">
        <v>778</v>
      </c>
      <c r="F348" s="448" t="s">
        <v>63</v>
      </c>
      <c r="G348" s="448" t="s">
        <v>63</v>
      </c>
      <c r="H348" s="454" t="s">
        <v>650</v>
      </c>
      <c r="I348" s="448" t="s">
        <v>57</v>
      </c>
      <c r="J348" s="455">
        <f>'[1]Revenue Value'!I769</f>
        <v>187763</v>
      </c>
      <c r="K348" s="448" t="s">
        <v>929</v>
      </c>
      <c r="L348" s="448"/>
      <c r="M348" s="448"/>
      <c r="N348" s="448"/>
      <c r="O348" s="447"/>
      <c r="P348" s="447"/>
      <c r="Q348" s="447"/>
      <c r="R348" s="447"/>
      <c r="S348" s="447"/>
      <c r="T348" s="447"/>
      <c r="U348" s="447"/>
      <c r="V348" s="447"/>
      <c r="W348" s="447"/>
      <c r="X348" s="447"/>
      <c r="Y348" s="447"/>
      <c r="Z348" s="447"/>
    </row>
    <row r="349" spans="1:26" ht="15.75" customHeight="1">
      <c r="A349" s="447"/>
      <c r="B349" s="447" t="s">
        <v>416</v>
      </c>
      <c r="C349" s="448" t="s">
        <v>493</v>
      </c>
      <c r="D349" s="448" t="s">
        <v>384</v>
      </c>
      <c r="E349" s="448" t="s">
        <v>784</v>
      </c>
      <c r="F349" s="448" t="s">
        <v>63</v>
      </c>
      <c r="G349" s="448" t="s">
        <v>63</v>
      </c>
      <c r="H349" s="454" t="s">
        <v>650</v>
      </c>
      <c r="I349" s="448" t="s">
        <v>57</v>
      </c>
      <c r="J349" s="455">
        <f>'[1]Revenue Value'!I767</f>
        <v>20000</v>
      </c>
      <c r="K349" s="448" t="s">
        <v>929</v>
      </c>
      <c r="L349" s="448"/>
      <c r="M349" s="448"/>
      <c r="N349" s="448"/>
      <c r="O349" s="447"/>
      <c r="P349" s="447"/>
      <c r="Q349" s="447"/>
      <c r="R349" s="447"/>
      <c r="S349" s="447"/>
      <c r="T349" s="447"/>
      <c r="U349" s="447"/>
      <c r="V349" s="447"/>
      <c r="W349" s="447"/>
      <c r="X349" s="447"/>
      <c r="Y349" s="447"/>
      <c r="Z349" s="447"/>
    </row>
    <row r="350" spans="1:26" ht="15.75" customHeight="1">
      <c r="A350" s="447"/>
      <c r="B350" s="447" t="s">
        <v>416</v>
      </c>
      <c r="C350" s="448" t="s">
        <v>493</v>
      </c>
      <c r="D350" s="448" t="s">
        <v>384</v>
      </c>
      <c r="E350" s="448" t="s">
        <v>786</v>
      </c>
      <c r="F350" s="448" t="s">
        <v>63</v>
      </c>
      <c r="G350" s="448" t="s">
        <v>63</v>
      </c>
      <c r="H350" s="454" t="s">
        <v>650</v>
      </c>
      <c r="I350" s="448" t="s">
        <v>57</v>
      </c>
      <c r="J350" s="455">
        <f>'[1]Revenue Value'!I768</f>
        <v>10500</v>
      </c>
      <c r="K350" s="448" t="s">
        <v>929</v>
      </c>
      <c r="L350" s="448"/>
      <c r="M350" s="448"/>
      <c r="N350" s="448"/>
      <c r="O350" s="447"/>
      <c r="P350" s="447"/>
      <c r="Q350" s="447"/>
      <c r="R350" s="447"/>
      <c r="S350" s="447"/>
      <c r="T350" s="447"/>
      <c r="U350" s="447"/>
      <c r="V350" s="447"/>
      <c r="W350" s="447"/>
      <c r="X350" s="447"/>
      <c r="Y350" s="447"/>
      <c r="Z350" s="447"/>
    </row>
    <row r="351" spans="1:26" ht="15.75" customHeight="1">
      <c r="A351" s="447"/>
      <c r="B351" s="447" t="s">
        <v>416</v>
      </c>
      <c r="C351" s="448" t="s">
        <v>493</v>
      </c>
      <c r="D351" s="448" t="s">
        <v>384</v>
      </c>
      <c r="E351" s="245" t="s">
        <v>777</v>
      </c>
      <c r="F351" s="448" t="s">
        <v>63</v>
      </c>
      <c r="G351" s="448" t="s">
        <v>63</v>
      </c>
      <c r="H351" s="454" t="s">
        <v>650</v>
      </c>
      <c r="I351" s="448" t="s">
        <v>57</v>
      </c>
      <c r="J351" s="455">
        <f>'[1]Revenue Value'!I770</f>
        <v>19440</v>
      </c>
      <c r="K351" s="448" t="s">
        <v>929</v>
      </c>
      <c r="L351" s="448"/>
      <c r="M351" s="448"/>
      <c r="N351" s="448"/>
      <c r="O351" s="447"/>
      <c r="P351" s="447"/>
      <c r="Q351" s="447"/>
      <c r="R351" s="447"/>
      <c r="S351" s="447"/>
      <c r="T351" s="447"/>
      <c r="U351" s="447"/>
      <c r="V351" s="447"/>
      <c r="W351" s="447"/>
      <c r="X351" s="447"/>
      <c r="Y351" s="447"/>
      <c r="Z351" s="447"/>
    </row>
    <row r="352" spans="1:26" ht="15.75" customHeight="1">
      <c r="A352" s="447"/>
      <c r="B352" s="447" t="s">
        <v>416</v>
      </c>
      <c r="C352" s="448" t="s">
        <v>493</v>
      </c>
      <c r="D352" s="448" t="s">
        <v>397</v>
      </c>
      <c r="E352" s="448" t="s">
        <v>787</v>
      </c>
      <c r="F352" s="448" t="s">
        <v>63</v>
      </c>
      <c r="G352" s="448" t="s">
        <v>63</v>
      </c>
      <c r="H352" s="454" t="s">
        <v>650</v>
      </c>
      <c r="I352" s="448" t="s">
        <v>57</v>
      </c>
      <c r="J352" s="455">
        <f>'[1]Revenue Value'!I1284</f>
        <v>32246390</v>
      </c>
      <c r="K352" s="448" t="s">
        <v>929</v>
      </c>
      <c r="L352" s="448"/>
      <c r="M352" s="448"/>
      <c r="N352" s="448"/>
      <c r="O352" s="447"/>
      <c r="P352" s="447"/>
      <c r="Q352" s="447"/>
      <c r="R352" s="447"/>
      <c r="S352" s="447"/>
      <c r="T352" s="447"/>
      <c r="U352" s="447"/>
      <c r="V352" s="447"/>
      <c r="W352" s="447"/>
      <c r="X352" s="447"/>
      <c r="Y352" s="447"/>
      <c r="Z352" s="447"/>
    </row>
    <row r="353" spans="1:26" ht="15.75" customHeight="1">
      <c r="A353" s="447"/>
      <c r="B353" s="447" t="s">
        <v>416</v>
      </c>
      <c r="C353" s="448" t="s">
        <v>497</v>
      </c>
      <c r="D353" s="448" t="s">
        <v>389</v>
      </c>
      <c r="E353" s="448" t="s">
        <v>752</v>
      </c>
      <c r="F353" s="448" t="s">
        <v>63</v>
      </c>
      <c r="G353" s="448" t="s">
        <v>63</v>
      </c>
      <c r="H353" s="454" t="s">
        <v>652</v>
      </c>
      <c r="I353" s="448" t="s">
        <v>57</v>
      </c>
      <c r="J353" s="455">
        <f>'[1]Revenue Value'!I403</f>
        <v>101561398</v>
      </c>
      <c r="K353" s="448" t="s">
        <v>929</v>
      </c>
      <c r="L353" s="448"/>
      <c r="M353" s="448"/>
      <c r="N353" s="448"/>
      <c r="O353" s="447"/>
      <c r="P353" s="447"/>
      <c r="Q353" s="447"/>
      <c r="R353" s="447"/>
      <c r="S353" s="447"/>
      <c r="T353" s="447"/>
      <c r="U353" s="447"/>
      <c r="V353" s="447"/>
      <c r="W353" s="447"/>
      <c r="X353" s="447"/>
      <c r="Y353" s="447"/>
      <c r="Z353" s="447"/>
    </row>
    <row r="354" spans="1:26" ht="15.75" customHeight="1">
      <c r="A354" s="447"/>
      <c r="B354" s="447" t="s">
        <v>416</v>
      </c>
      <c r="C354" s="448" t="s">
        <v>497</v>
      </c>
      <c r="D354" s="448" t="s">
        <v>389</v>
      </c>
      <c r="E354" s="448" t="s">
        <v>755</v>
      </c>
      <c r="F354" s="448" t="s">
        <v>63</v>
      </c>
      <c r="G354" s="448" t="s">
        <v>63</v>
      </c>
      <c r="H354" s="454" t="s">
        <v>652</v>
      </c>
      <c r="I354" s="448" t="s">
        <v>57</v>
      </c>
      <c r="J354" s="455">
        <f>'[1]Revenue Value'!I404</f>
        <v>22207669</v>
      </c>
      <c r="K354" s="448" t="s">
        <v>929</v>
      </c>
      <c r="L354" s="448"/>
      <c r="M354" s="448"/>
      <c r="N354" s="448"/>
      <c r="O354" s="447"/>
      <c r="P354" s="447"/>
      <c r="Q354" s="447"/>
      <c r="R354" s="447"/>
      <c r="S354" s="447"/>
      <c r="T354" s="447"/>
      <c r="U354" s="447"/>
      <c r="V354" s="447"/>
      <c r="W354" s="447"/>
      <c r="X354" s="447"/>
      <c r="Y354" s="447"/>
      <c r="Z354" s="447"/>
    </row>
    <row r="355" spans="1:26" ht="15.75" customHeight="1">
      <c r="A355" s="447"/>
      <c r="B355" s="447" t="s">
        <v>416</v>
      </c>
      <c r="C355" s="448" t="s">
        <v>497</v>
      </c>
      <c r="D355" s="448" t="s">
        <v>389</v>
      </c>
      <c r="E355" s="448" t="s">
        <v>760</v>
      </c>
      <c r="F355" s="448" t="s">
        <v>63</v>
      </c>
      <c r="G355" s="448" t="s">
        <v>63</v>
      </c>
      <c r="H355" s="454" t="s">
        <v>652</v>
      </c>
      <c r="I355" s="448" t="s">
        <v>57</v>
      </c>
      <c r="J355" s="455">
        <f>'[1]Revenue Value'!I409</f>
        <v>1303109</v>
      </c>
      <c r="K355" s="448" t="s">
        <v>929</v>
      </c>
      <c r="L355" s="448"/>
      <c r="M355" s="448"/>
      <c r="N355" s="448"/>
      <c r="O355" s="447"/>
      <c r="P355" s="447"/>
      <c r="Q355" s="447"/>
      <c r="R355" s="447"/>
      <c r="S355" s="447"/>
      <c r="T355" s="447"/>
      <c r="U355" s="447"/>
      <c r="V355" s="447"/>
      <c r="W355" s="447"/>
      <c r="X355" s="447"/>
      <c r="Y355" s="447"/>
      <c r="Z355" s="447"/>
    </row>
    <row r="356" spans="1:26" ht="15.75" customHeight="1">
      <c r="A356" s="447"/>
      <c r="B356" s="447" t="s">
        <v>416</v>
      </c>
      <c r="C356" s="448" t="s">
        <v>497</v>
      </c>
      <c r="D356" s="448" t="s">
        <v>389</v>
      </c>
      <c r="E356" s="448" t="s">
        <v>768</v>
      </c>
      <c r="F356" s="448" t="s">
        <v>63</v>
      </c>
      <c r="G356" s="448" t="s">
        <v>63</v>
      </c>
      <c r="H356" s="454" t="s">
        <v>652</v>
      </c>
      <c r="I356" s="448" t="s">
        <v>57</v>
      </c>
      <c r="J356" s="456">
        <v>18012473</v>
      </c>
      <c r="K356" s="448" t="s">
        <v>929</v>
      </c>
      <c r="L356" s="448"/>
      <c r="M356" s="448"/>
      <c r="N356" s="448"/>
      <c r="O356" s="447"/>
      <c r="P356" s="447"/>
      <c r="Q356" s="447"/>
      <c r="R356" s="447"/>
      <c r="S356" s="447"/>
      <c r="T356" s="447"/>
      <c r="U356" s="447"/>
      <c r="V356" s="447"/>
      <c r="W356" s="447"/>
      <c r="X356" s="447"/>
      <c r="Y356" s="447"/>
      <c r="Z356" s="447"/>
    </row>
    <row r="357" spans="1:26" ht="15.75" customHeight="1">
      <c r="A357" s="447"/>
      <c r="B357" s="447" t="s">
        <v>416</v>
      </c>
      <c r="C357" s="448" t="s">
        <v>497</v>
      </c>
      <c r="D357" s="448" t="s">
        <v>389</v>
      </c>
      <c r="E357" s="448" t="s">
        <v>767</v>
      </c>
      <c r="F357" s="448" t="s">
        <v>63</v>
      </c>
      <c r="G357" s="448" t="s">
        <v>63</v>
      </c>
      <c r="H357" s="454" t="s">
        <v>652</v>
      </c>
      <c r="I357" s="448" t="s">
        <v>57</v>
      </c>
      <c r="J357" s="456">
        <v>62925147</v>
      </c>
      <c r="K357" s="448" t="s">
        <v>929</v>
      </c>
      <c r="L357" s="448"/>
      <c r="M357" s="448"/>
      <c r="N357" s="448"/>
      <c r="O357" s="447"/>
      <c r="P357" s="447"/>
      <c r="Q357" s="447"/>
      <c r="R357" s="447"/>
      <c r="S357" s="447"/>
      <c r="T357" s="447"/>
      <c r="U357" s="447"/>
      <c r="V357" s="447"/>
      <c r="W357" s="447"/>
      <c r="X357" s="447"/>
      <c r="Y357" s="447"/>
      <c r="Z357" s="447"/>
    </row>
    <row r="358" spans="1:26" ht="15.75" customHeight="1">
      <c r="A358" s="447"/>
      <c r="B358" s="447" t="s">
        <v>416</v>
      </c>
      <c r="C358" s="448" t="s">
        <v>497</v>
      </c>
      <c r="D358" s="448" t="s">
        <v>389</v>
      </c>
      <c r="E358" s="245" t="s">
        <v>760</v>
      </c>
      <c r="F358" s="448" t="s">
        <v>63</v>
      </c>
      <c r="G358" s="448" t="s">
        <v>63</v>
      </c>
      <c r="H358" s="454" t="s">
        <v>652</v>
      </c>
      <c r="I358" s="448" t="s">
        <v>57</v>
      </c>
      <c r="J358" s="456">
        <v>5380</v>
      </c>
      <c r="K358" s="448" t="s">
        <v>929</v>
      </c>
      <c r="L358" s="448"/>
      <c r="M358" s="448"/>
      <c r="N358" s="448"/>
      <c r="O358" s="447"/>
      <c r="P358" s="447"/>
      <c r="Q358" s="447"/>
      <c r="R358" s="447"/>
      <c r="S358" s="447"/>
      <c r="T358" s="447"/>
      <c r="U358" s="447"/>
      <c r="V358" s="447"/>
      <c r="W358" s="447"/>
      <c r="X358" s="447"/>
      <c r="Y358" s="447"/>
      <c r="Z358" s="447"/>
    </row>
    <row r="359" spans="1:26" ht="15.75" customHeight="1">
      <c r="A359" s="447"/>
      <c r="B359" s="447" t="s">
        <v>416</v>
      </c>
      <c r="C359" s="448" t="s">
        <v>497</v>
      </c>
      <c r="D359" s="448" t="s">
        <v>387</v>
      </c>
      <c r="E359" s="448" t="s">
        <v>771</v>
      </c>
      <c r="F359" s="448" t="s">
        <v>63</v>
      </c>
      <c r="G359" s="448" t="s">
        <v>63</v>
      </c>
      <c r="H359" s="454" t="s">
        <v>652</v>
      </c>
      <c r="I359" s="448" t="s">
        <v>57</v>
      </c>
      <c r="J359" s="455">
        <f>'[1]Revenue Value'!I600</f>
        <v>6506566</v>
      </c>
      <c r="K359" s="448" t="s">
        <v>929</v>
      </c>
      <c r="L359" s="448"/>
      <c r="M359" s="448"/>
      <c r="N359" s="448"/>
      <c r="O359" s="447"/>
      <c r="P359" s="447"/>
      <c r="Q359" s="447"/>
      <c r="R359" s="447"/>
      <c r="S359" s="447"/>
      <c r="T359" s="447"/>
      <c r="U359" s="447"/>
      <c r="V359" s="447"/>
      <c r="W359" s="447"/>
      <c r="X359" s="447"/>
      <c r="Y359" s="447"/>
      <c r="Z359" s="447"/>
    </row>
    <row r="360" spans="1:26" ht="15.75" customHeight="1">
      <c r="A360" s="447"/>
      <c r="B360" s="447" t="s">
        <v>416</v>
      </c>
      <c r="C360" s="448" t="s">
        <v>497</v>
      </c>
      <c r="D360" s="448" t="s">
        <v>387</v>
      </c>
      <c r="E360" s="448" t="s">
        <v>772</v>
      </c>
      <c r="F360" s="448" t="s">
        <v>63</v>
      </c>
      <c r="G360" s="448" t="s">
        <v>63</v>
      </c>
      <c r="H360" s="454" t="s">
        <v>652</v>
      </c>
      <c r="I360" s="448" t="s">
        <v>57</v>
      </c>
      <c r="J360" s="455">
        <f>'[1]Revenue Value'!I601</f>
        <v>24862932</v>
      </c>
      <c r="K360" s="448" t="s">
        <v>929</v>
      </c>
      <c r="L360" s="448"/>
      <c r="M360" s="448"/>
      <c r="N360" s="448"/>
      <c r="O360" s="447"/>
      <c r="P360" s="447"/>
      <c r="Q360" s="447"/>
      <c r="R360" s="447"/>
      <c r="S360" s="447"/>
      <c r="T360" s="447"/>
      <c r="U360" s="447"/>
      <c r="V360" s="447"/>
      <c r="W360" s="447"/>
      <c r="X360" s="447"/>
      <c r="Y360" s="447"/>
      <c r="Z360" s="447"/>
    </row>
    <row r="361" spans="1:26" ht="15.75" customHeight="1">
      <c r="A361" s="447"/>
      <c r="B361" s="447" t="s">
        <v>416</v>
      </c>
      <c r="C361" s="448" t="s">
        <v>497</v>
      </c>
      <c r="D361" s="448" t="s">
        <v>387</v>
      </c>
      <c r="E361" s="245" t="s">
        <v>773</v>
      </c>
      <c r="F361" s="448" t="s">
        <v>63</v>
      </c>
      <c r="G361" s="448" t="s">
        <v>63</v>
      </c>
      <c r="H361" s="454" t="s">
        <v>652</v>
      </c>
      <c r="I361" s="448" t="s">
        <v>57</v>
      </c>
      <c r="J361" s="455">
        <f>'[1]Revenue Value'!I602</f>
        <v>115268</v>
      </c>
      <c r="K361" s="448" t="s">
        <v>929</v>
      </c>
      <c r="L361" s="448"/>
      <c r="M361" s="448"/>
      <c r="N361" s="448"/>
      <c r="O361" s="447"/>
      <c r="P361" s="447"/>
      <c r="Q361" s="447"/>
      <c r="R361" s="447"/>
      <c r="S361" s="447"/>
      <c r="T361" s="447"/>
      <c r="U361" s="447"/>
      <c r="V361" s="447"/>
      <c r="W361" s="447"/>
      <c r="X361" s="447"/>
      <c r="Y361" s="447"/>
      <c r="Z361" s="447"/>
    </row>
    <row r="362" spans="1:26" ht="15.75" customHeight="1">
      <c r="A362" s="447"/>
      <c r="B362" s="447" t="s">
        <v>416</v>
      </c>
      <c r="C362" s="448" t="s">
        <v>497</v>
      </c>
      <c r="D362" s="448" t="s">
        <v>384</v>
      </c>
      <c r="E362" s="245" t="s">
        <v>780</v>
      </c>
      <c r="F362" s="448" t="s">
        <v>63</v>
      </c>
      <c r="G362" s="448" t="s">
        <v>63</v>
      </c>
      <c r="H362" s="454" t="s">
        <v>652</v>
      </c>
      <c r="I362" s="448" t="s">
        <v>57</v>
      </c>
      <c r="J362" s="455">
        <f>'[1]Revenue Value'!I942</f>
        <v>8976728</v>
      </c>
      <c r="K362" s="448" t="s">
        <v>929</v>
      </c>
      <c r="L362" s="448"/>
      <c r="M362" s="448"/>
      <c r="N362" s="448"/>
      <c r="O362" s="447"/>
      <c r="P362" s="447"/>
      <c r="Q362" s="447"/>
      <c r="R362" s="447"/>
      <c r="S362" s="447"/>
      <c r="T362" s="447"/>
      <c r="U362" s="447"/>
      <c r="V362" s="447"/>
      <c r="W362" s="447"/>
      <c r="X362" s="447"/>
      <c r="Y362" s="447"/>
      <c r="Z362" s="447"/>
    </row>
    <row r="363" spans="1:26" ht="15.75" customHeight="1">
      <c r="A363" s="447"/>
      <c r="B363" s="447" t="s">
        <v>416</v>
      </c>
      <c r="C363" s="448" t="s">
        <v>497</v>
      </c>
      <c r="D363" s="448" t="s">
        <v>384</v>
      </c>
      <c r="E363" s="448" t="s">
        <v>782</v>
      </c>
      <c r="F363" s="448" t="s">
        <v>63</v>
      </c>
      <c r="G363" s="448" t="s">
        <v>63</v>
      </c>
      <c r="H363" s="454" t="s">
        <v>652</v>
      </c>
      <c r="I363" s="448" t="s">
        <v>57</v>
      </c>
      <c r="J363" s="455">
        <f>'[1]Revenue Value'!I943</f>
        <v>27849601</v>
      </c>
      <c r="K363" s="448" t="s">
        <v>929</v>
      </c>
      <c r="L363" s="448"/>
      <c r="M363" s="448"/>
      <c r="N363" s="448"/>
      <c r="O363" s="447"/>
      <c r="P363" s="447"/>
      <c r="Q363" s="447"/>
      <c r="R363" s="447"/>
      <c r="S363" s="447"/>
      <c r="T363" s="447"/>
      <c r="U363" s="447"/>
      <c r="V363" s="447"/>
      <c r="W363" s="447"/>
      <c r="X363" s="447"/>
      <c r="Y363" s="447"/>
      <c r="Z363" s="447"/>
    </row>
    <row r="364" spans="1:26" ht="15.75" customHeight="1">
      <c r="A364" s="447"/>
      <c r="B364" s="447" t="s">
        <v>416</v>
      </c>
      <c r="C364" s="448" t="s">
        <v>497</v>
      </c>
      <c r="D364" s="448" t="s">
        <v>384</v>
      </c>
      <c r="E364" s="448" t="s">
        <v>783</v>
      </c>
      <c r="F364" s="448" t="s">
        <v>63</v>
      </c>
      <c r="G364" s="448" t="s">
        <v>63</v>
      </c>
      <c r="H364" s="454" t="s">
        <v>652</v>
      </c>
      <c r="I364" s="448" t="s">
        <v>57</v>
      </c>
      <c r="J364" s="455">
        <f>'[1]Revenue Value'!I944</f>
        <v>27849601</v>
      </c>
      <c r="K364" s="448" t="s">
        <v>929</v>
      </c>
      <c r="L364" s="448"/>
      <c r="M364" s="448"/>
      <c r="N364" s="448"/>
      <c r="O364" s="447"/>
      <c r="P364" s="447"/>
      <c r="Q364" s="447"/>
      <c r="R364" s="447"/>
      <c r="S364" s="447"/>
      <c r="T364" s="447"/>
      <c r="U364" s="447"/>
      <c r="V364" s="447"/>
      <c r="W364" s="447"/>
      <c r="X364" s="447"/>
      <c r="Y364" s="447"/>
      <c r="Z364" s="447"/>
    </row>
    <row r="365" spans="1:26" ht="15.75" customHeight="1">
      <c r="A365" s="447"/>
      <c r="B365" s="447" t="s">
        <v>416</v>
      </c>
      <c r="C365" s="448" t="s">
        <v>497</v>
      </c>
      <c r="D365" s="448" t="s">
        <v>384</v>
      </c>
      <c r="E365" s="448" t="s">
        <v>778</v>
      </c>
      <c r="F365" s="448" t="s">
        <v>63</v>
      </c>
      <c r="G365" s="448" t="s">
        <v>63</v>
      </c>
      <c r="H365" s="454" t="s">
        <v>652</v>
      </c>
      <c r="I365" s="448" t="s">
        <v>57</v>
      </c>
      <c r="J365" s="455">
        <f>'[1]Revenue Value'!I947</f>
        <v>649990</v>
      </c>
      <c r="K365" s="448" t="s">
        <v>929</v>
      </c>
      <c r="L365" s="448"/>
      <c r="M365" s="448"/>
      <c r="N365" s="448"/>
      <c r="O365" s="447"/>
      <c r="P365" s="447"/>
      <c r="Q365" s="447"/>
      <c r="R365" s="447"/>
      <c r="S365" s="447"/>
      <c r="T365" s="447"/>
      <c r="U365" s="447"/>
      <c r="V365" s="447"/>
      <c r="W365" s="447"/>
      <c r="X365" s="447"/>
      <c r="Y365" s="447"/>
      <c r="Z365" s="447"/>
    </row>
    <row r="366" spans="1:26" ht="15.75" customHeight="1">
      <c r="A366" s="447"/>
      <c r="B366" s="447" t="s">
        <v>416</v>
      </c>
      <c r="C366" s="448" t="s">
        <v>497</v>
      </c>
      <c r="D366" s="448" t="s">
        <v>384</v>
      </c>
      <c r="E366" s="448" t="s">
        <v>784</v>
      </c>
      <c r="F366" s="448" t="s">
        <v>63</v>
      </c>
      <c r="G366" s="448" t="s">
        <v>63</v>
      </c>
      <c r="H366" s="454" t="s">
        <v>652</v>
      </c>
      <c r="I366" s="448" t="s">
        <v>57</v>
      </c>
      <c r="J366" s="455">
        <f>'[1]Revenue Value'!I945</f>
        <v>82000</v>
      </c>
      <c r="K366" s="448" t="s">
        <v>929</v>
      </c>
      <c r="L366" s="448"/>
      <c r="M366" s="448"/>
      <c r="N366" s="448"/>
      <c r="O366" s="447"/>
      <c r="P366" s="447"/>
      <c r="Q366" s="447"/>
      <c r="R366" s="447"/>
      <c r="S366" s="447"/>
      <c r="T366" s="447"/>
      <c r="U366" s="447"/>
      <c r="V366" s="447"/>
      <c r="W366" s="447"/>
      <c r="X366" s="447"/>
      <c r="Y366" s="447"/>
      <c r="Z366" s="447"/>
    </row>
    <row r="367" spans="1:26" ht="15.75" customHeight="1">
      <c r="A367" s="447"/>
      <c r="B367" s="447" t="s">
        <v>416</v>
      </c>
      <c r="C367" s="448" t="s">
        <v>497</v>
      </c>
      <c r="D367" s="448" t="s">
        <v>384</v>
      </c>
      <c r="E367" s="448" t="s">
        <v>786</v>
      </c>
      <c r="F367" s="448" t="s">
        <v>63</v>
      </c>
      <c r="G367" s="448" t="s">
        <v>63</v>
      </c>
      <c r="H367" s="454" t="s">
        <v>652</v>
      </c>
      <c r="I367" s="448" t="s">
        <v>57</v>
      </c>
      <c r="J367" s="455">
        <f>'[1]Revenue Value'!I946</f>
        <v>31005</v>
      </c>
      <c r="K367" s="448" t="s">
        <v>929</v>
      </c>
      <c r="L367" s="448"/>
      <c r="M367" s="448"/>
      <c r="N367" s="448"/>
      <c r="O367" s="447"/>
      <c r="P367" s="447"/>
      <c r="Q367" s="447"/>
      <c r="R367" s="447"/>
      <c r="S367" s="447"/>
      <c r="T367" s="447"/>
      <c r="U367" s="447"/>
      <c r="V367" s="447"/>
      <c r="W367" s="447"/>
      <c r="X367" s="447"/>
      <c r="Y367" s="447"/>
      <c r="Z367" s="447"/>
    </row>
    <row r="368" spans="1:26" ht="15.75" customHeight="1">
      <c r="A368" s="447"/>
      <c r="B368" s="447" t="s">
        <v>416</v>
      </c>
      <c r="C368" s="448" t="s">
        <v>497</v>
      </c>
      <c r="D368" s="448" t="s">
        <v>384</v>
      </c>
      <c r="E368" s="245" t="s">
        <v>777</v>
      </c>
      <c r="F368" s="448" t="s">
        <v>63</v>
      </c>
      <c r="G368" s="448" t="s">
        <v>63</v>
      </c>
      <c r="H368" s="454" t="s">
        <v>652</v>
      </c>
      <c r="I368" s="448" t="s">
        <v>57</v>
      </c>
      <c r="J368" s="455">
        <f>'[1]Revenue Value'!I948</f>
        <v>79030</v>
      </c>
      <c r="K368" s="448" t="s">
        <v>929</v>
      </c>
      <c r="L368" s="448"/>
      <c r="M368" s="448"/>
      <c r="N368" s="448"/>
      <c r="O368" s="447"/>
      <c r="P368" s="447"/>
      <c r="Q368" s="447"/>
      <c r="R368" s="447"/>
      <c r="S368" s="447"/>
      <c r="T368" s="447"/>
      <c r="U368" s="447"/>
      <c r="V368" s="447"/>
      <c r="W368" s="447"/>
      <c r="X368" s="447"/>
      <c r="Y368" s="447"/>
      <c r="Z368" s="447"/>
    </row>
    <row r="369" spans="1:26" ht="15.75" customHeight="1">
      <c r="A369" s="447"/>
      <c r="B369" s="447" t="s">
        <v>416</v>
      </c>
      <c r="C369" s="448" t="s">
        <v>501</v>
      </c>
      <c r="D369" s="448" t="s">
        <v>389</v>
      </c>
      <c r="E369" s="448" t="s">
        <v>752</v>
      </c>
      <c r="F369" s="448" t="s">
        <v>63</v>
      </c>
      <c r="G369" s="448" t="s">
        <v>63</v>
      </c>
      <c r="H369" s="454" t="s">
        <v>654</v>
      </c>
      <c r="I369" s="448" t="s">
        <v>57</v>
      </c>
      <c r="J369" s="455">
        <f>'[1]Revenue Value'!I190</f>
        <v>4645780</v>
      </c>
      <c r="K369" s="448" t="s">
        <v>929</v>
      </c>
      <c r="L369" s="448"/>
      <c r="M369" s="448"/>
      <c r="N369" s="448"/>
      <c r="O369" s="447"/>
      <c r="P369" s="447"/>
      <c r="Q369" s="447"/>
      <c r="R369" s="447"/>
      <c r="S369" s="447"/>
      <c r="T369" s="447"/>
      <c r="U369" s="447"/>
      <c r="V369" s="447"/>
      <c r="W369" s="447"/>
      <c r="X369" s="447"/>
      <c r="Y369" s="447"/>
      <c r="Z369" s="447"/>
    </row>
    <row r="370" spans="1:26" ht="15.75" customHeight="1">
      <c r="A370" s="447"/>
      <c r="B370" s="447" t="s">
        <v>416</v>
      </c>
      <c r="C370" s="448" t="s">
        <v>501</v>
      </c>
      <c r="D370" s="448" t="s">
        <v>389</v>
      </c>
      <c r="E370" s="448" t="s">
        <v>768</v>
      </c>
      <c r="F370" s="448" t="s">
        <v>63</v>
      </c>
      <c r="G370" s="448" t="s">
        <v>63</v>
      </c>
      <c r="H370" s="454" t="s">
        <v>654</v>
      </c>
      <c r="I370" s="448" t="s">
        <v>57</v>
      </c>
      <c r="J370" s="456">
        <v>217708</v>
      </c>
      <c r="K370" s="448" t="s">
        <v>929</v>
      </c>
      <c r="L370" s="448"/>
      <c r="M370" s="448"/>
      <c r="N370" s="448"/>
      <c r="O370" s="447"/>
      <c r="P370" s="447"/>
      <c r="Q370" s="447"/>
      <c r="R370" s="447"/>
      <c r="S370" s="447"/>
      <c r="T370" s="447"/>
      <c r="U370" s="447"/>
      <c r="V370" s="447"/>
      <c r="W370" s="447"/>
      <c r="X370" s="447"/>
      <c r="Y370" s="447"/>
      <c r="Z370" s="447"/>
    </row>
    <row r="371" spans="1:26" ht="15.75" customHeight="1">
      <c r="A371" s="447"/>
      <c r="B371" s="447" t="s">
        <v>416</v>
      </c>
      <c r="C371" s="448" t="s">
        <v>501</v>
      </c>
      <c r="D371" s="448" t="s">
        <v>389</v>
      </c>
      <c r="E371" s="448" t="s">
        <v>767</v>
      </c>
      <c r="F371" s="448" t="s">
        <v>63</v>
      </c>
      <c r="G371" s="448" t="s">
        <v>63</v>
      </c>
      <c r="H371" s="454" t="s">
        <v>654</v>
      </c>
      <c r="I371" s="448" t="s">
        <v>57</v>
      </c>
      <c r="J371" s="456">
        <v>124607</v>
      </c>
      <c r="K371" s="448" t="s">
        <v>929</v>
      </c>
      <c r="L371" s="448"/>
      <c r="M371" s="448"/>
      <c r="N371" s="448"/>
      <c r="O371" s="447"/>
      <c r="P371" s="447"/>
      <c r="Q371" s="447"/>
      <c r="R371" s="447"/>
      <c r="S371" s="447"/>
      <c r="T371" s="447"/>
      <c r="U371" s="447"/>
      <c r="V371" s="447"/>
      <c r="W371" s="447"/>
      <c r="X371" s="447"/>
      <c r="Y371" s="447"/>
      <c r="Z371" s="447"/>
    </row>
    <row r="372" spans="1:26" ht="15.75" customHeight="1">
      <c r="A372" s="447"/>
      <c r="B372" s="447" t="s">
        <v>416</v>
      </c>
      <c r="C372" s="448" t="s">
        <v>501</v>
      </c>
      <c r="D372" s="448" t="s">
        <v>389</v>
      </c>
      <c r="E372" s="245" t="s">
        <v>760</v>
      </c>
      <c r="F372" s="448" t="s">
        <v>63</v>
      </c>
      <c r="G372" s="448" t="s">
        <v>63</v>
      </c>
      <c r="H372" s="454" t="s">
        <v>654</v>
      </c>
      <c r="I372" s="448" t="s">
        <v>57</v>
      </c>
      <c r="J372" s="449">
        <v>500</v>
      </c>
      <c r="K372" s="448" t="s">
        <v>929</v>
      </c>
      <c r="L372" s="448"/>
      <c r="M372" s="448"/>
      <c r="N372" s="448"/>
      <c r="O372" s="447"/>
      <c r="P372" s="447"/>
      <c r="Q372" s="447"/>
      <c r="R372" s="447"/>
      <c r="S372" s="447"/>
      <c r="T372" s="447"/>
      <c r="U372" s="447"/>
      <c r="V372" s="447"/>
      <c r="W372" s="447"/>
      <c r="X372" s="447"/>
      <c r="Y372" s="447"/>
      <c r="Z372" s="447"/>
    </row>
    <row r="373" spans="1:26" ht="15.75" customHeight="1">
      <c r="A373" s="447"/>
      <c r="B373" s="447" t="s">
        <v>416</v>
      </c>
      <c r="C373" s="448" t="s">
        <v>501</v>
      </c>
      <c r="D373" s="448" t="s">
        <v>384</v>
      </c>
      <c r="E373" s="245" t="s">
        <v>780</v>
      </c>
      <c r="F373" s="448" t="s">
        <v>63</v>
      </c>
      <c r="G373" s="448" t="s">
        <v>63</v>
      </c>
      <c r="H373" s="454" t="s">
        <v>654</v>
      </c>
      <c r="I373" s="448" t="s">
        <v>57</v>
      </c>
      <c r="J373" s="455">
        <f>'[1]Revenue Value'!I772</f>
        <v>21304728</v>
      </c>
      <c r="K373" s="448" t="s">
        <v>929</v>
      </c>
      <c r="L373" s="448"/>
      <c r="M373" s="448"/>
      <c r="N373" s="448"/>
      <c r="O373" s="447"/>
      <c r="P373" s="447"/>
      <c r="Q373" s="447"/>
      <c r="R373" s="447"/>
      <c r="S373" s="447"/>
      <c r="T373" s="447"/>
      <c r="U373" s="447"/>
      <c r="V373" s="447"/>
      <c r="W373" s="447"/>
      <c r="X373" s="447"/>
      <c r="Y373" s="447"/>
      <c r="Z373" s="447"/>
    </row>
    <row r="374" spans="1:26" ht="15.75" customHeight="1">
      <c r="A374" s="447"/>
      <c r="B374" s="447" t="s">
        <v>416</v>
      </c>
      <c r="C374" s="448" t="s">
        <v>501</v>
      </c>
      <c r="D374" s="448" t="s">
        <v>384</v>
      </c>
      <c r="E374" s="448" t="s">
        <v>782</v>
      </c>
      <c r="F374" s="448" t="s">
        <v>63</v>
      </c>
      <c r="G374" s="448" t="s">
        <v>63</v>
      </c>
      <c r="H374" s="454" t="s">
        <v>654</v>
      </c>
      <c r="I374" s="448" t="s">
        <v>57</v>
      </c>
      <c r="J374" s="455">
        <f>'[1]Revenue Value'!I773</f>
        <v>18290</v>
      </c>
      <c r="K374" s="448" t="s">
        <v>929</v>
      </c>
      <c r="L374" s="448"/>
      <c r="M374" s="448"/>
      <c r="N374" s="448"/>
      <c r="O374" s="447"/>
      <c r="P374" s="447"/>
      <c r="Q374" s="447"/>
      <c r="R374" s="447"/>
      <c r="S374" s="447"/>
      <c r="T374" s="447"/>
      <c r="U374" s="447"/>
      <c r="V374" s="447"/>
      <c r="W374" s="447"/>
      <c r="X374" s="447"/>
      <c r="Y374" s="447"/>
      <c r="Z374" s="447"/>
    </row>
    <row r="375" spans="1:26" ht="15.75" customHeight="1">
      <c r="A375" s="447"/>
      <c r="B375" s="447" t="s">
        <v>416</v>
      </c>
      <c r="C375" s="448" t="s">
        <v>501</v>
      </c>
      <c r="D375" s="448" t="s">
        <v>384</v>
      </c>
      <c r="E375" s="448" t="s">
        <v>783</v>
      </c>
      <c r="F375" s="448" t="s">
        <v>63</v>
      </c>
      <c r="G375" s="448" t="s">
        <v>63</v>
      </c>
      <c r="H375" s="454" t="s">
        <v>654</v>
      </c>
      <c r="I375" s="448" t="s">
        <v>57</v>
      </c>
      <c r="J375" s="455">
        <f>'[1]Revenue Value'!I774</f>
        <v>18290</v>
      </c>
      <c r="K375" s="448" t="s">
        <v>929</v>
      </c>
      <c r="L375" s="448"/>
      <c r="M375" s="448"/>
      <c r="N375" s="448"/>
      <c r="O375" s="447"/>
      <c r="P375" s="447"/>
      <c r="Q375" s="447"/>
      <c r="R375" s="447"/>
      <c r="S375" s="447"/>
      <c r="T375" s="447"/>
      <c r="U375" s="447"/>
      <c r="V375" s="447"/>
      <c r="W375" s="447"/>
      <c r="X375" s="447"/>
      <c r="Y375" s="447"/>
      <c r="Z375" s="447"/>
    </row>
    <row r="376" spans="1:26" ht="15.75" customHeight="1">
      <c r="A376" s="447"/>
      <c r="B376" s="447" t="s">
        <v>416</v>
      </c>
      <c r="C376" s="448" t="s">
        <v>501</v>
      </c>
      <c r="D376" s="448" t="s">
        <v>384</v>
      </c>
      <c r="E376" s="448" t="s">
        <v>778</v>
      </c>
      <c r="F376" s="448" t="s">
        <v>63</v>
      </c>
      <c r="G376" s="448" t="s">
        <v>63</v>
      </c>
      <c r="H376" s="454" t="s">
        <v>654</v>
      </c>
      <c r="I376" s="448" t="s">
        <v>57</v>
      </c>
      <c r="J376" s="455">
        <f>'[1]Revenue Value'!I777</f>
        <v>483460</v>
      </c>
      <c r="K376" s="448" t="s">
        <v>929</v>
      </c>
      <c r="L376" s="448"/>
      <c r="M376" s="448"/>
      <c r="N376" s="448"/>
      <c r="O376" s="447"/>
      <c r="P376" s="447"/>
      <c r="Q376" s="447"/>
      <c r="R376" s="447"/>
      <c r="S376" s="447"/>
      <c r="T376" s="447"/>
      <c r="U376" s="447"/>
      <c r="V376" s="447"/>
      <c r="W376" s="447"/>
      <c r="X376" s="447"/>
      <c r="Y376" s="447"/>
      <c r="Z376" s="447"/>
    </row>
    <row r="377" spans="1:26" ht="15.75" customHeight="1">
      <c r="A377" s="447"/>
      <c r="B377" s="447" t="s">
        <v>416</v>
      </c>
      <c r="C377" s="448" t="s">
        <v>501</v>
      </c>
      <c r="D377" s="448" t="s">
        <v>384</v>
      </c>
      <c r="E377" s="448" t="s">
        <v>784</v>
      </c>
      <c r="F377" s="448" t="s">
        <v>63</v>
      </c>
      <c r="G377" s="448" t="s">
        <v>63</v>
      </c>
      <c r="H377" s="454" t="s">
        <v>654</v>
      </c>
      <c r="I377" s="448" t="s">
        <v>57</v>
      </c>
      <c r="J377" s="455">
        <f>'[1]Revenue Value'!I775</f>
        <v>11200</v>
      </c>
      <c r="K377" s="448" t="s">
        <v>929</v>
      </c>
      <c r="L377" s="448"/>
      <c r="M377" s="448"/>
      <c r="N377" s="448"/>
      <c r="O377" s="447"/>
      <c r="P377" s="447"/>
      <c r="Q377" s="447"/>
      <c r="R377" s="447"/>
      <c r="S377" s="447"/>
      <c r="T377" s="447"/>
      <c r="U377" s="447"/>
      <c r="V377" s="447"/>
      <c r="W377" s="447"/>
      <c r="X377" s="447"/>
      <c r="Y377" s="447"/>
      <c r="Z377" s="447"/>
    </row>
    <row r="378" spans="1:26" ht="15.75" customHeight="1">
      <c r="A378" s="447"/>
      <c r="B378" s="447" t="s">
        <v>416</v>
      </c>
      <c r="C378" s="448" t="s">
        <v>501</v>
      </c>
      <c r="D378" s="448" t="s">
        <v>384</v>
      </c>
      <c r="E378" s="448" t="s">
        <v>786</v>
      </c>
      <c r="F378" s="448" t="s">
        <v>63</v>
      </c>
      <c r="G378" s="448" t="s">
        <v>63</v>
      </c>
      <c r="H378" s="454" t="s">
        <v>654</v>
      </c>
      <c r="I378" s="448" t="s">
        <v>57</v>
      </c>
      <c r="J378" s="455">
        <f>'[1]Revenue Value'!I776</f>
        <v>7119</v>
      </c>
      <c r="K378" s="448" t="s">
        <v>929</v>
      </c>
      <c r="L378" s="448"/>
      <c r="M378" s="448"/>
      <c r="N378" s="448"/>
      <c r="O378" s="447"/>
      <c r="P378" s="447"/>
      <c r="Q378" s="447"/>
      <c r="R378" s="447"/>
      <c r="S378" s="447"/>
      <c r="T378" s="447"/>
      <c r="U378" s="447"/>
      <c r="V378" s="447"/>
      <c r="W378" s="447"/>
      <c r="X378" s="447"/>
      <c r="Y378" s="447"/>
      <c r="Z378" s="447"/>
    </row>
    <row r="379" spans="1:26" ht="15.75" customHeight="1">
      <c r="A379" s="447"/>
      <c r="B379" s="447" t="s">
        <v>416</v>
      </c>
      <c r="C379" s="448" t="s">
        <v>503</v>
      </c>
      <c r="D379" s="448" t="s">
        <v>389</v>
      </c>
      <c r="E379" s="448" t="s">
        <v>755</v>
      </c>
      <c r="F379" s="448" t="s">
        <v>63</v>
      </c>
      <c r="G379" s="448" t="s">
        <v>63</v>
      </c>
      <c r="H379" s="454" t="s">
        <v>656</v>
      </c>
      <c r="I379" s="448" t="s">
        <v>57</v>
      </c>
      <c r="J379" s="455">
        <f>'[1]Revenue Value'!I201</f>
        <v>8650</v>
      </c>
      <c r="K379" s="448" t="s">
        <v>929</v>
      </c>
      <c r="L379" s="448"/>
      <c r="M379" s="448"/>
      <c r="N379" s="448"/>
      <c r="O379" s="447"/>
      <c r="P379" s="447"/>
      <c r="Q379" s="447"/>
      <c r="R379" s="447"/>
      <c r="S379" s="447"/>
      <c r="T379" s="447"/>
      <c r="U379" s="447"/>
      <c r="V379" s="447"/>
      <c r="W379" s="447"/>
      <c r="X379" s="447"/>
      <c r="Y379" s="447"/>
      <c r="Z379" s="447"/>
    </row>
    <row r="380" spans="1:26" ht="15.75" customHeight="1">
      <c r="A380" s="447"/>
      <c r="B380" s="447" t="s">
        <v>416</v>
      </c>
      <c r="C380" s="448" t="s">
        <v>503</v>
      </c>
      <c r="D380" s="448" t="s">
        <v>389</v>
      </c>
      <c r="E380" s="448" t="s">
        <v>760</v>
      </c>
      <c r="F380" s="448" t="s">
        <v>63</v>
      </c>
      <c r="G380" s="448" t="s">
        <v>63</v>
      </c>
      <c r="H380" s="454" t="s">
        <v>656</v>
      </c>
      <c r="I380" s="448" t="s">
        <v>57</v>
      </c>
      <c r="J380" s="455">
        <f>'[1]Revenue Value'!I206</f>
        <v>7858860</v>
      </c>
      <c r="K380" s="448" t="s">
        <v>929</v>
      </c>
      <c r="L380" s="448"/>
      <c r="M380" s="448"/>
      <c r="N380" s="448"/>
      <c r="O380" s="447"/>
      <c r="P380" s="447"/>
      <c r="Q380" s="447"/>
      <c r="R380" s="447"/>
      <c r="S380" s="447"/>
      <c r="T380" s="447"/>
      <c r="U380" s="447"/>
      <c r="V380" s="447"/>
      <c r="W380" s="447"/>
      <c r="X380" s="447"/>
      <c r="Y380" s="447"/>
      <c r="Z380" s="447"/>
    </row>
    <row r="381" spans="1:26" ht="15.75" customHeight="1">
      <c r="A381" s="447"/>
      <c r="B381" s="447" t="s">
        <v>416</v>
      </c>
      <c r="C381" s="448" t="s">
        <v>503</v>
      </c>
      <c r="D381" s="448" t="s">
        <v>389</v>
      </c>
      <c r="E381" s="448" t="s">
        <v>768</v>
      </c>
      <c r="F381" s="448" t="s">
        <v>63</v>
      </c>
      <c r="G381" s="448" t="s">
        <v>63</v>
      </c>
      <c r="H381" s="454" t="s">
        <v>656</v>
      </c>
      <c r="I381" s="448" t="s">
        <v>57</v>
      </c>
      <c r="J381" s="456">
        <v>2593815</v>
      </c>
      <c r="K381" s="448" t="s">
        <v>929</v>
      </c>
      <c r="L381" s="448"/>
      <c r="M381" s="448"/>
      <c r="N381" s="448"/>
      <c r="O381" s="447"/>
      <c r="P381" s="447"/>
      <c r="Q381" s="447"/>
      <c r="R381" s="447"/>
      <c r="S381" s="447"/>
      <c r="T381" s="447"/>
      <c r="U381" s="447"/>
      <c r="V381" s="447"/>
      <c r="W381" s="447"/>
      <c r="X381" s="447"/>
      <c r="Y381" s="447"/>
      <c r="Z381" s="447"/>
    </row>
    <row r="382" spans="1:26" ht="15.75" customHeight="1">
      <c r="A382" s="447"/>
      <c r="B382" s="447" t="s">
        <v>416</v>
      </c>
      <c r="C382" s="448" t="s">
        <v>503</v>
      </c>
      <c r="D382" s="448" t="s">
        <v>389</v>
      </c>
      <c r="E382" s="448" t="s">
        <v>767</v>
      </c>
      <c r="F382" s="448" t="s">
        <v>63</v>
      </c>
      <c r="G382" s="448" t="s">
        <v>63</v>
      </c>
      <c r="H382" s="454" t="s">
        <v>656</v>
      </c>
      <c r="I382" s="448" t="s">
        <v>57</v>
      </c>
      <c r="J382" s="456">
        <v>1156615</v>
      </c>
      <c r="K382" s="448" t="s">
        <v>929</v>
      </c>
      <c r="L382" s="448"/>
      <c r="M382" s="448"/>
      <c r="N382" s="448"/>
      <c r="O382" s="447"/>
      <c r="P382" s="447"/>
      <c r="Q382" s="447"/>
      <c r="R382" s="447"/>
      <c r="S382" s="447"/>
      <c r="T382" s="447"/>
      <c r="U382" s="447"/>
      <c r="V382" s="447"/>
      <c r="W382" s="447"/>
      <c r="X382" s="447"/>
      <c r="Y382" s="447"/>
      <c r="Z382" s="447"/>
    </row>
    <row r="383" spans="1:26" ht="15.75" customHeight="1">
      <c r="A383" s="447"/>
      <c r="B383" s="447" t="s">
        <v>416</v>
      </c>
      <c r="C383" s="448" t="s">
        <v>503</v>
      </c>
      <c r="D383" s="448" t="s">
        <v>389</v>
      </c>
      <c r="E383" s="245" t="s">
        <v>760</v>
      </c>
      <c r="F383" s="448" t="s">
        <v>63</v>
      </c>
      <c r="G383" s="448" t="s">
        <v>63</v>
      </c>
      <c r="H383" s="454" t="s">
        <v>656</v>
      </c>
      <c r="I383" s="448" t="s">
        <v>57</v>
      </c>
      <c r="J383" s="456">
        <v>76889</v>
      </c>
      <c r="K383" s="448" t="s">
        <v>929</v>
      </c>
      <c r="L383" s="448"/>
      <c r="M383" s="448"/>
      <c r="N383" s="448"/>
      <c r="O383" s="447"/>
      <c r="P383" s="447"/>
      <c r="Q383" s="447"/>
      <c r="R383" s="447"/>
      <c r="S383" s="447"/>
      <c r="T383" s="447"/>
      <c r="U383" s="447"/>
      <c r="V383" s="447"/>
      <c r="W383" s="447"/>
      <c r="X383" s="447"/>
      <c r="Y383" s="447"/>
      <c r="Z383" s="447"/>
    </row>
    <row r="384" spans="1:26" ht="15.75" customHeight="1">
      <c r="A384" s="447"/>
      <c r="B384" s="447" t="s">
        <v>416</v>
      </c>
      <c r="C384" s="448" t="s">
        <v>503</v>
      </c>
      <c r="D384" s="448" t="s">
        <v>401</v>
      </c>
      <c r="E384" s="448" t="s">
        <v>774</v>
      </c>
      <c r="F384" s="448" t="s">
        <v>63</v>
      </c>
      <c r="G384" s="448" t="s">
        <v>63</v>
      </c>
      <c r="H384" s="454" t="s">
        <v>656</v>
      </c>
      <c r="I384" s="448" t="s">
        <v>57</v>
      </c>
      <c r="J384" s="455">
        <f>'[1]Revenue Value'!I1188</f>
        <v>33600</v>
      </c>
      <c r="K384" s="448" t="s">
        <v>929</v>
      </c>
      <c r="L384" s="448"/>
      <c r="M384" s="448"/>
      <c r="N384" s="448"/>
      <c r="O384" s="447"/>
      <c r="P384" s="447"/>
      <c r="Q384" s="447"/>
      <c r="R384" s="447"/>
      <c r="S384" s="447"/>
      <c r="T384" s="447"/>
      <c r="U384" s="447"/>
      <c r="V384" s="447"/>
      <c r="W384" s="447"/>
      <c r="X384" s="447"/>
      <c r="Y384" s="447"/>
      <c r="Z384" s="447"/>
    </row>
    <row r="385" spans="1:26" ht="15.75" customHeight="1">
      <c r="A385" s="447"/>
      <c r="B385" s="447" t="s">
        <v>416</v>
      </c>
      <c r="C385" s="448" t="s">
        <v>503</v>
      </c>
      <c r="D385" s="448" t="s">
        <v>384</v>
      </c>
      <c r="E385" s="245" t="s">
        <v>780</v>
      </c>
      <c r="F385" s="448" t="s">
        <v>63</v>
      </c>
      <c r="G385" s="448" t="s">
        <v>63</v>
      </c>
      <c r="H385" s="454" t="s">
        <v>656</v>
      </c>
      <c r="I385" s="448" t="s">
        <v>57</v>
      </c>
      <c r="J385" s="455">
        <f>'[1]Revenue Value'!I780</f>
        <v>108000</v>
      </c>
      <c r="K385" s="448" t="s">
        <v>929</v>
      </c>
      <c r="L385" s="448"/>
      <c r="M385" s="448"/>
      <c r="N385" s="448"/>
      <c r="O385" s="447"/>
      <c r="P385" s="447"/>
      <c r="Q385" s="447"/>
      <c r="R385" s="447"/>
      <c r="S385" s="447"/>
      <c r="T385" s="447"/>
      <c r="U385" s="447"/>
      <c r="V385" s="447"/>
      <c r="W385" s="447"/>
      <c r="X385" s="447"/>
      <c r="Y385" s="447"/>
      <c r="Z385" s="447"/>
    </row>
    <row r="386" spans="1:26" ht="15.75" customHeight="1">
      <c r="A386" s="447"/>
      <c r="B386" s="447" t="s">
        <v>416</v>
      </c>
      <c r="C386" s="448" t="s">
        <v>503</v>
      </c>
      <c r="D386" s="448" t="s">
        <v>384</v>
      </c>
      <c r="E386" s="448" t="s">
        <v>782</v>
      </c>
      <c r="F386" s="448" t="s">
        <v>63</v>
      </c>
      <c r="G386" s="448" t="s">
        <v>63</v>
      </c>
      <c r="H386" s="454" t="s">
        <v>656</v>
      </c>
      <c r="I386" s="448" t="s">
        <v>57</v>
      </c>
      <c r="J386" s="455">
        <f>'[1]Revenue Value'!I781</f>
        <v>946388</v>
      </c>
      <c r="K386" s="448" t="s">
        <v>929</v>
      </c>
      <c r="L386" s="448"/>
      <c r="M386" s="448"/>
      <c r="N386" s="448"/>
      <c r="O386" s="447"/>
      <c r="P386" s="447"/>
      <c r="Q386" s="447"/>
      <c r="R386" s="447"/>
      <c r="S386" s="447"/>
      <c r="T386" s="447"/>
      <c r="U386" s="447"/>
      <c r="V386" s="447"/>
      <c r="W386" s="447"/>
      <c r="X386" s="447"/>
      <c r="Y386" s="447"/>
      <c r="Z386" s="447"/>
    </row>
    <row r="387" spans="1:26" ht="15.75" customHeight="1">
      <c r="A387" s="447"/>
      <c r="B387" s="447" t="s">
        <v>416</v>
      </c>
      <c r="C387" s="448" t="s">
        <v>503</v>
      </c>
      <c r="D387" s="448" t="s">
        <v>384</v>
      </c>
      <c r="E387" s="448" t="s">
        <v>783</v>
      </c>
      <c r="F387" s="448" t="s">
        <v>63</v>
      </c>
      <c r="G387" s="448" t="s">
        <v>63</v>
      </c>
      <c r="H387" s="454" t="s">
        <v>656</v>
      </c>
      <c r="I387" s="448" t="s">
        <v>57</v>
      </c>
      <c r="J387" s="455">
        <f>'[1]Revenue Value'!I782</f>
        <v>630925</v>
      </c>
      <c r="K387" s="448" t="s">
        <v>929</v>
      </c>
      <c r="L387" s="448"/>
      <c r="M387" s="448"/>
      <c r="N387" s="448"/>
      <c r="O387" s="447"/>
      <c r="P387" s="447"/>
      <c r="Q387" s="447"/>
      <c r="R387" s="447"/>
      <c r="S387" s="447"/>
      <c r="T387" s="447"/>
      <c r="U387" s="447"/>
      <c r="V387" s="447"/>
      <c r="W387" s="447"/>
      <c r="X387" s="447"/>
      <c r="Y387" s="447"/>
      <c r="Z387" s="447"/>
    </row>
    <row r="388" spans="1:26" ht="15.75" customHeight="1">
      <c r="A388" s="447"/>
      <c r="B388" s="447" t="s">
        <v>416</v>
      </c>
      <c r="C388" s="448" t="s">
        <v>503</v>
      </c>
      <c r="D388" s="448" t="s">
        <v>384</v>
      </c>
      <c r="E388" s="448" t="s">
        <v>778</v>
      </c>
      <c r="F388" s="448" t="s">
        <v>63</v>
      </c>
      <c r="G388" s="448" t="s">
        <v>63</v>
      </c>
      <c r="H388" s="454" t="s">
        <v>656</v>
      </c>
      <c r="I388" s="448" t="s">
        <v>57</v>
      </c>
      <c r="J388" s="455">
        <f>'[1]Revenue Value'!I785</f>
        <v>351530</v>
      </c>
      <c r="K388" s="448" t="s">
        <v>929</v>
      </c>
      <c r="L388" s="448"/>
      <c r="M388" s="448"/>
      <c r="N388" s="448"/>
      <c r="O388" s="447"/>
      <c r="P388" s="447"/>
      <c r="Q388" s="447"/>
      <c r="R388" s="447"/>
      <c r="S388" s="447"/>
      <c r="T388" s="447"/>
      <c r="U388" s="447"/>
      <c r="V388" s="447"/>
      <c r="W388" s="447"/>
      <c r="X388" s="447"/>
      <c r="Y388" s="447"/>
      <c r="Z388" s="447"/>
    </row>
    <row r="389" spans="1:26" ht="15.75" customHeight="1">
      <c r="A389" s="447"/>
      <c r="B389" s="447" t="s">
        <v>416</v>
      </c>
      <c r="C389" s="448" t="s">
        <v>503</v>
      </c>
      <c r="D389" s="448" t="s">
        <v>384</v>
      </c>
      <c r="E389" s="448" t="s">
        <v>786</v>
      </c>
      <c r="F389" s="448" t="s">
        <v>63</v>
      </c>
      <c r="G389" s="448" t="s">
        <v>63</v>
      </c>
      <c r="H389" s="454" t="s">
        <v>656</v>
      </c>
      <c r="I389" s="448" t="s">
        <v>57</v>
      </c>
      <c r="J389" s="455">
        <f>'[1]Revenue Value'!I784</f>
        <v>500</v>
      </c>
      <c r="K389" s="448" t="s">
        <v>929</v>
      </c>
      <c r="L389" s="448"/>
      <c r="M389" s="448"/>
      <c r="N389" s="448"/>
      <c r="O389" s="447"/>
      <c r="P389" s="447"/>
      <c r="Q389" s="447"/>
      <c r="R389" s="447"/>
      <c r="S389" s="447"/>
      <c r="T389" s="447"/>
      <c r="U389" s="447"/>
      <c r="V389" s="447"/>
      <c r="W389" s="447"/>
      <c r="X389" s="447"/>
      <c r="Y389" s="447"/>
      <c r="Z389" s="447"/>
    </row>
    <row r="390" spans="1:26" ht="15.75" customHeight="1">
      <c r="A390" s="447"/>
      <c r="B390" s="447" t="s">
        <v>416</v>
      </c>
      <c r="C390" s="448" t="s">
        <v>503</v>
      </c>
      <c r="D390" s="448" t="s">
        <v>384</v>
      </c>
      <c r="E390" s="245" t="s">
        <v>777</v>
      </c>
      <c r="F390" s="448" t="s">
        <v>63</v>
      </c>
      <c r="G390" s="448" t="s">
        <v>63</v>
      </c>
      <c r="H390" s="454" t="s">
        <v>656</v>
      </c>
      <c r="I390" s="448" t="s">
        <v>57</v>
      </c>
      <c r="J390" s="455">
        <f>'[1]Revenue Value'!I786</f>
        <v>9100</v>
      </c>
      <c r="K390" s="448" t="s">
        <v>929</v>
      </c>
      <c r="L390" s="448"/>
      <c r="M390" s="448"/>
      <c r="N390" s="448"/>
      <c r="O390" s="447"/>
      <c r="P390" s="447"/>
      <c r="Q390" s="447"/>
      <c r="R390" s="447"/>
      <c r="S390" s="447"/>
      <c r="T390" s="447"/>
      <c r="U390" s="447"/>
      <c r="V390" s="447"/>
      <c r="W390" s="447"/>
      <c r="X390" s="447"/>
      <c r="Y390" s="447"/>
      <c r="Z390" s="447"/>
    </row>
    <row r="391" spans="1:26" ht="15.75" customHeight="1">
      <c r="A391" s="447"/>
      <c r="B391" s="447" t="s">
        <v>416</v>
      </c>
      <c r="C391" s="448" t="s">
        <v>505</v>
      </c>
      <c r="D391" s="448" t="s">
        <v>389</v>
      </c>
      <c r="E391" s="448" t="s">
        <v>752</v>
      </c>
      <c r="F391" s="448" t="s">
        <v>63</v>
      </c>
      <c r="G391" s="448" t="s">
        <v>63</v>
      </c>
      <c r="H391" s="454" t="s">
        <v>658</v>
      </c>
      <c r="I391" s="448" t="s">
        <v>57</v>
      </c>
      <c r="J391" s="455">
        <f>'[1]Revenue Value'!I423</f>
        <v>392937669</v>
      </c>
      <c r="K391" s="448" t="s">
        <v>929</v>
      </c>
      <c r="L391" s="448"/>
      <c r="M391" s="448"/>
      <c r="N391" s="448"/>
      <c r="O391" s="447"/>
      <c r="P391" s="447"/>
      <c r="Q391" s="447"/>
      <c r="R391" s="447"/>
      <c r="S391" s="447"/>
      <c r="T391" s="447"/>
      <c r="U391" s="447"/>
      <c r="V391" s="447"/>
      <c r="W391" s="447"/>
      <c r="X391" s="447"/>
      <c r="Y391" s="447"/>
      <c r="Z391" s="447"/>
    </row>
    <row r="392" spans="1:26" ht="15.75" customHeight="1">
      <c r="A392" s="447"/>
      <c r="B392" s="447" t="s">
        <v>416</v>
      </c>
      <c r="C392" s="448" t="s">
        <v>505</v>
      </c>
      <c r="D392" s="448" t="s">
        <v>389</v>
      </c>
      <c r="E392" s="448" t="s">
        <v>755</v>
      </c>
      <c r="F392" s="448" t="s">
        <v>63</v>
      </c>
      <c r="G392" s="448" t="s">
        <v>63</v>
      </c>
      <c r="H392" s="454" t="s">
        <v>658</v>
      </c>
      <c r="I392" s="448" t="s">
        <v>57</v>
      </c>
      <c r="J392" s="455">
        <f>'[1]Revenue Value'!I424</f>
        <v>579006614</v>
      </c>
      <c r="K392" s="448" t="s">
        <v>929</v>
      </c>
      <c r="L392" s="448"/>
      <c r="M392" s="448"/>
      <c r="N392" s="448"/>
      <c r="O392" s="447"/>
      <c r="P392" s="447"/>
      <c r="Q392" s="447"/>
      <c r="R392" s="447"/>
      <c r="S392" s="447"/>
      <c r="T392" s="447"/>
      <c r="U392" s="447"/>
      <c r="V392" s="447"/>
      <c r="W392" s="447"/>
      <c r="X392" s="447"/>
      <c r="Y392" s="447"/>
      <c r="Z392" s="447"/>
    </row>
    <row r="393" spans="1:26" ht="15.75" customHeight="1">
      <c r="A393" s="447"/>
      <c r="B393" s="447" t="s">
        <v>416</v>
      </c>
      <c r="C393" s="448" t="s">
        <v>505</v>
      </c>
      <c r="D393" s="448" t="s">
        <v>389</v>
      </c>
      <c r="E393" s="448" t="s">
        <v>760</v>
      </c>
      <c r="F393" s="448" t="s">
        <v>63</v>
      </c>
      <c r="G393" s="448" t="s">
        <v>63</v>
      </c>
      <c r="H393" s="454" t="s">
        <v>658</v>
      </c>
      <c r="I393" s="448" t="s">
        <v>57</v>
      </c>
      <c r="J393" s="455">
        <f>'[1]Revenue Value'!I429</f>
        <v>79132649</v>
      </c>
      <c r="K393" s="448" t="s">
        <v>929</v>
      </c>
      <c r="L393" s="448"/>
      <c r="M393" s="448"/>
      <c r="N393" s="448"/>
      <c r="O393" s="447"/>
      <c r="P393" s="447"/>
      <c r="Q393" s="447"/>
      <c r="R393" s="447"/>
      <c r="S393" s="447"/>
      <c r="T393" s="447"/>
      <c r="U393" s="447"/>
      <c r="V393" s="447"/>
      <c r="W393" s="447"/>
      <c r="X393" s="447"/>
      <c r="Y393" s="447"/>
      <c r="Z393" s="447"/>
    </row>
    <row r="394" spans="1:26" ht="15.75" customHeight="1">
      <c r="A394" s="447"/>
      <c r="B394" s="447" t="s">
        <v>416</v>
      </c>
      <c r="C394" s="448" t="s">
        <v>505</v>
      </c>
      <c r="D394" s="448" t="s">
        <v>389</v>
      </c>
      <c r="E394" s="448" t="s">
        <v>768</v>
      </c>
      <c r="F394" s="448" t="s">
        <v>63</v>
      </c>
      <c r="G394" s="448" t="s">
        <v>63</v>
      </c>
      <c r="H394" s="454" t="s">
        <v>658</v>
      </c>
      <c r="I394" s="448" t="s">
        <v>57</v>
      </c>
      <c r="J394" s="456">
        <v>54083063</v>
      </c>
      <c r="K394" s="448" t="s">
        <v>929</v>
      </c>
      <c r="L394" s="448"/>
      <c r="M394" s="448"/>
      <c r="N394" s="448"/>
      <c r="O394" s="447"/>
      <c r="P394" s="447"/>
      <c r="Q394" s="447"/>
      <c r="R394" s="447"/>
      <c r="S394" s="447"/>
      <c r="T394" s="447"/>
      <c r="U394" s="447"/>
      <c r="V394" s="447"/>
      <c r="W394" s="447"/>
      <c r="X394" s="447"/>
      <c r="Y394" s="447"/>
      <c r="Z394" s="447"/>
    </row>
    <row r="395" spans="1:26" ht="15.75" customHeight="1">
      <c r="A395" s="447"/>
      <c r="B395" s="447" t="s">
        <v>416</v>
      </c>
      <c r="C395" s="448" t="s">
        <v>505</v>
      </c>
      <c r="D395" s="448" t="s">
        <v>389</v>
      </c>
      <c r="E395" s="448" t="s">
        <v>767</v>
      </c>
      <c r="F395" s="448" t="s">
        <v>63</v>
      </c>
      <c r="G395" s="448" t="s">
        <v>63</v>
      </c>
      <c r="H395" s="454" t="s">
        <v>658</v>
      </c>
      <c r="I395" s="448" t="s">
        <v>57</v>
      </c>
      <c r="J395" s="456">
        <v>91570616</v>
      </c>
      <c r="K395" s="448" t="s">
        <v>929</v>
      </c>
      <c r="L395" s="448"/>
      <c r="M395" s="448"/>
      <c r="N395" s="448"/>
      <c r="O395" s="447"/>
      <c r="P395" s="447"/>
      <c r="Q395" s="447"/>
      <c r="R395" s="447"/>
      <c r="S395" s="447"/>
      <c r="T395" s="447"/>
      <c r="U395" s="447"/>
      <c r="V395" s="447"/>
      <c r="W395" s="447"/>
      <c r="X395" s="447"/>
      <c r="Y395" s="447"/>
      <c r="Z395" s="447"/>
    </row>
    <row r="396" spans="1:26" ht="15.75" customHeight="1">
      <c r="A396" s="447"/>
      <c r="B396" s="447" t="s">
        <v>416</v>
      </c>
      <c r="C396" s="448" t="s">
        <v>505</v>
      </c>
      <c r="D396" s="448" t="s">
        <v>389</v>
      </c>
      <c r="E396" s="245" t="s">
        <v>760</v>
      </c>
      <c r="F396" s="448" t="s">
        <v>63</v>
      </c>
      <c r="G396" s="448" t="s">
        <v>63</v>
      </c>
      <c r="H396" s="454" t="s">
        <v>658</v>
      </c>
      <c r="I396" s="448" t="s">
        <v>57</v>
      </c>
      <c r="J396" s="456">
        <v>2049868</v>
      </c>
      <c r="K396" s="448" t="s">
        <v>929</v>
      </c>
      <c r="L396" s="448"/>
      <c r="M396" s="448"/>
      <c r="N396" s="448"/>
      <c r="O396" s="447"/>
      <c r="P396" s="447"/>
      <c r="Q396" s="447"/>
      <c r="R396" s="447"/>
      <c r="S396" s="447"/>
      <c r="T396" s="447"/>
      <c r="U396" s="447"/>
      <c r="V396" s="447"/>
      <c r="W396" s="447"/>
      <c r="X396" s="447"/>
      <c r="Y396" s="447"/>
      <c r="Z396" s="447"/>
    </row>
    <row r="397" spans="1:26" ht="15.75" customHeight="1">
      <c r="A397" s="447"/>
      <c r="B397" s="447" t="s">
        <v>416</v>
      </c>
      <c r="C397" s="448" t="s">
        <v>505</v>
      </c>
      <c r="D397" s="448" t="s">
        <v>387</v>
      </c>
      <c r="E397" s="448" t="s">
        <v>771</v>
      </c>
      <c r="F397" s="448" t="s">
        <v>63</v>
      </c>
      <c r="G397" s="448" t="s">
        <v>63</v>
      </c>
      <c r="H397" s="454" t="s">
        <v>658</v>
      </c>
      <c r="I397" s="448" t="s">
        <v>57</v>
      </c>
      <c r="J397" s="455">
        <f>'[1]Revenue Value'!I606</f>
        <v>7602897</v>
      </c>
      <c r="K397" s="448" t="s">
        <v>929</v>
      </c>
      <c r="L397" s="448"/>
      <c r="M397" s="448"/>
      <c r="N397" s="448"/>
      <c r="O397" s="447"/>
      <c r="P397" s="447"/>
      <c r="Q397" s="447"/>
      <c r="R397" s="447"/>
      <c r="S397" s="447"/>
      <c r="T397" s="447"/>
      <c r="U397" s="447"/>
      <c r="V397" s="447"/>
      <c r="W397" s="447"/>
      <c r="X397" s="447"/>
      <c r="Y397" s="447"/>
      <c r="Z397" s="447"/>
    </row>
    <row r="398" spans="1:26" ht="15.75" customHeight="1">
      <c r="A398" s="447"/>
      <c r="B398" s="447" t="s">
        <v>416</v>
      </c>
      <c r="C398" s="448" t="s">
        <v>505</v>
      </c>
      <c r="D398" s="448" t="s">
        <v>387</v>
      </c>
      <c r="E398" s="448" t="s">
        <v>772</v>
      </c>
      <c r="F398" s="448" t="s">
        <v>63</v>
      </c>
      <c r="G398" s="448" t="s">
        <v>63</v>
      </c>
      <c r="H398" s="454" t="s">
        <v>658</v>
      </c>
      <c r="I398" s="448" t="s">
        <v>57</v>
      </c>
      <c r="J398" s="455">
        <f>'[1]Revenue Value'!I607</f>
        <v>54508706</v>
      </c>
      <c r="K398" s="448" t="s">
        <v>929</v>
      </c>
      <c r="L398" s="448"/>
      <c r="M398" s="448"/>
      <c r="N398" s="448"/>
      <c r="O398" s="447"/>
      <c r="P398" s="447"/>
      <c r="Q398" s="447"/>
      <c r="R398" s="447"/>
      <c r="S398" s="447"/>
      <c r="T398" s="447"/>
      <c r="U398" s="447"/>
      <c r="V398" s="447"/>
      <c r="W398" s="447"/>
      <c r="X398" s="447"/>
      <c r="Y398" s="447"/>
      <c r="Z398" s="447"/>
    </row>
    <row r="399" spans="1:26" ht="15.75" customHeight="1">
      <c r="A399" s="447"/>
      <c r="B399" s="447" t="s">
        <v>416</v>
      </c>
      <c r="C399" s="448" t="s">
        <v>505</v>
      </c>
      <c r="D399" s="448" t="s">
        <v>387</v>
      </c>
      <c r="E399" s="245" t="s">
        <v>773</v>
      </c>
      <c r="F399" s="448" t="s">
        <v>63</v>
      </c>
      <c r="G399" s="448" t="s">
        <v>63</v>
      </c>
      <c r="H399" s="454" t="s">
        <v>658</v>
      </c>
      <c r="I399" s="448" t="s">
        <v>57</v>
      </c>
      <c r="J399" s="455">
        <f>'[1]Revenue Value'!I608</f>
        <v>79943</v>
      </c>
      <c r="K399" s="448" t="s">
        <v>929</v>
      </c>
      <c r="L399" s="448"/>
      <c r="M399" s="448"/>
      <c r="N399" s="448"/>
      <c r="O399" s="447"/>
      <c r="P399" s="447"/>
      <c r="Q399" s="447"/>
      <c r="R399" s="447"/>
      <c r="S399" s="447"/>
      <c r="T399" s="447"/>
      <c r="U399" s="447"/>
      <c r="V399" s="447"/>
      <c r="W399" s="447"/>
      <c r="X399" s="447"/>
      <c r="Y399" s="447"/>
      <c r="Z399" s="447"/>
    </row>
    <row r="400" spans="1:26" ht="15.75" customHeight="1">
      <c r="A400" s="447"/>
      <c r="B400" s="447" t="s">
        <v>416</v>
      </c>
      <c r="C400" s="448" t="s">
        <v>505</v>
      </c>
      <c r="D400" s="448" t="s">
        <v>401</v>
      </c>
      <c r="E400" s="448" t="s">
        <v>774</v>
      </c>
      <c r="F400" s="448" t="s">
        <v>63</v>
      </c>
      <c r="G400" s="448" t="s">
        <v>63</v>
      </c>
      <c r="H400" s="454" t="s">
        <v>658</v>
      </c>
      <c r="I400" s="448" t="s">
        <v>57</v>
      </c>
      <c r="J400" s="455">
        <f>'[1]Revenue Value'!I1234</f>
        <v>1407284</v>
      </c>
      <c r="K400" s="448" t="s">
        <v>929</v>
      </c>
      <c r="L400" s="448"/>
      <c r="M400" s="448"/>
      <c r="N400" s="448"/>
      <c r="O400" s="447"/>
      <c r="P400" s="447"/>
      <c r="Q400" s="447"/>
      <c r="R400" s="447"/>
      <c r="S400" s="447"/>
      <c r="T400" s="447"/>
      <c r="U400" s="447"/>
      <c r="V400" s="447"/>
      <c r="W400" s="447"/>
      <c r="X400" s="447"/>
      <c r="Y400" s="447"/>
      <c r="Z400" s="447"/>
    </row>
    <row r="401" spans="1:26" ht="15.75" customHeight="1">
      <c r="A401" s="447"/>
      <c r="B401" s="447" t="s">
        <v>416</v>
      </c>
      <c r="C401" s="448" t="s">
        <v>505</v>
      </c>
      <c r="D401" s="448" t="s">
        <v>395</v>
      </c>
      <c r="E401" s="448" t="s">
        <v>775</v>
      </c>
      <c r="F401" s="448" t="s">
        <v>63</v>
      </c>
      <c r="G401" s="448" t="s">
        <v>63</v>
      </c>
      <c r="H401" s="454" t="s">
        <v>658</v>
      </c>
      <c r="I401" s="448" t="s">
        <v>57</v>
      </c>
      <c r="J401" s="455">
        <f>'[1]Revenue Value'!I1129</f>
        <v>788720</v>
      </c>
      <c r="K401" s="448" t="s">
        <v>929</v>
      </c>
      <c r="L401" s="448"/>
      <c r="M401" s="448"/>
      <c r="N401" s="448"/>
      <c r="O401" s="447"/>
      <c r="P401" s="447"/>
      <c r="Q401" s="447"/>
      <c r="R401" s="447"/>
      <c r="S401" s="447"/>
      <c r="T401" s="447"/>
      <c r="U401" s="447"/>
      <c r="V401" s="447"/>
      <c r="W401" s="447"/>
      <c r="X401" s="447"/>
      <c r="Y401" s="447"/>
      <c r="Z401" s="447"/>
    </row>
    <row r="402" spans="1:26" ht="15.75" customHeight="1">
      <c r="A402" s="447"/>
      <c r="B402" s="447" t="s">
        <v>416</v>
      </c>
      <c r="C402" s="448" t="s">
        <v>505</v>
      </c>
      <c r="D402" s="448" t="s">
        <v>395</v>
      </c>
      <c r="E402" s="245" t="s">
        <v>777</v>
      </c>
      <c r="F402" s="448" t="s">
        <v>63</v>
      </c>
      <c r="G402" s="448" t="s">
        <v>63</v>
      </c>
      <c r="H402" s="454" t="s">
        <v>658</v>
      </c>
      <c r="I402" s="448" t="s">
        <v>57</v>
      </c>
      <c r="J402" s="455">
        <f>'[1]Revenue Value'!I1130</f>
        <v>887700</v>
      </c>
      <c r="K402" s="448" t="s">
        <v>929</v>
      </c>
      <c r="L402" s="448"/>
      <c r="M402" s="448"/>
      <c r="N402" s="448"/>
      <c r="O402" s="447"/>
      <c r="P402" s="447"/>
      <c r="Q402" s="447"/>
      <c r="R402" s="447"/>
      <c r="S402" s="447"/>
      <c r="T402" s="447"/>
      <c r="U402" s="447"/>
      <c r="V402" s="447"/>
      <c r="W402" s="447"/>
      <c r="X402" s="447"/>
      <c r="Y402" s="447"/>
      <c r="Z402" s="447"/>
    </row>
    <row r="403" spans="1:26" ht="15.75" customHeight="1">
      <c r="A403" s="447"/>
      <c r="B403" s="447" t="s">
        <v>416</v>
      </c>
      <c r="C403" s="448" t="s">
        <v>505</v>
      </c>
      <c r="D403" s="448" t="s">
        <v>384</v>
      </c>
      <c r="E403" s="245" t="s">
        <v>780</v>
      </c>
      <c r="F403" s="448" t="s">
        <v>63</v>
      </c>
      <c r="G403" s="448" t="s">
        <v>63</v>
      </c>
      <c r="H403" s="454" t="s">
        <v>658</v>
      </c>
      <c r="I403" s="448" t="s">
        <v>57</v>
      </c>
      <c r="J403" s="455">
        <f>'[1]Revenue Value'!I958</f>
        <v>11980421</v>
      </c>
      <c r="K403" s="448" t="s">
        <v>929</v>
      </c>
      <c r="L403" s="448"/>
      <c r="M403" s="448"/>
      <c r="N403" s="448"/>
      <c r="O403" s="447"/>
      <c r="P403" s="447"/>
      <c r="Q403" s="447"/>
      <c r="R403" s="447"/>
      <c r="S403" s="447"/>
      <c r="T403" s="447"/>
      <c r="U403" s="447"/>
      <c r="V403" s="447"/>
      <c r="W403" s="447"/>
      <c r="X403" s="447"/>
      <c r="Y403" s="447"/>
      <c r="Z403" s="447"/>
    </row>
    <row r="404" spans="1:26" ht="15.75" customHeight="1">
      <c r="A404" s="447"/>
      <c r="B404" s="447" t="s">
        <v>416</v>
      </c>
      <c r="C404" s="448" t="s">
        <v>505</v>
      </c>
      <c r="D404" s="448" t="s">
        <v>384</v>
      </c>
      <c r="E404" s="448" t="s">
        <v>782</v>
      </c>
      <c r="F404" s="448" t="s">
        <v>63</v>
      </c>
      <c r="G404" s="448" t="s">
        <v>63</v>
      </c>
      <c r="H404" s="454" t="s">
        <v>658</v>
      </c>
      <c r="I404" s="448" t="s">
        <v>57</v>
      </c>
      <c r="J404" s="455">
        <f>'[1]Revenue Value'!I959</f>
        <v>6860657</v>
      </c>
      <c r="K404" s="448" t="s">
        <v>929</v>
      </c>
      <c r="L404" s="448"/>
      <c r="M404" s="448"/>
      <c r="N404" s="448"/>
      <c r="O404" s="447"/>
      <c r="P404" s="447"/>
      <c r="Q404" s="447"/>
      <c r="R404" s="447"/>
      <c r="S404" s="447"/>
      <c r="T404" s="447"/>
      <c r="U404" s="447"/>
      <c r="V404" s="447"/>
      <c r="W404" s="447"/>
      <c r="X404" s="447"/>
      <c r="Y404" s="447"/>
      <c r="Z404" s="447"/>
    </row>
    <row r="405" spans="1:26" ht="15.75" customHeight="1">
      <c r="A405" s="447"/>
      <c r="B405" s="447" t="s">
        <v>416</v>
      </c>
      <c r="C405" s="448" t="s">
        <v>505</v>
      </c>
      <c r="D405" s="448" t="s">
        <v>384</v>
      </c>
      <c r="E405" s="448" t="s">
        <v>783</v>
      </c>
      <c r="F405" s="448" t="s">
        <v>63</v>
      </c>
      <c r="G405" s="448" t="s">
        <v>63</v>
      </c>
      <c r="H405" s="454" t="s">
        <v>658</v>
      </c>
      <c r="I405" s="448" t="s">
        <v>57</v>
      </c>
      <c r="J405" s="455">
        <f>'[1]Revenue Value'!I960</f>
        <v>6361774</v>
      </c>
      <c r="K405" s="448" t="s">
        <v>929</v>
      </c>
      <c r="L405" s="448"/>
      <c r="M405" s="448"/>
      <c r="N405" s="448"/>
      <c r="O405" s="447"/>
      <c r="P405" s="447"/>
      <c r="Q405" s="447"/>
      <c r="R405" s="447"/>
      <c r="S405" s="447"/>
      <c r="T405" s="447"/>
      <c r="U405" s="447"/>
      <c r="V405" s="447"/>
      <c r="W405" s="447"/>
      <c r="X405" s="447"/>
      <c r="Y405" s="447"/>
      <c r="Z405" s="447"/>
    </row>
    <row r="406" spans="1:26" ht="15.75" customHeight="1">
      <c r="A406" s="447"/>
      <c r="B406" s="447" t="s">
        <v>416</v>
      </c>
      <c r="C406" s="448" t="s">
        <v>505</v>
      </c>
      <c r="D406" s="448" t="s">
        <v>384</v>
      </c>
      <c r="E406" s="448" t="s">
        <v>778</v>
      </c>
      <c r="F406" s="448" t="s">
        <v>63</v>
      </c>
      <c r="G406" s="448" t="s">
        <v>63</v>
      </c>
      <c r="H406" s="454" t="s">
        <v>658</v>
      </c>
      <c r="I406" s="448" t="s">
        <v>57</v>
      </c>
      <c r="J406" s="455">
        <f>'[1]Revenue Value'!I963</f>
        <v>560348</v>
      </c>
      <c r="K406" s="448" t="s">
        <v>929</v>
      </c>
      <c r="L406" s="448"/>
      <c r="M406" s="448"/>
      <c r="N406" s="448"/>
      <c r="O406" s="447"/>
      <c r="P406" s="447"/>
      <c r="Q406" s="447"/>
      <c r="R406" s="447"/>
      <c r="S406" s="447"/>
      <c r="T406" s="447"/>
      <c r="U406" s="447"/>
      <c r="V406" s="447"/>
      <c r="W406" s="447"/>
      <c r="X406" s="447"/>
      <c r="Y406" s="447"/>
      <c r="Z406" s="447"/>
    </row>
    <row r="407" spans="1:26" ht="15.75" customHeight="1">
      <c r="A407" s="447"/>
      <c r="B407" s="447" t="s">
        <v>416</v>
      </c>
      <c r="C407" s="448" t="s">
        <v>505</v>
      </c>
      <c r="D407" s="448" t="s">
        <v>384</v>
      </c>
      <c r="E407" s="448" t="s">
        <v>784</v>
      </c>
      <c r="F407" s="448" t="s">
        <v>63</v>
      </c>
      <c r="G407" s="448" t="s">
        <v>63</v>
      </c>
      <c r="H407" s="454" t="s">
        <v>658</v>
      </c>
      <c r="I407" s="448" t="s">
        <v>57</v>
      </c>
      <c r="J407" s="455">
        <f>'[1]Revenue Value'!I961</f>
        <v>184730</v>
      </c>
      <c r="K407" s="448" t="s">
        <v>929</v>
      </c>
      <c r="L407" s="448"/>
      <c r="M407" s="448"/>
      <c r="N407" s="448"/>
      <c r="O407" s="447"/>
      <c r="P407" s="447"/>
      <c r="Q407" s="447"/>
      <c r="R407" s="447"/>
      <c r="S407" s="447"/>
      <c r="T407" s="447"/>
      <c r="U407" s="447"/>
      <c r="V407" s="447"/>
      <c r="W407" s="447"/>
      <c r="X407" s="447"/>
      <c r="Y407" s="447"/>
      <c r="Z407" s="447"/>
    </row>
    <row r="408" spans="1:26" ht="15.75" customHeight="1">
      <c r="A408" s="447"/>
      <c r="B408" s="447" t="s">
        <v>416</v>
      </c>
      <c r="C408" s="448" t="s">
        <v>505</v>
      </c>
      <c r="D408" s="448" t="s">
        <v>384</v>
      </c>
      <c r="E408" s="448" t="s">
        <v>786</v>
      </c>
      <c r="F408" s="448" t="s">
        <v>63</v>
      </c>
      <c r="G408" s="448" t="s">
        <v>63</v>
      </c>
      <c r="H408" s="454" t="s">
        <v>658</v>
      </c>
      <c r="I408" s="448" t="s">
        <v>57</v>
      </c>
      <c r="J408" s="455">
        <f>'[1]Revenue Value'!I962</f>
        <v>10500</v>
      </c>
      <c r="K408" s="448" t="s">
        <v>929</v>
      </c>
      <c r="L408" s="448"/>
      <c r="M408" s="448"/>
      <c r="N408" s="448"/>
      <c r="O408" s="447"/>
      <c r="P408" s="447"/>
      <c r="Q408" s="447"/>
      <c r="R408" s="447"/>
      <c r="S408" s="447"/>
      <c r="T408" s="447"/>
      <c r="U408" s="447"/>
      <c r="V408" s="447"/>
      <c r="W408" s="447"/>
      <c r="X408" s="447"/>
      <c r="Y408" s="447"/>
      <c r="Z408" s="447"/>
    </row>
    <row r="409" spans="1:26" ht="15.75" customHeight="1">
      <c r="A409" s="447"/>
      <c r="B409" s="447" t="s">
        <v>416</v>
      </c>
      <c r="C409" s="448" t="s">
        <v>505</v>
      </c>
      <c r="D409" s="448" t="s">
        <v>384</v>
      </c>
      <c r="E409" s="245" t="s">
        <v>777</v>
      </c>
      <c r="F409" s="448" t="s">
        <v>63</v>
      </c>
      <c r="G409" s="448" t="s">
        <v>63</v>
      </c>
      <c r="H409" s="454" t="s">
        <v>658</v>
      </c>
      <c r="I409" s="448" t="s">
        <v>57</v>
      </c>
      <c r="J409" s="455">
        <f>'[1]Revenue Value'!I964</f>
        <v>2574530</v>
      </c>
      <c r="K409" s="448" t="s">
        <v>929</v>
      </c>
      <c r="L409" s="448"/>
      <c r="M409" s="448"/>
      <c r="N409" s="448"/>
      <c r="O409" s="447"/>
      <c r="P409" s="447"/>
      <c r="Q409" s="447"/>
      <c r="R409" s="447"/>
      <c r="S409" s="447"/>
      <c r="T409" s="447"/>
      <c r="U409" s="447"/>
      <c r="V409" s="447"/>
      <c r="W409" s="447"/>
      <c r="X409" s="447"/>
      <c r="Y409" s="447"/>
      <c r="Z409" s="447"/>
    </row>
    <row r="410" spans="1:26" ht="15.75" customHeight="1">
      <c r="A410" s="447"/>
      <c r="B410" s="447" t="s">
        <v>416</v>
      </c>
      <c r="C410" s="448" t="s">
        <v>505</v>
      </c>
      <c r="D410" s="448" t="s">
        <v>397</v>
      </c>
      <c r="E410" s="448" t="s">
        <v>787</v>
      </c>
      <c r="F410" s="448" t="s">
        <v>63</v>
      </c>
      <c r="G410" s="448" t="s">
        <v>63</v>
      </c>
      <c r="H410" s="454" t="s">
        <v>658</v>
      </c>
      <c r="I410" s="448" t="s">
        <v>57</v>
      </c>
      <c r="J410" s="455">
        <f>'[1]Revenue Value'!I1332</f>
        <v>4000000</v>
      </c>
      <c r="K410" s="448" t="s">
        <v>929</v>
      </c>
      <c r="L410" s="448"/>
      <c r="M410" s="448"/>
      <c r="N410" s="448"/>
      <c r="O410" s="447"/>
      <c r="P410" s="447"/>
      <c r="Q410" s="447"/>
      <c r="R410" s="447"/>
      <c r="S410" s="447"/>
      <c r="T410" s="447"/>
      <c r="U410" s="447"/>
      <c r="V410" s="447"/>
      <c r="W410" s="447"/>
      <c r="X410" s="447"/>
      <c r="Y410" s="447"/>
      <c r="Z410" s="447"/>
    </row>
    <row r="411" spans="1:26" ht="15.75" customHeight="1">
      <c r="A411" s="447"/>
      <c r="B411" s="447" t="s">
        <v>416</v>
      </c>
      <c r="C411" s="448" t="s">
        <v>509</v>
      </c>
      <c r="D411" s="448" t="s">
        <v>389</v>
      </c>
      <c r="E411" s="448" t="s">
        <v>752</v>
      </c>
      <c r="F411" s="448" t="s">
        <v>63</v>
      </c>
      <c r="G411" s="448" t="s">
        <v>63</v>
      </c>
      <c r="H411" s="454" t="s">
        <v>660</v>
      </c>
      <c r="I411" s="448" t="s">
        <v>57</v>
      </c>
      <c r="J411" s="455">
        <f>'[1]Revenue Value'!I413</f>
        <v>280163914</v>
      </c>
      <c r="K411" s="448" t="s">
        <v>929</v>
      </c>
      <c r="L411" s="448"/>
      <c r="M411" s="448"/>
      <c r="N411" s="448"/>
      <c r="O411" s="447"/>
      <c r="P411" s="447"/>
      <c r="Q411" s="447"/>
      <c r="R411" s="447"/>
      <c r="S411" s="447"/>
      <c r="T411" s="447"/>
      <c r="U411" s="447"/>
      <c r="V411" s="447"/>
      <c r="W411" s="447"/>
      <c r="X411" s="447"/>
      <c r="Y411" s="447"/>
      <c r="Z411" s="447"/>
    </row>
    <row r="412" spans="1:26" ht="15.75" customHeight="1">
      <c r="A412" s="447"/>
      <c r="B412" s="447" t="s">
        <v>416</v>
      </c>
      <c r="C412" s="448" t="s">
        <v>509</v>
      </c>
      <c r="D412" s="448" t="s">
        <v>389</v>
      </c>
      <c r="E412" s="448" t="s">
        <v>755</v>
      </c>
      <c r="F412" s="448" t="s">
        <v>63</v>
      </c>
      <c r="G412" s="448" t="s">
        <v>63</v>
      </c>
      <c r="H412" s="454" t="s">
        <v>660</v>
      </c>
      <c r="I412" s="448" t="s">
        <v>57</v>
      </c>
      <c r="J412" s="455">
        <f>'[1]Revenue Value'!I414</f>
        <v>503411480</v>
      </c>
      <c r="K412" s="448" t="s">
        <v>929</v>
      </c>
      <c r="L412" s="448"/>
      <c r="M412" s="448"/>
      <c r="N412" s="448"/>
      <c r="O412" s="447"/>
      <c r="P412" s="447"/>
      <c r="Q412" s="447"/>
      <c r="R412" s="447"/>
      <c r="S412" s="447"/>
      <c r="T412" s="447"/>
      <c r="U412" s="447"/>
      <c r="V412" s="447"/>
      <c r="W412" s="447"/>
      <c r="X412" s="447"/>
      <c r="Y412" s="447"/>
      <c r="Z412" s="447"/>
    </row>
    <row r="413" spans="1:26" ht="15.75" customHeight="1">
      <c r="A413" s="447"/>
      <c r="B413" s="447" t="s">
        <v>416</v>
      </c>
      <c r="C413" s="448" t="s">
        <v>509</v>
      </c>
      <c r="D413" s="448" t="s">
        <v>389</v>
      </c>
      <c r="E413" s="448" t="s">
        <v>760</v>
      </c>
      <c r="F413" s="448" t="s">
        <v>63</v>
      </c>
      <c r="G413" s="448" t="s">
        <v>63</v>
      </c>
      <c r="H413" s="454" t="s">
        <v>660</v>
      </c>
      <c r="I413" s="448" t="s">
        <v>57</v>
      </c>
      <c r="J413" s="455">
        <f>'[1]Revenue Value'!I419</f>
        <v>27248811</v>
      </c>
      <c r="K413" s="448" t="s">
        <v>929</v>
      </c>
      <c r="L413" s="448"/>
      <c r="M413" s="448"/>
      <c r="N413" s="448"/>
      <c r="O413" s="447"/>
      <c r="P413" s="447"/>
      <c r="Q413" s="447"/>
      <c r="R413" s="447"/>
      <c r="S413" s="447"/>
      <c r="T413" s="447"/>
      <c r="U413" s="447"/>
      <c r="V413" s="447"/>
      <c r="W413" s="447"/>
      <c r="X413" s="447"/>
      <c r="Y413" s="447"/>
      <c r="Z413" s="447"/>
    </row>
    <row r="414" spans="1:26" ht="15.75" customHeight="1">
      <c r="A414" s="447"/>
      <c r="B414" s="447" t="s">
        <v>416</v>
      </c>
      <c r="C414" s="448" t="s">
        <v>509</v>
      </c>
      <c r="D414" s="448" t="s">
        <v>389</v>
      </c>
      <c r="E414" s="448" t="s">
        <v>768</v>
      </c>
      <c r="F414" s="448" t="s">
        <v>63</v>
      </c>
      <c r="G414" s="448" t="s">
        <v>63</v>
      </c>
      <c r="H414" s="454" t="s">
        <v>660</v>
      </c>
      <c r="I414" s="448" t="s">
        <v>57</v>
      </c>
      <c r="J414" s="456">
        <v>87541900</v>
      </c>
      <c r="K414" s="448" t="s">
        <v>929</v>
      </c>
      <c r="L414" s="448"/>
      <c r="M414" s="448"/>
      <c r="N414" s="448"/>
      <c r="O414" s="447"/>
      <c r="P414" s="447"/>
      <c r="Q414" s="447"/>
      <c r="R414" s="447"/>
      <c r="S414" s="447"/>
      <c r="T414" s="447"/>
      <c r="U414" s="447"/>
      <c r="V414" s="447"/>
      <c r="W414" s="447"/>
      <c r="X414" s="447"/>
      <c r="Y414" s="447"/>
      <c r="Z414" s="447"/>
    </row>
    <row r="415" spans="1:26" ht="15.75" customHeight="1">
      <c r="A415" s="447"/>
      <c r="B415" s="447" t="s">
        <v>416</v>
      </c>
      <c r="C415" s="448" t="s">
        <v>509</v>
      </c>
      <c r="D415" s="448" t="s">
        <v>389</v>
      </c>
      <c r="E415" s="448" t="s">
        <v>767</v>
      </c>
      <c r="F415" s="448" t="s">
        <v>63</v>
      </c>
      <c r="G415" s="448" t="s">
        <v>63</v>
      </c>
      <c r="H415" s="454" t="s">
        <v>660</v>
      </c>
      <c r="I415" s="448" t="s">
        <v>57</v>
      </c>
      <c r="J415" s="456">
        <v>24889965</v>
      </c>
      <c r="K415" s="448" t="s">
        <v>929</v>
      </c>
      <c r="L415" s="448"/>
      <c r="M415" s="448"/>
      <c r="N415" s="448"/>
      <c r="O415" s="447"/>
      <c r="P415" s="447"/>
      <c r="Q415" s="447"/>
      <c r="R415" s="447"/>
      <c r="S415" s="447"/>
      <c r="T415" s="447"/>
      <c r="U415" s="447"/>
      <c r="V415" s="447"/>
      <c r="W415" s="447"/>
      <c r="X415" s="447"/>
      <c r="Y415" s="447"/>
      <c r="Z415" s="447"/>
    </row>
    <row r="416" spans="1:26" ht="15.75" customHeight="1">
      <c r="A416" s="447"/>
      <c r="B416" s="447" t="s">
        <v>416</v>
      </c>
      <c r="C416" s="448" t="s">
        <v>509</v>
      </c>
      <c r="D416" s="448" t="s">
        <v>389</v>
      </c>
      <c r="E416" s="245" t="s">
        <v>760</v>
      </c>
      <c r="F416" s="448" t="s">
        <v>63</v>
      </c>
      <c r="G416" s="448" t="s">
        <v>63</v>
      </c>
      <c r="H416" s="454" t="s">
        <v>660</v>
      </c>
      <c r="I416" s="448" t="s">
        <v>57</v>
      </c>
      <c r="J416" s="456">
        <v>456473</v>
      </c>
      <c r="K416" s="448" t="s">
        <v>929</v>
      </c>
      <c r="L416" s="448"/>
      <c r="M416" s="448"/>
      <c r="N416" s="448"/>
      <c r="O416" s="447"/>
      <c r="P416" s="447"/>
      <c r="Q416" s="447"/>
      <c r="R416" s="447"/>
      <c r="S416" s="447"/>
      <c r="T416" s="447"/>
      <c r="U416" s="447"/>
      <c r="V416" s="447"/>
      <c r="W416" s="447"/>
      <c r="X416" s="447"/>
      <c r="Y416" s="447"/>
      <c r="Z416" s="447"/>
    </row>
    <row r="417" spans="1:26" ht="15.75" customHeight="1">
      <c r="A417" s="447"/>
      <c r="B417" s="447" t="s">
        <v>416</v>
      </c>
      <c r="C417" s="448" t="s">
        <v>509</v>
      </c>
      <c r="D417" s="448" t="s">
        <v>387</v>
      </c>
      <c r="E417" s="448" t="s">
        <v>771</v>
      </c>
      <c r="F417" s="448" t="s">
        <v>63</v>
      </c>
      <c r="G417" s="448" t="s">
        <v>63</v>
      </c>
      <c r="H417" s="454" t="s">
        <v>660</v>
      </c>
      <c r="I417" s="448" t="s">
        <v>57</v>
      </c>
      <c r="J417" s="455">
        <f>'[1]Revenue Value'!I603</f>
        <v>9741272</v>
      </c>
      <c r="K417" s="448" t="s">
        <v>929</v>
      </c>
      <c r="L417" s="448"/>
      <c r="M417" s="448"/>
      <c r="N417" s="448"/>
      <c r="O417" s="447"/>
      <c r="P417" s="447"/>
      <c r="Q417" s="447"/>
      <c r="R417" s="447"/>
      <c r="S417" s="447"/>
      <c r="T417" s="447"/>
      <c r="U417" s="447"/>
      <c r="V417" s="447"/>
      <c r="W417" s="447"/>
      <c r="X417" s="447"/>
      <c r="Y417" s="447"/>
      <c r="Z417" s="447"/>
    </row>
    <row r="418" spans="1:26" ht="15.75" customHeight="1">
      <c r="A418" s="447"/>
      <c r="B418" s="447" t="s">
        <v>416</v>
      </c>
      <c r="C418" s="448" t="s">
        <v>509</v>
      </c>
      <c r="D418" s="448" t="s">
        <v>387</v>
      </c>
      <c r="E418" s="448" t="s">
        <v>772</v>
      </c>
      <c r="F418" s="448" t="s">
        <v>63</v>
      </c>
      <c r="G418" s="448" t="s">
        <v>63</v>
      </c>
      <c r="H418" s="454" t="s">
        <v>660</v>
      </c>
      <c r="I418" s="448" t="s">
        <v>57</v>
      </c>
      <c r="J418" s="455">
        <f>'[1]Revenue Value'!I604</f>
        <v>57347448</v>
      </c>
      <c r="K418" s="448" t="s">
        <v>929</v>
      </c>
      <c r="L418" s="448"/>
      <c r="M418" s="448"/>
      <c r="N418" s="448"/>
      <c r="O418" s="447"/>
      <c r="P418" s="447"/>
      <c r="Q418" s="447"/>
      <c r="R418" s="447"/>
      <c r="S418" s="447"/>
      <c r="T418" s="447"/>
      <c r="U418" s="447"/>
      <c r="V418" s="447"/>
      <c r="W418" s="447"/>
      <c r="X418" s="447"/>
      <c r="Y418" s="447"/>
      <c r="Z418" s="447"/>
    </row>
    <row r="419" spans="1:26" ht="15.75" customHeight="1">
      <c r="A419" s="447"/>
      <c r="B419" s="447" t="s">
        <v>416</v>
      </c>
      <c r="C419" s="448" t="s">
        <v>509</v>
      </c>
      <c r="D419" s="448" t="s">
        <v>387</v>
      </c>
      <c r="E419" s="245" t="s">
        <v>773</v>
      </c>
      <c r="F419" s="448" t="s">
        <v>63</v>
      </c>
      <c r="G419" s="448" t="s">
        <v>63</v>
      </c>
      <c r="H419" s="454" t="s">
        <v>660</v>
      </c>
      <c r="I419" s="448" t="s">
        <v>57</v>
      </c>
      <c r="J419" s="455">
        <f>'[1]Revenue Value'!I605</f>
        <v>4895</v>
      </c>
      <c r="K419" s="448" t="s">
        <v>929</v>
      </c>
      <c r="L419" s="448"/>
      <c r="M419" s="448"/>
      <c r="N419" s="448"/>
      <c r="O419" s="447"/>
      <c r="P419" s="447"/>
      <c r="Q419" s="447"/>
      <c r="R419" s="447"/>
      <c r="S419" s="447"/>
      <c r="T419" s="447"/>
      <c r="U419" s="447"/>
      <c r="V419" s="447"/>
      <c r="W419" s="447"/>
      <c r="X419" s="447"/>
      <c r="Y419" s="447"/>
      <c r="Z419" s="447"/>
    </row>
    <row r="420" spans="1:26" ht="15.75" customHeight="1">
      <c r="A420" s="447"/>
      <c r="B420" s="447" t="s">
        <v>416</v>
      </c>
      <c r="C420" s="448" t="s">
        <v>509</v>
      </c>
      <c r="D420" s="448" t="s">
        <v>401</v>
      </c>
      <c r="E420" s="448" t="s">
        <v>774</v>
      </c>
      <c r="F420" s="448" t="s">
        <v>63</v>
      </c>
      <c r="G420" s="448" t="s">
        <v>63</v>
      </c>
      <c r="H420" s="454" t="s">
        <v>660</v>
      </c>
      <c r="I420" s="448" t="s">
        <v>57</v>
      </c>
      <c r="J420" s="455">
        <f>'[1]Revenue Value'!I1232</f>
        <v>46816</v>
      </c>
      <c r="K420" s="448" t="s">
        <v>929</v>
      </c>
      <c r="L420" s="448"/>
      <c r="M420" s="448"/>
      <c r="N420" s="448"/>
      <c r="O420" s="447"/>
      <c r="P420" s="447"/>
      <c r="Q420" s="447"/>
      <c r="R420" s="447"/>
      <c r="S420" s="447"/>
      <c r="T420" s="447"/>
      <c r="U420" s="447"/>
      <c r="V420" s="447"/>
      <c r="W420" s="447"/>
      <c r="X420" s="447"/>
      <c r="Y420" s="447"/>
      <c r="Z420" s="447"/>
    </row>
    <row r="421" spans="1:26" ht="15.75" customHeight="1">
      <c r="A421" s="447"/>
      <c r="B421" s="447" t="s">
        <v>416</v>
      </c>
      <c r="C421" s="448" t="s">
        <v>509</v>
      </c>
      <c r="D421" s="448" t="s">
        <v>384</v>
      </c>
      <c r="E421" s="245" t="s">
        <v>780</v>
      </c>
      <c r="F421" s="448" t="s">
        <v>63</v>
      </c>
      <c r="G421" s="448" t="s">
        <v>63</v>
      </c>
      <c r="H421" s="454" t="s">
        <v>660</v>
      </c>
      <c r="I421" s="448" t="s">
        <v>57</v>
      </c>
      <c r="J421" s="455">
        <f>'[1]Revenue Value'!I950</f>
        <v>75821360</v>
      </c>
      <c r="K421" s="448" t="s">
        <v>929</v>
      </c>
      <c r="L421" s="448"/>
      <c r="M421" s="448"/>
      <c r="N421" s="448"/>
      <c r="O421" s="447"/>
      <c r="P421" s="447"/>
      <c r="Q421" s="447"/>
      <c r="R421" s="447"/>
      <c r="S421" s="447"/>
      <c r="T421" s="447"/>
      <c r="U421" s="447"/>
      <c r="V421" s="447"/>
      <c r="W421" s="447"/>
      <c r="X421" s="447"/>
      <c r="Y421" s="447"/>
      <c r="Z421" s="447"/>
    </row>
    <row r="422" spans="1:26" ht="15.75" customHeight="1">
      <c r="A422" s="447"/>
      <c r="B422" s="447" t="s">
        <v>416</v>
      </c>
      <c r="C422" s="448" t="s">
        <v>509</v>
      </c>
      <c r="D422" s="448" t="s">
        <v>384</v>
      </c>
      <c r="E422" s="448" t="s">
        <v>782</v>
      </c>
      <c r="F422" s="448" t="s">
        <v>63</v>
      </c>
      <c r="G422" s="448" t="s">
        <v>63</v>
      </c>
      <c r="H422" s="454" t="s">
        <v>660</v>
      </c>
      <c r="I422" s="448" t="s">
        <v>57</v>
      </c>
      <c r="J422" s="455">
        <f>'[1]Revenue Value'!I951</f>
        <v>11053007</v>
      </c>
      <c r="K422" s="448" t="s">
        <v>929</v>
      </c>
      <c r="L422" s="448"/>
      <c r="M422" s="448"/>
      <c r="N422" s="448"/>
      <c r="O422" s="447"/>
      <c r="P422" s="447"/>
      <c r="Q422" s="447"/>
      <c r="R422" s="447"/>
      <c r="S422" s="447"/>
      <c r="T422" s="447"/>
      <c r="U422" s="447"/>
      <c r="V422" s="447"/>
      <c r="W422" s="447"/>
      <c r="X422" s="447"/>
      <c r="Y422" s="447"/>
      <c r="Z422" s="447"/>
    </row>
    <row r="423" spans="1:26" ht="15.75" customHeight="1">
      <c r="A423" s="447"/>
      <c r="B423" s="447" t="s">
        <v>416</v>
      </c>
      <c r="C423" s="448" t="s">
        <v>509</v>
      </c>
      <c r="D423" s="448" t="s">
        <v>384</v>
      </c>
      <c r="E423" s="448" t="s">
        <v>783</v>
      </c>
      <c r="F423" s="448" t="s">
        <v>63</v>
      </c>
      <c r="G423" s="448" t="s">
        <v>63</v>
      </c>
      <c r="H423" s="454" t="s">
        <v>660</v>
      </c>
      <c r="I423" s="448" t="s">
        <v>57</v>
      </c>
      <c r="J423" s="455">
        <f>'[1]Revenue Value'!I952</f>
        <v>11053007</v>
      </c>
      <c r="K423" s="448" t="s">
        <v>929</v>
      </c>
      <c r="L423" s="448"/>
      <c r="M423" s="448"/>
      <c r="N423" s="448"/>
      <c r="O423" s="447"/>
      <c r="P423" s="447"/>
      <c r="Q423" s="447"/>
      <c r="R423" s="447"/>
      <c r="S423" s="447"/>
      <c r="T423" s="447"/>
      <c r="U423" s="447"/>
      <c r="V423" s="447"/>
      <c r="W423" s="447"/>
      <c r="X423" s="447"/>
      <c r="Y423" s="447"/>
      <c r="Z423" s="447"/>
    </row>
    <row r="424" spans="1:26" ht="15.75" customHeight="1">
      <c r="A424" s="447"/>
      <c r="B424" s="447" t="s">
        <v>416</v>
      </c>
      <c r="C424" s="448" t="s">
        <v>509</v>
      </c>
      <c r="D424" s="448" t="s">
        <v>384</v>
      </c>
      <c r="E424" s="448" t="s">
        <v>778</v>
      </c>
      <c r="F424" s="448" t="s">
        <v>63</v>
      </c>
      <c r="G424" s="448" t="s">
        <v>63</v>
      </c>
      <c r="H424" s="454" t="s">
        <v>660</v>
      </c>
      <c r="I424" s="448" t="s">
        <v>57</v>
      </c>
      <c r="J424" s="455">
        <f>'[1]Revenue Value'!I955</f>
        <v>169020</v>
      </c>
      <c r="K424" s="448" t="s">
        <v>929</v>
      </c>
      <c r="L424" s="448"/>
      <c r="M424" s="448"/>
      <c r="N424" s="448"/>
      <c r="O424" s="447"/>
      <c r="P424" s="447"/>
      <c r="Q424" s="447"/>
      <c r="R424" s="447"/>
      <c r="S424" s="447"/>
      <c r="T424" s="447"/>
      <c r="U424" s="447"/>
      <c r="V424" s="447"/>
      <c r="W424" s="447"/>
      <c r="X424" s="447"/>
      <c r="Y424" s="447"/>
      <c r="Z424" s="447"/>
    </row>
    <row r="425" spans="1:26" ht="15.75" customHeight="1">
      <c r="A425" s="447"/>
      <c r="B425" s="447" t="s">
        <v>416</v>
      </c>
      <c r="C425" s="448" t="s">
        <v>509</v>
      </c>
      <c r="D425" s="448" t="s">
        <v>384</v>
      </c>
      <c r="E425" s="448" t="s">
        <v>784</v>
      </c>
      <c r="F425" s="448" t="s">
        <v>63</v>
      </c>
      <c r="G425" s="448" t="s">
        <v>63</v>
      </c>
      <c r="H425" s="454" t="s">
        <v>660</v>
      </c>
      <c r="I425" s="448" t="s">
        <v>57</v>
      </c>
      <c r="J425" s="455">
        <f>'[1]Revenue Value'!I953</f>
        <v>2376101</v>
      </c>
      <c r="K425" s="448" t="s">
        <v>929</v>
      </c>
      <c r="L425" s="448"/>
      <c r="M425" s="448"/>
      <c r="N425" s="448"/>
      <c r="O425" s="447"/>
      <c r="P425" s="447"/>
      <c r="Q425" s="447"/>
      <c r="R425" s="447"/>
      <c r="S425" s="447"/>
      <c r="T425" s="447"/>
      <c r="U425" s="447"/>
      <c r="V425" s="447"/>
      <c r="W425" s="447"/>
      <c r="X425" s="447"/>
      <c r="Y425" s="447"/>
      <c r="Z425" s="447"/>
    </row>
    <row r="426" spans="1:26" ht="15.75" customHeight="1">
      <c r="A426" s="447"/>
      <c r="B426" s="447" t="s">
        <v>416</v>
      </c>
      <c r="C426" s="448" t="s">
        <v>509</v>
      </c>
      <c r="D426" s="448" t="s">
        <v>384</v>
      </c>
      <c r="E426" s="245" t="s">
        <v>777</v>
      </c>
      <c r="F426" s="448" t="s">
        <v>63</v>
      </c>
      <c r="G426" s="448" t="s">
        <v>63</v>
      </c>
      <c r="H426" s="454" t="s">
        <v>660</v>
      </c>
      <c r="I426" s="448" t="s">
        <v>57</v>
      </c>
      <c r="J426" s="455">
        <f>'[1]Revenue Value'!I956</f>
        <v>30399282</v>
      </c>
      <c r="K426" s="448" t="s">
        <v>929</v>
      </c>
      <c r="L426" s="448"/>
      <c r="M426" s="448"/>
      <c r="N426" s="448"/>
      <c r="O426" s="447"/>
      <c r="P426" s="447"/>
      <c r="Q426" s="447"/>
      <c r="R426" s="447"/>
      <c r="S426" s="447"/>
      <c r="T426" s="447"/>
      <c r="U426" s="447"/>
      <c r="V426" s="447"/>
      <c r="W426" s="447"/>
      <c r="X426" s="447"/>
      <c r="Y426" s="447"/>
      <c r="Z426" s="447"/>
    </row>
    <row r="427" spans="1:26" ht="15.75" customHeight="1">
      <c r="A427" s="447"/>
      <c r="B427" s="447" t="s">
        <v>416</v>
      </c>
      <c r="C427" s="448" t="s">
        <v>509</v>
      </c>
      <c r="D427" s="448" t="s">
        <v>397</v>
      </c>
      <c r="E427" s="448" t="s">
        <v>787</v>
      </c>
      <c r="F427" s="448" t="s">
        <v>63</v>
      </c>
      <c r="G427" s="448" t="s">
        <v>63</v>
      </c>
      <c r="H427" s="454" t="s">
        <v>660</v>
      </c>
      <c r="I427" s="448" t="s">
        <v>57</v>
      </c>
      <c r="J427" s="455">
        <f>'[1]Revenue Value'!I1330</f>
        <v>56028060</v>
      </c>
      <c r="K427" s="448" t="s">
        <v>929</v>
      </c>
      <c r="L427" s="448"/>
      <c r="M427" s="448"/>
      <c r="N427" s="448"/>
      <c r="O427" s="447"/>
      <c r="P427" s="447"/>
      <c r="Q427" s="447"/>
      <c r="R427" s="447"/>
      <c r="S427" s="447"/>
      <c r="T427" s="447"/>
      <c r="U427" s="447"/>
      <c r="V427" s="447"/>
      <c r="W427" s="447"/>
      <c r="X427" s="447"/>
      <c r="Y427" s="447"/>
      <c r="Z427" s="447"/>
    </row>
    <row r="428" spans="1:26" ht="15.75" customHeight="1">
      <c r="A428" s="447"/>
      <c r="B428" s="447" t="s">
        <v>416</v>
      </c>
      <c r="C428" s="448" t="s">
        <v>511</v>
      </c>
      <c r="D428" s="448" t="s">
        <v>389</v>
      </c>
      <c r="E428" s="448" t="s">
        <v>752</v>
      </c>
      <c r="F428" s="448" t="s">
        <v>63</v>
      </c>
      <c r="G428" s="448" t="s">
        <v>63</v>
      </c>
      <c r="H428" s="454" t="s">
        <v>662</v>
      </c>
      <c r="I428" s="448" t="s">
        <v>57</v>
      </c>
      <c r="J428" s="455">
        <f>'[1]Revenue Value'!I210</f>
        <v>255485993</v>
      </c>
      <c r="K428" s="448" t="s">
        <v>929</v>
      </c>
      <c r="L428" s="448"/>
      <c r="M428" s="448"/>
      <c r="N428" s="448"/>
      <c r="O428" s="447"/>
      <c r="P428" s="447"/>
      <c r="Q428" s="447"/>
      <c r="R428" s="447"/>
      <c r="S428" s="447"/>
      <c r="T428" s="447"/>
      <c r="U428" s="447"/>
      <c r="V428" s="447"/>
      <c r="W428" s="447"/>
      <c r="X428" s="447"/>
      <c r="Y428" s="447"/>
      <c r="Z428" s="447"/>
    </row>
    <row r="429" spans="1:26" ht="15.75" customHeight="1">
      <c r="A429" s="447"/>
      <c r="B429" s="447" t="s">
        <v>416</v>
      </c>
      <c r="C429" s="448" t="s">
        <v>511</v>
      </c>
      <c r="D429" s="448" t="s">
        <v>389</v>
      </c>
      <c r="E429" s="448" t="s">
        <v>755</v>
      </c>
      <c r="F429" s="448" t="s">
        <v>63</v>
      </c>
      <c r="G429" s="448" t="s">
        <v>63</v>
      </c>
      <c r="H429" s="454" t="s">
        <v>662</v>
      </c>
      <c r="I429" s="448" t="s">
        <v>57</v>
      </c>
      <c r="J429" s="455">
        <f>'[1]Revenue Value'!I211</f>
        <v>545001062</v>
      </c>
      <c r="K429" s="448" t="s">
        <v>929</v>
      </c>
      <c r="L429" s="448"/>
      <c r="M429" s="448"/>
      <c r="N429" s="448"/>
      <c r="O429" s="447"/>
      <c r="P429" s="447"/>
      <c r="Q429" s="447"/>
      <c r="R429" s="447"/>
      <c r="S429" s="447"/>
      <c r="T429" s="447"/>
      <c r="U429" s="447"/>
      <c r="V429" s="447"/>
      <c r="W429" s="447"/>
      <c r="X429" s="447"/>
      <c r="Y429" s="447"/>
      <c r="Z429" s="447"/>
    </row>
    <row r="430" spans="1:26" ht="15.75" customHeight="1">
      <c r="A430" s="447"/>
      <c r="B430" s="447" t="s">
        <v>416</v>
      </c>
      <c r="C430" s="448" t="s">
        <v>511</v>
      </c>
      <c r="D430" s="448" t="s">
        <v>389</v>
      </c>
      <c r="E430" s="448" t="s">
        <v>760</v>
      </c>
      <c r="F430" s="448" t="s">
        <v>63</v>
      </c>
      <c r="G430" s="448" t="s">
        <v>63</v>
      </c>
      <c r="H430" s="454" t="s">
        <v>662</v>
      </c>
      <c r="I430" s="448" t="s">
        <v>57</v>
      </c>
      <c r="J430" s="455">
        <f>'[1]Revenue Value'!I216</f>
        <v>1706918</v>
      </c>
      <c r="K430" s="448" t="s">
        <v>929</v>
      </c>
      <c r="L430" s="448"/>
      <c r="M430" s="448"/>
      <c r="N430" s="448"/>
      <c r="O430" s="447"/>
      <c r="P430" s="447"/>
      <c r="Q430" s="447"/>
      <c r="R430" s="447"/>
      <c r="S430" s="447"/>
      <c r="T430" s="447"/>
      <c r="U430" s="447"/>
      <c r="V430" s="447"/>
      <c r="W430" s="447"/>
      <c r="X430" s="447"/>
      <c r="Y430" s="447"/>
      <c r="Z430" s="447"/>
    </row>
    <row r="431" spans="1:26" ht="15.75" customHeight="1">
      <c r="A431" s="447"/>
      <c r="B431" s="447" t="s">
        <v>416</v>
      </c>
      <c r="C431" s="448" t="s">
        <v>511</v>
      </c>
      <c r="D431" s="448" t="s">
        <v>389</v>
      </c>
      <c r="E431" s="448" t="s">
        <v>768</v>
      </c>
      <c r="F431" s="448" t="s">
        <v>63</v>
      </c>
      <c r="G431" s="448" t="s">
        <v>63</v>
      </c>
      <c r="H431" s="454" t="s">
        <v>662</v>
      </c>
      <c r="I431" s="448" t="s">
        <v>57</v>
      </c>
      <c r="J431" s="456">
        <v>71764012</v>
      </c>
      <c r="K431" s="448" t="s">
        <v>929</v>
      </c>
      <c r="L431" s="448"/>
      <c r="M431" s="448"/>
      <c r="N431" s="448"/>
      <c r="O431" s="447"/>
      <c r="P431" s="447"/>
      <c r="Q431" s="447"/>
      <c r="R431" s="447"/>
      <c r="S431" s="447"/>
      <c r="T431" s="447"/>
      <c r="U431" s="447"/>
      <c r="V431" s="447"/>
      <c r="W431" s="447"/>
      <c r="X431" s="447"/>
      <c r="Y431" s="447"/>
      <c r="Z431" s="447"/>
    </row>
    <row r="432" spans="1:26" ht="15.75" customHeight="1">
      <c r="A432" s="447"/>
      <c r="B432" s="447" t="s">
        <v>416</v>
      </c>
      <c r="C432" s="448" t="s">
        <v>511</v>
      </c>
      <c r="D432" s="448" t="s">
        <v>389</v>
      </c>
      <c r="E432" s="448" t="s">
        <v>767</v>
      </c>
      <c r="F432" s="448" t="s">
        <v>63</v>
      </c>
      <c r="G432" s="448" t="s">
        <v>63</v>
      </c>
      <c r="H432" s="454" t="s">
        <v>662</v>
      </c>
      <c r="I432" s="448" t="s">
        <v>57</v>
      </c>
      <c r="J432" s="456">
        <v>26645763</v>
      </c>
      <c r="K432" s="448" t="s">
        <v>929</v>
      </c>
      <c r="L432" s="448"/>
      <c r="M432" s="448"/>
      <c r="N432" s="448"/>
      <c r="O432" s="447"/>
      <c r="P432" s="447"/>
      <c r="Q432" s="447"/>
      <c r="R432" s="447"/>
      <c r="S432" s="447"/>
      <c r="T432" s="447"/>
      <c r="U432" s="447"/>
      <c r="V432" s="447"/>
      <c r="W432" s="447"/>
      <c r="X432" s="447"/>
      <c r="Y432" s="447"/>
      <c r="Z432" s="447"/>
    </row>
    <row r="433" spans="1:26" ht="15.75" customHeight="1">
      <c r="A433" s="447"/>
      <c r="B433" s="447" t="s">
        <v>416</v>
      </c>
      <c r="C433" s="448" t="s">
        <v>511</v>
      </c>
      <c r="D433" s="448" t="s">
        <v>389</v>
      </c>
      <c r="E433" s="245" t="s">
        <v>760</v>
      </c>
      <c r="F433" s="448" t="s">
        <v>63</v>
      </c>
      <c r="G433" s="448" t="s">
        <v>63</v>
      </c>
      <c r="H433" s="454" t="s">
        <v>662</v>
      </c>
      <c r="I433" s="448" t="s">
        <v>57</v>
      </c>
      <c r="J433" s="456">
        <v>6824571</v>
      </c>
      <c r="K433" s="448" t="s">
        <v>929</v>
      </c>
      <c r="L433" s="448"/>
      <c r="M433" s="448"/>
      <c r="N433" s="448"/>
      <c r="O433" s="447"/>
      <c r="P433" s="447"/>
      <c r="Q433" s="447"/>
      <c r="R433" s="447"/>
      <c r="S433" s="447"/>
      <c r="T433" s="447"/>
      <c r="U433" s="447"/>
      <c r="V433" s="447"/>
      <c r="W433" s="447"/>
      <c r="X433" s="447"/>
      <c r="Y433" s="447"/>
      <c r="Z433" s="447"/>
    </row>
    <row r="434" spans="1:26" ht="15.75" customHeight="1">
      <c r="A434" s="447"/>
      <c r="B434" s="447" t="s">
        <v>416</v>
      </c>
      <c r="C434" s="448" t="s">
        <v>511</v>
      </c>
      <c r="D434" s="448" t="s">
        <v>401</v>
      </c>
      <c r="E434" s="448" t="s">
        <v>774</v>
      </c>
      <c r="F434" s="448" t="s">
        <v>63</v>
      </c>
      <c r="G434" s="448" t="s">
        <v>63</v>
      </c>
      <c r="H434" s="454" t="s">
        <v>662</v>
      </c>
      <c r="I434" s="448" t="s">
        <v>57</v>
      </c>
      <c r="J434" s="455">
        <f>'[1]Revenue Value'!I1190</f>
        <v>34868812</v>
      </c>
      <c r="K434" s="448" t="s">
        <v>929</v>
      </c>
      <c r="L434" s="448"/>
      <c r="M434" s="448"/>
      <c r="N434" s="448"/>
      <c r="O434" s="447"/>
      <c r="P434" s="447"/>
      <c r="Q434" s="447"/>
      <c r="R434" s="447"/>
      <c r="S434" s="447"/>
      <c r="T434" s="447"/>
      <c r="U434" s="447"/>
      <c r="V434" s="447"/>
      <c r="W434" s="447"/>
      <c r="X434" s="447"/>
      <c r="Y434" s="447"/>
      <c r="Z434" s="447"/>
    </row>
    <row r="435" spans="1:26" ht="15.75" customHeight="1">
      <c r="A435" s="447"/>
      <c r="B435" s="447" t="s">
        <v>416</v>
      </c>
      <c r="C435" s="448" t="s">
        <v>511</v>
      </c>
      <c r="D435" s="448" t="s">
        <v>395</v>
      </c>
      <c r="E435" s="448" t="s">
        <v>775</v>
      </c>
      <c r="F435" s="448" t="s">
        <v>63</v>
      </c>
      <c r="G435" s="448" t="s">
        <v>63</v>
      </c>
      <c r="H435" s="454" t="s">
        <v>662</v>
      </c>
      <c r="I435" s="448" t="s">
        <v>57</v>
      </c>
      <c r="J435" s="455">
        <f>'[1]Revenue Value'!I1064</f>
        <v>321090112</v>
      </c>
      <c r="K435" s="448" t="s">
        <v>929</v>
      </c>
      <c r="L435" s="448"/>
      <c r="M435" s="448"/>
      <c r="N435" s="448"/>
      <c r="O435" s="447"/>
      <c r="P435" s="447"/>
      <c r="Q435" s="447"/>
      <c r="R435" s="447"/>
      <c r="S435" s="447"/>
      <c r="T435" s="447"/>
      <c r="U435" s="447"/>
      <c r="V435" s="447"/>
      <c r="W435" s="447"/>
      <c r="X435" s="447"/>
      <c r="Y435" s="447"/>
      <c r="Z435" s="447"/>
    </row>
    <row r="436" spans="1:26" ht="15.75" customHeight="1">
      <c r="A436" s="447"/>
      <c r="B436" s="447" t="s">
        <v>416</v>
      </c>
      <c r="C436" s="448" t="s">
        <v>511</v>
      </c>
      <c r="D436" s="448" t="s">
        <v>384</v>
      </c>
      <c r="E436" s="245" t="s">
        <v>780</v>
      </c>
      <c r="F436" s="448" t="s">
        <v>63</v>
      </c>
      <c r="G436" s="448" t="s">
        <v>63</v>
      </c>
      <c r="H436" s="454" t="s">
        <v>662</v>
      </c>
      <c r="I436" s="448" t="s">
        <v>57</v>
      </c>
      <c r="J436" s="455">
        <f>'[1]Revenue Value'!I788</f>
        <v>102824517</v>
      </c>
      <c r="K436" s="448" t="s">
        <v>929</v>
      </c>
      <c r="L436" s="448"/>
      <c r="M436" s="448"/>
      <c r="N436" s="448"/>
      <c r="O436" s="447"/>
      <c r="P436" s="447"/>
      <c r="Q436" s="447"/>
      <c r="R436" s="447"/>
      <c r="S436" s="447"/>
      <c r="T436" s="447"/>
      <c r="U436" s="447"/>
      <c r="V436" s="447"/>
      <c r="W436" s="447"/>
      <c r="X436" s="447"/>
      <c r="Y436" s="447"/>
      <c r="Z436" s="447"/>
    </row>
    <row r="437" spans="1:26" ht="15.75" customHeight="1">
      <c r="A437" s="447"/>
      <c r="B437" s="447" t="s">
        <v>416</v>
      </c>
      <c r="C437" s="448" t="s">
        <v>511</v>
      </c>
      <c r="D437" s="448" t="s">
        <v>384</v>
      </c>
      <c r="E437" s="448" t="s">
        <v>782</v>
      </c>
      <c r="F437" s="448" t="s">
        <v>63</v>
      </c>
      <c r="G437" s="448" t="s">
        <v>63</v>
      </c>
      <c r="H437" s="454" t="s">
        <v>662</v>
      </c>
      <c r="I437" s="448" t="s">
        <v>57</v>
      </c>
      <c r="J437" s="455">
        <f>'[1]Revenue Value'!I789</f>
        <v>784179</v>
      </c>
      <c r="K437" s="448" t="s">
        <v>929</v>
      </c>
      <c r="L437" s="448"/>
      <c r="M437" s="448"/>
      <c r="N437" s="448"/>
      <c r="O437" s="447"/>
      <c r="P437" s="447"/>
      <c r="Q437" s="447"/>
      <c r="R437" s="447"/>
      <c r="S437" s="447"/>
      <c r="T437" s="447"/>
      <c r="U437" s="447"/>
      <c r="V437" s="447"/>
      <c r="W437" s="447"/>
      <c r="X437" s="447"/>
      <c r="Y437" s="447"/>
      <c r="Z437" s="447"/>
    </row>
    <row r="438" spans="1:26" ht="15.75" customHeight="1">
      <c r="A438" s="447"/>
      <c r="B438" s="447" t="s">
        <v>416</v>
      </c>
      <c r="C438" s="448" t="s">
        <v>511</v>
      </c>
      <c r="D438" s="448" t="s">
        <v>384</v>
      </c>
      <c r="E438" s="448" t="s">
        <v>783</v>
      </c>
      <c r="F438" s="448" t="s">
        <v>63</v>
      </c>
      <c r="G438" s="448" t="s">
        <v>63</v>
      </c>
      <c r="H438" s="454" t="s">
        <v>662</v>
      </c>
      <c r="I438" s="448" t="s">
        <v>57</v>
      </c>
      <c r="J438" s="455">
        <f>'[1]Revenue Value'!I790</f>
        <v>784179</v>
      </c>
      <c r="K438" s="448" t="s">
        <v>929</v>
      </c>
      <c r="L438" s="448"/>
      <c r="M438" s="448"/>
      <c r="N438" s="448"/>
      <c r="O438" s="447"/>
      <c r="P438" s="447"/>
      <c r="Q438" s="447"/>
      <c r="R438" s="447"/>
      <c r="S438" s="447"/>
      <c r="T438" s="447"/>
      <c r="U438" s="447"/>
      <c r="V438" s="447"/>
      <c r="W438" s="447"/>
      <c r="X438" s="447"/>
      <c r="Y438" s="447"/>
      <c r="Z438" s="447"/>
    </row>
    <row r="439" spans="1:26" ht="15.75" customHeight="1">
      <c r="A439" s="447"/>
      <c r="B439" s="447" t="s">
        <v>416</v>
      </c>
      <c r="C439" s="448" t="s">
        <v>511</v>
      </c>
      <c r="D439" s="448" t="s">
        <v>384</v>
      </c>
      <c r="E439" s="448" t="s">
        <v>778</v>
      </c>
      <c r="F439" s="448" t="s">
        <v>63</v>
      </c>
      <c r="G439" s="448" t="s">
        <v>63</v>
      </c>
      <c r="H439" s="454" t="s">
        <v>662</v>
      </c>
      <c r="I439" s="448" t="s">
        <v>57</v>
      </c>
      <c r="J439" s="455">
        <f>'[1]Revenue Value'!I793</f>
        <v>522000</v>
      </c>
      <c r="K439" s="448" t="s">
        <v>929</v>
      </c>
      <c r="L439" s="448"/>
      <c r="M439" s="448"/>
      <c r="N439" s="448"/>
      <c r="O439" s="447"/>
      <c r="P439" s="447"/>
      <c r="Q439" s="447"/>
      <c r="R439" s="447"/>
      <c r="S439" s="447"/>
      <c r="T439" s="447"/>
      <c r="U439" s="447"/>
      <c r="V439" s="447"/>
      <c r="W439" s="447"/>
      <c r="X439" s="447"/>
      <c r="Y439" s="447"/>
      <c r="Z439" s="447"/>
    </row>
    <row r="440" spans="1:26" ht="15.75" customHeight="1">
      <c r="A440" s="447"/>
      <c r="B440" s="447" t="s">
        <v>416</v>
      </c>
      <c r="C440" s="448" t="s">
        <v>511</v>
      </c>
      <c r="D440" s="448" t="s">
        <v>384</v>
      </c>
      <c r="E440" s="448" t="s">
        <v>784</v>
      </c>
      <c r="F440" s="448" t="s">
        <v>63</v>
      </c>
      <c r="G440" s="448" t="s">
        <v>63</v>
      </c>
      <c r="H440" s="454" t="s">
        <v>662</v>
      </c>
      <c r="I440" s="448" t="s">
        <v>57</v>
      </c>
      <c r="J440" s="455">
        <f>'[1]Revenue Value'!I791</f>
        <v>110000</v>
      </c>
      <c r="K440" s="448" t="s">
        <v>929</v>
      </c>
      <c r="L440" s="448"/>
      <c r="M440" s="448"/>
      <c r="N440" s="448"/>
      <c r="O440" s="447"/>
      <c r="P440" s="447"/>
      <c r="Q440" s="447"/>
      <c r="R440" s="447"/>
      <c r="S440" s="447"/>
      <c r="T440" s="447"/>
      <c r="U440" s="447"/>
      <c r="V440" s="447"/>
      <c r="W440" s="447"/>
      <c r="X440" s="447"/>
      <c r="Y440" s="447"/>
      <c r="Z440" s="447"/>
    </row>
    <row r="441" spans="1:26" ht="15.75" customHeight="1">
      <c r="A441" s="447"/>
      <c r="B441" s="447" t="s">
        <v>416</v>
      </c>
      <c r="C441" s="448" t="s">
        <v>511</v>
      </c>
      <c r="D441" s="448" t="s">
        <v>384</v>
      </c>
      <c r="E441" s="448" t="s">
        <v>786</v>
      </c>
      <c r="F441" s="448" t="s">
        <v>63</v>
      </c>
      <c r="G441" s="448" t="s">
        <v>63</v>
      </c>
      <c r="H441" s="454" t="s">
        <v>662</v>
      </c>
      <c r="I441" s="448" t="s">
        <v>57</v>
      </c>
      <c r="J441" s="455">
        <f>'[1]Revenue Value'!I792</f>
        <v>10500</v>
      </c>
      <c r="K441" s="448" t="s">
        <v>929</v>
      </c>
      <c r="L441" s="448"/>
      <c r="M441" s="448"/>
      <c r="N441" s="448"/>
      <c r="O441" s="447"/>
      <c r="P441" s="447"/>
      <c r="Q441" s="447"/>
      <c r="R441" s="447"/>
      <c r="S441" s="447"/>
      <c r="T441" s="447"/>
      <c r="U441" s="447"/>
      <c r="V441" s="447"/>
      <c r="W441" s="447"/>
      <c r="X441" s="447"/>
      <c r="Y441" s="447"/>
      <c r="Z441" s="447"/>
    </row>
    <row r="442" spans="1:26" ht="15.75" customHeight="1">
      <c r="A442" s="447"/>
      <c r="B442" s="447" t="s">
        <v>416</v>
      </c>
      <c r="C442" s="448" t="s">
        <v>511</v>
      </c>
      <c r="D442" s="448" t="s">
        <v>384</v>
      </c>
      <c r="E442" s="245" t="s">
        <v>777</v>
      </c>
      <c r="F442" s="448" t="s">
        <v>63</v>
      </c>
      <c r="G442" s="448" t="s">
        <v>63</v>
      </c>
      <c r="H442" s="454" t="s">
        <v>662</v>
      </c>
      <c r="I442" s="448" t="s">
        <v>57</v>
      </c>
      <c r="J442" s="455">
        <f>'[1]Revenue Value'!I794</f>
        <v>8989588</v>
      </c>
      <c r="K442" s="448" t="s">
        <v>929</v>
      </c>
      <c r="L442" s="448"/>
      <c r="M442" s="448"/>
      <c r="N442" s="448"/>
      <c r="O442" s="447"/>
      <c r="P442" s="447"/>
      <c r="Q442" s="447"/>
      <c r="R442" s="447"/>
      <c r="S442" s="447"/>
      <c r="T442" s="447"/>
      <c r="U442" s="447"/>
      <c r="V442" s="447"/>
      <c r="W442" s="447"/>
      <c r="X442" s="447"/>
      <c r="Y442" s="447"/>
      <c r="Z442" s="447"/>
    </row>
    <row r="443" spans="1:26" ht="15.75" customHeight="1">
      <c r="A443" s="447"/>
      <c r="B443" s="447" t="s">
        <v>416</v>
      </c>
      <c r="C443" s="448" t="s">
        <v>511</v>
      </c>
      <c r="D443" s="448" t="s">
        <v>397</v>
      </c>
      <c r="E443" s="448" t="s">
        <v>787</v>
      </c>
      <c r="F443" s="448" t="s">
        <v>63</v>
      </c>
      <c r="G443" s="448" t="s">
        <v>63</v>
      </c>
      <c r="H443" s="454" t="s">
        <v>662</v>
      </c>
      <c r="I443" s="448" t="s">
        <v>57</v>
      </c>
      <c r="J443" s="455">
        <f>'[1]Revenue Value'!I1290</f>
        <v>66911298</v>
      </c>
      <c r="K443" s="448" t="s">
        <v>929</v>
      </c>
      <c r="L443" s="448"/>
      <c r="M443" s="448"/>
      <c r="N443" s="448"/>
      <c r="O443" s="447"/>
      <c r="P443" s="447"/>
      <c r="Q443" s="447"/>
      <c r="R443" s="447"/>
      <c r="S443" s="447"/>
      <c r="T443" s="447"/>
      <c r="U443" s="447"/>
      <c r="V443" s="447"/>
      <c r="W443" s="447"/>
      <c r="X443" s="447"/>
      <c r="Y443" s="447"/>
      <c r="Z443" s="447"/>
    </row>
    <row r="444" spans="1:26" ht="15.75" customHeight="1">
      <c r="A444" s="447"/>
      <c r="B444" s="447" t="s">
        <v>416</v>
      </c>
      <c r="C444" s="448" t="s">
        <v>515</v>
      </c>
      <c r="D444" s="448" t="s">
        <v>389</v>
      </c>
      <c r="E444" s="448" t="s">
        <v>752</v>
      </c>
      <c r="F444" s="448" t="s">
        <v>63</v>
      </c>
      <c r="G444" s="448" t="s">
        <v>63</v>
      </c>
      <c r="H444" s="454" t="s">
        <v>664</v>
      </c>
      <c r="I444" s="448" t="s">
        <v>57</v>
      </c>
      <c r="J444" s="455">
        <f>'[1]Revenue Value'!I221</f>
        <v>253234092</v>
      </c>
      <c r="K444" s="448" t="s">
        <v>929</v>
      </c>
      <c r="L444" s="448"/>
      <c r="M444" s="448"/>
      <c r="N444" s="448"/>
      <c r="O444" s="447"/>
      <c r="P444" s="447"/>
      <c r="Q444" s="447"/>
      <c r="R444" s="447"/>
      <c r="S444" s="447"/>
      <c r="T444" s="447"/>
      <c r="U444" s="447"/>
      <c r="V444" s="447"/>
      <c r="W444" s="447"/>
      <c r="X444" s="447"/>
      <c r="Y444" s="447"/>
      <c r="Z444" s="447"/>
    </row>
    <row r="445" spans="1:26" ht="15.75" customHeight="1">
      <c r="A445" s="447"/>
      <c r="B445" s="447" t="s">
        <v>416</v>
      </c>
      <c r="C445" s="448" t="s">
        <v>515</v>
      </c>
      <c r="D445" s="448" t="s">
        <v>389</v>
      </c>
      <c r="E445" s="448" t="s">
        <v>755</v>
      </c>
      <c r="F445" s="448" t="s">
        <v>63</v>
      </c>
      <c r="G445" s="448" t="s">
        <v>63</v>
      </c>
      <c r="H445" s="454" t="s">
        <v>664</v>
      </c>
      <c r="I445" s="448" t="s">
        <v>57</v>
      </c>
      <c r="J445" s="455">
        <f>'[1]Revenue Value'!I222</f>
        <v>917785362</v>
      </c>
      <c r="K445" s="448" t="s">
        <v>929</v>
      </c>
      <c r="L445" s="448"/>
      <c r="M445" s="448"/>
      <c r="N445" s="448"/>
      <c r="O445" s="447"/>
      <c r="P445" s="447"/>
      <c r="Q445" s="447"/>
      <c r="R445" s="447"/>
      <c r="S445" s="447"/>
      <c r="T445" s="447"/>
      <c r="U445" s="447"/>
      <c r="V445" s="447"/>
      <c r="W445" s="447"/>
      <c r="X445" s="447"/>
      <c r="Y445" s="447"/>
      <c r="Z445" s="447"/>
    </row>
    <row r="446" spans="1:26" ht="15.75" customHeight="1">
      <c r="A446" s="447"/>
      <c r="B446" s="447" t="s">
        <v>416</v>
      </c>
      <c r="C446" s="448" t="s">
        <v>515</v>
      </c>
      <c r="D446" s="448" t="s">
        <v>389</v>
      </c>
      <c r="E446" s="448" t="s">
        <v>760</v>
      </c>
      <c r="F446" s="448" t="s">
        <v>63</v>
      </c>
      <c r="G446" s="448" t="s">
        <v>63</v>
      </c>
      <c r="H446" s="454" t="s">
        <v>664</v>
      </c>
      <c r="I446" s="448" t="s">
        <v>57</v>
      </c>
      <c r="J446" s="455">
        <f>'[1]Revenue Value'!I227</f>
        <v>77158564</v>
      </c>
      <c r="K446" s="448" t="s">
        <v>929</v>
      </c>
      <c r="L446" s="448"/>
      <c r="M446" s="448"/>
      <c r="N446" s="448"/>
      <c r="O446" s="447"/>
      <c r="P446" s="447"/>
      <c r="Q446" s="447"/>
      <c r="R446" s="447"/>
      <c r="S446" s="447"/>
      <c r="T446" s="447"/>
      <c r="U446" s="447"/>
      <c r="V446" s="447"/>
      <c r="W446" s="447"/>
      <c r="X446" s="447"/>
      <c r="Y446" s="447"/>
      <c r="Z446" s="447"/>
    </row>
    <row r="447" spans="1:26" ht="15.75" customHeight="1">
      <c r="A447" s="447"/>
      <c r="B447" s="447" t="s">
        <v>416</v>
      </c>
      <c r="C447" s="448" t="s">
        <v>515</v>
      </c>
      <c r="D447" s="448" t="s">
        <v>389</v>
      </c>
      <c r="E447" s="448" t="s">
        <v>768</v>
      </c>
      <c r="F447" s="448" t="s">
        <v>63</v>
      </c>
      <c r="G447" s="448" t="s">
        <v>63</v>
      </c>
      <c r="H447" s="454" t="s">
        <v>664</v>
      </c>
      <c r="I447" s="448" t="s">
        <v>57</v>
      </c>
      <c r="J447" s="456">
        <v>38101061</v>
      </c>
      <c r="K447" s="448" t="s">
        <v>929</v>
      </c>
      <c r="L447" s="448"/>
      <c r="M447" s="448"/>
      <c r="N447" s="448"/>
      <c r="O447" s="447"/>
      <c r="P447" s="447"/>
      <c r="Q447" s="447"/>
      <c r="R447" s="447"/>
      <c r="S447" s="447"/>
      <c r="T447" s="447"/>
      <c r="U447" s="447"/>
      <c r="V447" s="447"/>
      <c r="W447" s="447"/>
      <c r="X447" s="447"/>
      <c r="Y447" s="447"/>
      <c r="Z447" s="447"/>
    </row>
    <row r="448" spans="1:26" ht="15.75" customHeight="1">
      <c r="A448" s="447"/>
      <c r="B448" s="447" t="s">
        <v>416</v>
      </c>
      <c r="C448" s="448" t="s">
        <v>515</v>
      </c>
      <c r="D448" s="448" t="s">
        <v>389</v>
      </c>
      <c r="E448" s="448" t="s">
        <v>767</v>
      </c>
      <c r="F448" s="448" t="s">
        <v>63</v>
      </c>
      <c r="G448" s="448" t="s">
        <v>63</v>
      </c>
      <c r="H448" s="454" t="s">
        <v>664</v>
      </c>
      <c r="I448" s="448" t="s">
        <v>57</v>
      </c>
      <c r="J448" s="456">
        <v>58726222</v>
      </c>
      <c r="K448" s="448" t="s">
        <v>929</v>
      </c>
      <c r="L448" s="448"/>
      <c r="M448" s="448"/>
      <c r="N448" s="448"/>
      <c r="O448" s="447"/>
      <c r="P448" s="447"/>
      <c r="Q448" s="447"/>
      <c r="R448" s="447"/>
      <c r="S448" s="447"/>
      <c r="T448" s="447"/>
      <c r="U448" s="447"/>
      <c r="V448" s="447"/>
      <c r="W448" s="447"/>
      <c r="X448" s="447"/>
      <c r="Y448" s="447"/>
      <c r="Z448" s="447"/>
    </row>
    <row r="449" spans="1:26" ht="15.75" customHeight="1">
      <c r="A449" s="447"/>
      <c r="B449" s="447" t="s">
        <v>416</v>
      </c>
      <c r="C449" s="448" t="s">
        <v>515</v>
      </c>
      <c r="D449" s="448" t="s">
        <v>389</v>
      </c>
      <c r="E449" s="245" t="s">
        <v>760</v>
      </c>
      <c r="F449" s="448" t="s">
        <v>63</v>
      </c>
      <c r="G449" s="448" t="s">
        <v>63</v>
      </c>
      <c r="H449" s="454" t="s">
        <v>664</v>
      </c>
      <c r="I449" s="448" t="s">
        <v>57</v>
      </c>
      <c r="J449" s="456">
        <v>64465</v>
      </c>
      <c r="K449" s="448" t="s">
        <v>929</v>
      </c>
      <c r="L449" s="448"/>
      <c r="M449" s="448"/>
      <c r="N449" s="448"/>
      <c r="O449" s="447"/>
      <c r="P449" s="447"/>
      <c r="Q449" s="447"/>
      <c r="R449" s="447"/>
      <c r="S449" s="447"/>
      <c r="T449" s="447"/>
      <c r="U449" s="447"/>
      <c r="V449" s="447"/>
      <c r="W449" s="447"/>
      <c r="X449" s="447"/>
      <c r="Y449" s="447"/>
      <c r="Z449" s="447"/>
    </row>
    <row r="450" spans="1:26" ht="15.75" customHeight="1">
      <c r="A450" s="447"/>
      <c r="B450" s="447" t="s">
        <v>416</v>
      </c>
      <c r="C450" s="448" t="s">
        <v>515</v>
      </c>
      <c r="D450" s="448" t="s">
        <v>401</v>
      </c>
      <c r="E450" s="448" t="s">
        <v>774</v>
      </c>
      <c r="F450" s="448" t="s">
        <v>63</v>
      </c>
      <c r="G450" s="448" t="s">
        <v>63</v>
      </c>
      <c r="H450" s="454" t="s">
        <v>664</v>
      </c>
      <c r="I450" s="448" t="s">
        <v>57</v>
      </c>
      <c r="J450" s="455">
        <f>'[1]Revenue Value'!I1192</f>
        <v>13513392</v>
      </c>
      <c r="K450" s="448" t="s">
        <v>929</v>
      </c>
      <c r="L450" s="448"/>
      <c r="M450" s="448"/>
      <c r="N450" s="448"/>
      <c r="O450" s="447"/>
      <c r="P450" s="447"/>
      <c r="Q450" s="447"/>
      <c r="R450" s="447"/>
      <c r="S450" s="447"/>
      <c r="T450" s="447"/>
      <c r="U450" s="447"/>
      <c r="V450" s="447"/>
      <c r="W450" s="447"/>
      <c r="X450" s="447"/>
      <c r="Y450" s="447"/>
      <c r="Z450" s="447"/>
    </row>
    <row r="451" spans="1:26" ht="15.75" customHeight="1">
      <c r="A451" s="447"/>
      <c r="B451" s="447" t="s">
        <v>416</v>
      </c>
      <c r="C451" s="448" t="s">
        <v>515</v>
      </c>
      <c r="D451" s="448" t="s">
        <v>384</v>
      </c>
      <c r="E451" s="245" t="s">
        <v>780</v>
      </c>
      <c r="F451" s="448" t="s">
        <v>63</v>
      </c>
      <c r="G451" s="448" t="s">
        <v>63</v>
      </c>
      <c r="H451" s="454" t="s">
        <v>664</v>
      </c>
      <c r="I451" s="448" t="s">
        <v>57</v>
      </c>
      <c r="J451" s="455">
        <f>'[1]Revenue Value'!I796</f>
        <v>1580</v>
      </c>
      <c r="K451" s="448" t="s">
        <v>929</v>
      </c>
      <c r="L451" s="448"/>
      <c r="M451" s="448"/>
      <c r="N451" s="448"/>
      <c r="O451" s="447"/>
      <c r="P451" s="447"/>
      <c r="Q451" s="447"/>
      <c r="R451" s="447"/>
      <c r="S451" s="447"/>
      <c r="T451" s="447"/>
      <c r="U451" s="447"/>
      <c r="V451" s="447"/>
      <c r="W451" s="447"/>
      <c r="X451" s="447"/>
      <c r="Y451" s="447"/>
      <c r="Z451" s="447"/>
    </row>
    <row r="452" spans="1:26" ht="15.75" customHeight="1">
      <c r="A452" s="447"/>
      <c r="B452" s="447" t="s">
        <v>416</v>
      </c>
      <c r="C452" s="448" t="s">
        <v>515</v>
      </c>
      <c r="D452" s="448" t="s">
        <v>384</v>
      </c>
      <c r="E452" s="245" t="s">
        <v>777</v>
      </c>
      <c r="F452" s="448" t="s">
        <v>63</v>
      </c>
      <c r="G452" s="448" t="s">
        <v>63</v>
      </c>
      <c r="H452" s="454" t="s">
        <v>664</v>
      </c>
      <c r="I452" s="448" t="s">
        <v>57</v>
      </c>
      <c r="J452" s="455">
        <f>'[1]Revenue Value'!I802</f>
        <v>1000</v>
      </c>
      <c r="K452" s="448" t="s">
        <v>929</v>
      </c>
      <c r="L452" s="448"/>
      <c r="M452" s="448"/>
      <c r="N452" s="448"/>
      <c r="O452" s="447"/>
      <c r="P452" s="447"/>
      <c r="Q452" s="447"/>
      <c r="R452" s="447"/>
      <c r="S452" s="447"/>
      <c r="T452" s="447"/>
      <c r="U452" s="447"/>
      <c r="V452" s="447"/>
      <c r="W452" s="447"/>
      <c r="X452" s="447"/>
      <c r="Y452" s="447"/>
      <c r="Z452" s="447"/>
    </row>
    <row r="453" spans="1:26" ht="15.75" customHeight="1">
      <c r="A453" s="447"/>
      <c r="B453" s="447" t="s">
        <v>416</v>
      </c>
      <c r="C453" s="448" t="s">
        <v>515</v>
      </c>
      <c r="D453" s="448" t="s">
        <v>397</v>
      </c>
      <c r="E453" s="448" t="s">
        <v>787</v>
      </c>
      <c r="F453" s="448" t="s">
        <v>63</v>
      </c>
      <c r="G453" s="448" t="s">
        <v>63</v>
      </c>
      <c r="H453" s="454" t="s">
        <v>664</v>
      </c>
      <c r="I453" s="448" t="s">
        <v>57</v>
      </c>
      <c r="J453" s="455">
        <f>'[1]Revenue Value'!I1292</f>
        <v>48736669</v>
      </c>
      <c r="K453" s="448" t="s">
        <v>929</v>
      </c>
      <c r="L453" s="448"/>
      <c r="M453" s="448"/>
      <c r="N453" s="448"/>
      <c r="O453" s="447"/>
      <c r="P453" s="447"/>
      <c r="Q453" s="447"/>
      <c r="R453" s="447"/>
      <c r="S453" s="447"/>
      <c r="T453" s="447"/>
      <c r="U453" s="447"/>
      <c r="V453" s="447"/>
      <c r="W453" s="447"/>
      <c r="X453" s="447"/>
      <c r="Y453" s="447"/>
      <c r="Z453" s="447"/>
    </row>
    <row r="454" spans="1:26" ht="15.75" customHeight="1">
      <c r="A454" s="447"/>
      <c r="B454" s="447" t="s">
        <v>416</v>
      </c>
      <c r="C454" s="448" t="s">
        <v>520</v>
      </c>
      <c r="D454" s="448" t="s">
        <v>389</v>
      </c>
      <c r="E454" s="448" t="s">
        <v>752</v>
      </c>
      <c r="F454" s="448" t="s">
        <v>63</v>
      </c>
      <c r="G454" s="448" t="s">
        <v>63</v>
      </c>
      <c r="H454" s="454" t="s">
        <v>666</v>
      </c>
      <c r="I454" s="448" t="s">
        <v>57</v>
      </c>
      <c r="J454" s="455">
        <f>'[1]Revenue Value'!I231</f>
        <v>5238720</v>
      </c>
      <c r="K454" s="448" t="s">
        <v>929</v>
      </c>
      <c r="L454" s="448"/>
      <c r="M454" s="448"/>
      <c r="N454" s="448"/>
      <c r="O454" s="447"/>
      <c r="P454" s="447"/>
      <c r="Q454" s="447"/>
      <c r="R454" s="447"/>
      <c r="S454" s="447"/>
      <c r="T454" s="447"/>
      <c r="U454" s="447"/>
      <c r="V454" s="447"/>
      <c r="W454" s="447"/>
      <c r="X454" s="447"/>
      <c r="Y454" s="447"/>
      <c r="Z454" s="447"/>
    </row>
    <row r="455" spans="1:26" ht="17.25" customHeight="1">
      <c r="A455" s="447"/>
      <c r="B455" s="447" t="s">
        <v>416</v>
      </c>
      <c r="C455" s="448" t="s">
        <v>520</v>
      </c>
      <c r="D455" s="448" t="s">
        <v>389</v>
      </c>
      <c r="E455" s="448" t="s">
        <v>755</v>
      </c>
      <c r="F455" s="448" t="s">
        <v>63</v>
      </c>
      <c r="G455" s="448" t="s">
        <v>63</v>
      </c>
      <c r="H455" s="454" t="s">
        <v>666</v>
      </c>
      <c r="I455" s="448" t="s">
        <v>57</v>
      </c>
      <c r="J455" s="455">
        <f>'[1]Revenue Value'!I232</f>
        <v>1606997</v>
      </c>
      <c r="K455" s="448" t="s">
        <v>929</v>
      </c>
      <c r="L455" s="448"/>
      <c r="M455" s="448"/>
      <c r="N455" s="448"/>
      <c r="O455" s="447"/>
      <c r="P455" s="447"/>
      <c r="Q455" s="447"/>
      <c r="R455" s="447"/>
      <c r="S455" s="447"/>
      <c r="T455" s="447"/>
      <c r="U455" s="447"/>
      <c r="V455" s="447"/>
      <c r="W455" s="447"/>
      <c r="X455" s="447"/>
      <c r="Y455" s="447"/>
      <c r="Z455" s="447"/>
    </row>
    <row r="456" spans="1:26" ht="15.75" customHeight="1">
      <c r="A456" s="447"/>
      <c r="B456" s="447" t="s">
        <v>416</v>
      </c>
      <c r="C456" s="448" t="s">
        <v>520</v>
      </c>
      <c r="D456" s="448" t="s">
        <v>389</v>
      </c>
      <c r="E456" s="448" t="s">
        <v>768</v>
      </c>
      <c r="F456" s="448" t="s">
        <v>63</v>
      </c>
      <c r="G456" s="448" t="s">
        <v>63</v>
      </c>
      <c r="H456" s="454" t="s">
        <v>666</v>
      </c>
      <c r="I456" s="448" t="s">
        <v>57</v>
      </c>
      <c r="J456" s="456">
        <v>2636612</v>
      </c>
      <c r="K456" s="448" t="s">
        <v>929</v>
      </c>
      <c r="L456" s="448"/>
      <c r="M456" s="448"/>
      <c r="N456" s="448"/>
      <c r="O456" s="447"/>
      <c r="P456" s="447"/>
      <c r="Q456" s="447"/>
      <c r="R456" s="447"/>
      <c r="S456" s="447"/>
      <c r="T456" s="447"/>
      <c r="U456" s="447"/>
      <c r="V456" s="447"/>
      <c r="W456" s="447"/>
      <c r="X456" s="447"/>
      <c r="Y456" s="447"/>
      <c r="Z456" s="447"/>
    </row>
    <row r="457" spans="1:26" ht="15.75" customHeight="1">
      <c r="A457" s="447"/>
      <c r="B457" s="447" t="s">
        <v>416</v>
      </c>
      <c r="C457" s="448" t="s">
        <v>520</v>
      </c>
      <c r="D457" s="448" t="s">
        <v>389</v>
      </c>
      <c r="E457" s="448" t="s">
        <v>767</v>
      </c>
      <c r="F457" s="448" t="s">
        <v>63</v>
      </c>
      <c r="G457" s="448" t="s">
        <v>63</v>
      </c>
      <c r="H457" s="454" t="s">
        <v>666</v>
      </c>
      <c r="I457" s="448" t="s">
        <v>57</v>
      </c>
      <c r="J457" s="456">
        <v>2145111</v>
      </c>
      <c r="K457" s="448" t="s">
        <v>929</v>
      </c>
      <c r="L457" s="448"/>
      <c r="M457" s="448"/>
      <c r="N457" s="448"/>
      <c r="O457" s="447"/>
      <c r="P457" s="447"/>
      <c r="Q457" s="447"/>
      <c r="R457" s="447"/>
      <c r="S457" s="447"/>
      <c r="T457" s="447"/>
      <c r="U457" s="447"/>
      <c r="V457" s="447"/>
      <c r="W457" s="447"/>
      <c r="X457" s="447"/>
      <c r="Y457" s="447"/>
      <c r="Z457" s="447"/>
    </row>
    <row r="458" spans="1:26" ht="15.75" customHeight="1">
      <c r="A458" s="447"/>
      <c r="B458" s="447" t="s">
        <v>416</v>
      </c>
      <c r="C458" s="448" t="s">
        <v>520</v>
      </c>
      <c r="D458" s="448" t="s">
        <v>389</v>
      </c>
      <c r="E458" s="245" t="s">
        <v>760</v>
      </c>
      <c r="F458" s="448" t="s">
        <v>63</v>
      </c>
      <c r="G458" s="448" t="s">
        <v>63</v>
      </c>
      <c r="H458" s="454" t="s">
        <v>666</v>
      </c>
      <c r="I458" s="448" t="s">
        <v>57</v>
      </c>
      <c r="J458" s="456">
        <v>600500</v>
      </c>
      <c r="K458" s="448" t="s">
        <v>929</v>
      </c>
      <c r="L458" s="448"/>
      <c r="M458" s="448"/>
      <c r="N458" s="448"/>
      <c r="O458" s="447"/>
      <c r="P458" s="447"/>
      <c r="Q458" s="447"/>
      <c r="R458" s="447"/>
      <c r="S458" s="447"/>
      <c r="T458" s="447"/>
      <c r="U458" s="447"/>
      <c r="V458" s="447"/>
      <c r="W458" s="447"/>
      <c r="X458" s="447"/>
      <c r="Y458" s="447"/>
      <c r="Z458" s="447"/>
    </row>
    <row r="459" spans="1:26" ht="15.75" customHeight="1">
      <c r="A459" s="447"/>
      <c r="B459" s="447" t="s">
        <v>416</v>
      </c>
      <c r="C459" s="448" t="s">
        <v>520</v>
      </c>
      <c r="D459" s="448" t="s">
        <v>401</v>
      </c>
      <c r="E459" s="448" t="s">
        <v>774</v>
      </c>
      <c r="F459" s="448" t="s">
        <v>63</v>
      </c>
      <c r="G459" s="448" t="s">
        <v>63</v>
      </c>
      <c r="H459" s="454" t="s">
        <v>666</v>
      </c>
      <c r="I459" s="448" t="s">
        <v>57</v>
      </c>
      <c r="J459" s="455">
        <f>'[1]Revenue Value'!I1194</f>
        <v>518424</v>
      </c>
      <c r="K459" s="448" t="s">
        <v>929</v>
      </c>
      <c r="L459" s="448"/>
      <c r="M459" s="448"/>
      <c r="N459" s="448"/>
      <c r="O459" s="447"/>
      <c r="P459" s="447"/>
      <c r="Q459" s="447"/>
      <c r="R459" s="447"/>
      <c r="S459" s="447"/>
      <c r="T459" s="447"/>
      <c r="U459" s="447"/>
      <c r="V459" s="447"/>
      <c r="W459" s="447"/>
      <c r="X459" s="447"/>
      <c r="Y459" s="447"/>
      <c r="Z459" s="447"/>
    </row>
    <row r="460" spans="1:26" ht="15.75" customHeight="1">
      <c r="A460" s="447"/>
      <c r="B460" s="447" t="s">
        <v>416</v>
      </c>
      <c r="C460" s="448" t="s">
        <v>520</v>
      </c>
      <c r="D460" s="448" t="s">
        <v>384</v>
      </c>
      <c r="E460" s="245" t="s">
        <v>780</v>
      </c>
      <c r="F460" s="448" t="s">
        <v>63</v>
      </c>
      <c r="G460" s="448" t="s">
        <v>63</v>
      </c>
      <c r="H460" s="454" t="s">
        <v>666</v>
      </c>
      <c r="I460" s="448" t="s">
        <v>57</v>
      </c>
      <c r="J460" s="455">
        <f>'[1]Revenue Value'!I804</f>
        <v>200000</v>
      </c>
      <c r="K460" s="448" t="s">
        <v>929</v>
      </c>
      <c r="L460" s="448"/>
      <c r="M460" s="448"/>
      <c r="N460" s="448"/>
      <c r="O460" s="447"/>
      <c r="P460" s="447"/>
      <c r="Q460" s="447"/>
      <c r="R460" s="447"/>
      <c r="S460" s="447"/>
      <c r="T460" s="447"/>
      <c r="U460" s="447"/>
      <c r="V460" s="447"/>
      <c r="W460" s="447"/>
      <c r="X460" s="447"/>
      <c r="Y460" s="447"/>
      <c r="Z460" s="447"/>
    </row>
    <row r="461" spans="1:26" ht="15.75" customHeight="1">
      <c r="A461" s="447"/>
      <c r="B461" s="447" t="s">
        <v>416</v>
      </c>
      <c r="C461" s="448" t="s">
        <v>520</v>
      </c>
      <c r="D461" s="448" t="s">
        <v>384</v>
      </c>
      <c r="E461" s="448" t="s">
        <v>778</v>
      </c>
      <c r="F461" s="448" t="s">
        <v>63</v>
      </c>
      <c r="G461" s="448" t="s">
        <v>63</v>
      </c>
      <c r="H461" s="454" t="s">
        <v>666</v>
      </c>
      <c r="I461" s="448" t="s">
        <v>57</v>
      </c>
      <c r="J461" s="455">
        <f>'[1]Revenue Value'!I809</f>
        <v>1826708</v>
      </c>
      <c r="K461" s="448" t="s">
        <v>929</v>
      </c>
      <c r="L461" s="448"/>
      <c r="M461" s="448"/>
      <c r="N461" s="448"/>
      <c r="O461" s="447"/>
      <c r="P461" s="447"/>
      <c r="Q461" s="447"/>
      <c r="R461" s="447"/>
      <c r="S461" s="447"/>
      <c r="T461" s="447"/>
      <c r="U461" s="447"/>
      <c r="V461" s="447"/>
      <c r="W461" s="447"/>
      <c r="X461" s="447"/>
      <c r="Y461" s="447"/>
      <c r="Z461" s="447"/>
    </row>
    <row r="462" spans="1:26" ht="15.75" customHeight="1">
      <c r="A462" s="447"/>
      <c r="B462" s="447" t="s">
        <v>416</v>
      </c>
      <c r="C462" s="448" t="s">
        <v>520</v>
      </c>
      <c r="D462" s="448" t="s">
        <v>384</v>
      </c>
      <c r="E462" s="448" t="s">
        <v>784</v>
      </c>
      <c r="F462" s="448" t="s">
        <v>63</v>
      </c>
      <c r="G462" s="448" t="s">
        <v>63</v>
      </c>
      <c r="H462" s="454" t="s">
        <v>666</v>
      </c>
      <c r="I462" s="448" t="s">
        <v>57</v>
      </c>
      <c r="J462" s="455">
        <f>'[1]Revenue Value'!I807</f>
        <v>9200</v>
      </c>
      <c r="K462" s="448" t="s">
        <v>929</v>
      </c>
      <c r="L462" s="448"/>
      <c r="M462" s="448"/>
      <c r="N462" s="448"/>
      <c r="O462" s="447"/>
      <c r="P462" s="447"/>
      <c r="Q462" s="447"/>
      <c r="R462" s="447"/>
      <c r="S462" s="447"/>
      <c r="T462" s="447"/>
      <c r="U462" s="447"/>
      <c r="V462" s="447"/>
      <c r="W462" s="447"/>
      <c r="X462" s="447"/>
      <c r="Y462" s="447"/>
      <c r="Z462" s="447"/>
    </row>
    <row r="463" spans="1:26" ht="15.75" customHeight="1">
      <c r="A463" s="447"/>
      <c r="B463" s="447" t="s">
        <v>416</v>
      </c>
      <c r="C463" s="448" t="s">
        <v>520</v>
      </c>
      <c r="D463" s="448" t="s">
        <v>384</v>
      </c>
      <c r="E463" s="245" t="s">
        <v>777</v>
      </c>
      <c r="F463" s="448" t="s">
        <v>63</v>
      </c>
      <c r="G463" s="448" t="s">
        <v>63</v>
      </c>
      <c r="H463" s="454" t="s">
        <v>666</v>
      </c>
      <c r="I463" s="448" t="s">
        <v>57</v>
      </c>
      <c r="J463" s="455">
        <f>'[1]Revenue Value'!I810</f>
        <v>2300</v>
      </c>
      <c r="K463" s="448" t="s">
        <v>929</v>
      </c>
      <c r="L463" s="448"/>
      <c r="M463" s="448"/>
      <c r="N463" s="448"/>
      <c r="O463" s="447"/>
      <c r="P463" s="447"/>
      <c r="Q463" s="447"/>
      <c r="R463" s="447"/>
      <c r="S463" s="447"/>
      <c r="T463" s="447"/>
      <c r="U463" s="447"/>
      <c r="V463" s="447"/>
      <c r="W463" s="447"/>
      <c r="X463" s="447"/>
      <c r="Y463" s="447"/>
      <c r="Z463" s="447"/>
    </row>
    <row r="464" spans="1:26" ht="15.75" customHeight="1">
      <c r="A464" s="447"/>
      <c r="B464" s="447" t="s">
        <v>416</v>
      </c>
      <c r="C464" s="448" t="s">
        <v>518</v>
      </c>
      <c r="D464" s="448" t="s">
        <v>389</v>
      </c>
      <c r="E464" s="448" t="s">
        <v>752</v>
      </c>
      <c r="F464" s="448" t="s">
        <v>63</v>
      </c>
      <c r="G464" s="448" t="s">
        <v>63</v>
      </c>
      <c r="H464" s="454" t="s">
        <v>667</v>
      </c>
      <c r="I464" s="448" t="s">
        <v>57</v>
      </c>
      <c r="J464" s="455">
        <f>'[1]Revenue Value'!I241</f>
        <v>18469799</v>
      </c>
      <c r="K464" s="448" t="s">
        <v>929</v>
      </c>
      <c r="L464" s="448"/>
      <c r="M464" s="448"/>
      <c r="N464" s="448"/>
      <c r="O464" s="447"/>
      <c r="P464" s="447"/>
      <c r="Q464" s="447"/>
      <c r="R464" s="447"/>
      <c r="S464" s="447"/>
      <c r="T464" s="447"/>
      <c r="U464" s="447"/>
      <c r="V464" s="447"/>
      <c r="W464" s="447"/>
      <c r="X464" s="447"/>
      <c r="Y464" s="447"/>
      <c r="Z464" s="447"/>
    </row>
    <row r="465" spans="1:26" ht="15.75" customHeight="1">
      <c r="A465" s="447"/>
      <c r="B465" s="447" t="s">
        <v>416</v>
      </c>
      <c r="C465" s="448" t="s">
        <v>518</v>
      </c>
      <c r="D465" s="448" t="s">
        <v>389</v>
      </c>
      <c r="E465" s="448" t="s">
        <v>755</v>
      </c>
      <c r="F465" s="448" t="s">
        <v>63</v>
      </c>
      <c r="G465" s="448" t="s">
        <v>63</v>
      </c>
      <c r="H465" s="454" t="s">
        <v>667</v>
      </c>
      <c r="I465" s="448" t="s">
        <v>57</v>
      </c>
      <c r="J465" s="455">
        <v>36884178</v>
      </c>
      <c r="K465" s="448" t="s">
        <v>929</v>
      </c>
      <c r="L465" s="448"/>
      <c r="M465" s="448"/>
      <c r="N465" s="448"/>
      <c r="O465" s="447"/>
      <c r="P465" s="447"/>
      <c r="Q465" s="447"/>
      <c r="R465" s="447"/>
      <c r="S465" s="447"/>
      <c r="T465" s="447"/>
      <c r="U465" s="447"/>
      <c r="V465" s="447"/>
      <c r="W465" s="447"/>
      <c r="X465" s="447"/>
      <c r="Y465" s="447"/>
      <c r="Z465" s="447"/>
    </row>
    <row r="466" spans="1:26" ht="15.75" customHeight="1">
      <c r="A466" s="447"/>
      <c r="B466" s="447" t="s">
        <v>416</v>
      </c>
      <c r="C466" s="448" t="s">
        <v>518</v>
      </c>
      <c r="D466" s="448" t="s">
        <v>389</v>
      </c>
      <c r="E466" s="448" t="s">
        <v>768</v>
      </c>
      <c r="F466" s="448" t="s">
        <v>63</v>
      </c>
      <c r="G466" s="448" t="s">
        <v>63</v>
      </c>
      <c r="H466" s="454" t="s">
        <v>667</v>
      </c>
      <c r="I466" s="448" t="s">
        <v>57</v>
      </c>
      <c r="J466" s="456">
        <v>5832326</v>
      </c>
      <c r="K466" s="448" t="s">
        <v>929</v>
      </c>
      <c r="L466" s="448"/>
      <c r="M466" s="448"/>
      <c r="N466" s="448"/>
      <c r="O466" s="447"/>
      <c r="P466" s="447"/>
      <c r="Q466" s="447"/>
      <c r="R466" s="447"/>
      <c r="S466" s="447"/>
      <c r="T466" s="447"/>
      <c r="U466" s="447"/>
      <c r="V466" s="447"/>
      <c r="W466" s="447"/>
      <c r="X466" s="447"/>
      <c r="Y466" s="447"/>
      <c r="Z466" s="447"/>
    </row>
    <row r="467" spans="1:26" ht="15.75" customHeight="1">
      <c r="A467" s="447"/>
      <c r="B467" s="447" t="s">
        <v>416</v>
      </c>
      <c r="C467" s="448" t="s">
        <v>518</v>
      </c>
      <c r="D467" s="448" t="s">
        <v>389</v>
      </c>
      <c r="E467" s="448" t="s">
        <v>767</v>
      </c>
      <c r="F467" s="448" t="s">
        <v>63</v>
      </c>
      <c r="G467" s="448" t="s">
        <v>63</v>
      </c>
      <c r="H467" s="454" t="s">
        <v>667</v>
      </c>
      <c r="I467" s="448" t="s">
        <v>57</v>
      </c>
      <c r="J467" s="456">
        <v>4010817</v>
      </c>
      <c r="K467" s="448" t="s">
        <v>929</v>
      </c>
      <c r="L467" s="448"/>
      <c r="M467" s="448"/>
      <c r="N467" s="448"/>
      <c r="O467" s="447"/>
      <c r="P467" s="447"/>
      <c r="Q467" s="447"/>
      <c r="R467" s="447"/>
      <c r="S467" s="447"/>
      <c r="T467" s="447"/>
      <c r="U467" s="447"/>
      <c r="V467" s="447"/>
      <c r="W467" s="447"/>
      <c r="X467" s="447"/>
      <c r="Y467" s="447"/>
      <c r="Z467" s="447"/>
    </row>
    <row r="468" spans="1:26" ht="15.75" customHeight="1">
      <c r="A468" s="447"/>
      <c r="B468" s="447" t="s">
        <v>416</v>
      </c>
      <c r="C468" s="448" t="s">
        <v>518</v>
      </c>
      <c r="D468" s="448" t="s">
        <v>389</v>
      </c>
      <c r="E468" s="245" t="s">
        <v>760</v>
      </c>
      <c r="F468" s="448" t="s">
        <v>63</v>
      </c>
      <c r="G468" s="448" t="s">
        <v>63</v>
      </c>
      <c r="H468" s="454" t="s">
        <v>667</v>
      </c>
      <c r="I468" s="448" t="s">
        <v>57</v>
      </c>
      <c r="J468" s="449">
        <v>500</v>
      </c>
      <c r="K468" s="448" t="s">
        <v>929</v>
      </c>
      <c r="L468" s="448"/>
      <c r="M468" s="448"/>
      <c r="N468" s="448"/>
      <c r="O468" s="447"/>
      <c r="P468" s="447"/>
      <c r="Q468" s="447"/>
      <c r="R468" s="447"/>
      <c r="S468" s="447"/>
      <c r="T468" s="447"/>
      <c r="U468" s="447"/>
      <c r="V468" s="447"/>
      <c r="W468" s="447"/>
      <c r="X468" s="447"/>
      <c r="Y468" s="447"/>
      <c r="Z468" s="447"/>
    </row>
    <row r="469" spans="1:26" ht="15.75" customHeight="1">
      <c r="A469" s="447"/>
      <c r="B469" s="447" t="s">
        <v>416</v>
      </c>
      <c r="C469" s="448" t="s">
        <v>518</v>
      </c>
      <c r="D469" s="448" t="s">
        <v>401</v>
      </c>
      <c r="E469" s="448" t="s">
        <v>774</v>
      </c>
      <c r="F469" s="448" t="s">
        <v>63</v>
      </c>
      <c r="G469" s="448" t="s">
        <v>63</v>
      </c>
      <c r="H469" s="454" t="s">
        <v>667</v>
      </c>
      <c r="I469" s="448" t="s">
        <v>57</v>
      </c>
      <c r="J469" s="455">
        <v>3066921</v>
      </c>
      <c r="K469" s="448" t="s">
        <v>929</v>
      </c>
      <c r="L469" s="448"/>
      <c r="M469" s="448"/>
      <c r="N469" s="448"/>
      <c r="O469" s="447"/>
      <c r="P469" s="447"/>
      <c r="Q469" s="447"/>
      <c r="R469" s="447"/>
      <c r="S469" s="447"/>
      <c r="T469" s="447"/>
      <c r="U469" s="447"/>
      <c r="V469" s="447"/>
      <c r="W469" s="447"/>
      <c r="X469" s="447"/>
      <c r="Y469" s="447"/>
      <c r="Z469" s="447"/>
    </row>
    <row r="470" spans="1:26" ht="15.75" customHeight="1">
      <c r="A470" s="447"/>
      <c r="B470" s="447" t="s">
        <v>416</v>
      </c>
      <c r="C470" s="448" t="s">
        <v>518</v>
      </c>
      <c r="D470" s="448" t="s">
        <v>395</v>
      </c>
      <c r="E470" s="448" t="s">
        <v>775</v>
      </c>
      <c r="F470" s="448" t="s">
        <v>63</v>
      </c>
      <c r="G470" s="448" t="s">
        <v>63</v>
      </c>
      <c r="H470" s="454" t="s">
        <v>667</v>
      </c>
      <c r="I470" s="448" t="s">
        <v>57</v>
      </c>
      <c r="J470" s="455">
        <v>26385839</v>
      </c>
      <c r="K470" s="448" t="s">
        <v>929</v>
      </c>
      <c r="L470" s="448"/>
      <c r="M470" s="448"/>
      <c r="N470" s="448"/>
      <c r="O470" s="447"/>
      <c r="P470" s="447"/>
      <c r="Q470" s="447"/>
      <c r="R470" s="447"/>
      <c r="S470" s="447"/>
      <c r="T470" s="447"/>
      <c r="U470" s="447"/>
      <c r="V470" s="447"/>
      <c r="W470" s="447"/>
      <c r="X470" s="447"/>
      <c r="Y470" s="447"/>
      <c r="Z470" s="447"/>
    </row>
    <row r="471" spans="1:26" ht="15.75" customHeight="1">
      <c r="A471" s="447"/>
      <c r="B471" s="447" t="s">
        <v>416</v>
      </c>
      <c r="C471" s="448" t="s">
        <v>518</v>
      </c>
      <c r="D471" s="448" t="s">
        <v>384</v>
      </c>
      <c r="E471" s="245" t="s">
        <v>780</v>
      </c>
      <c r="F471" s="448" t="s">
        <v>63</v>
      </c>
      <c r="G471" s="448" t="s">
        <v>63</v>
      </c>
      <c r="H471" s="454" t="s">
        <v>667</v>
      </c>
      <c r="I471" s="448" t="s">
        <v>57</v>
      </c>
      <c r="J471" s="455">
        <v>2781123</v>
      </c>
      <c r="K471" s="448" t="s">
        <v>929</v>
      </c>
      <c r="L471" s="448"/>
      <c r="M471" s="448"/>
      <c r="N471" s="448"/>
      <c r="O471" s="447"/>
      <c r="P471" s="447"/>
      <c r="Q471" s="447"/>
      <c r="R471" s="447"/>
      <c r="S471" s="447"/>
      <c r="T471" s="447"/>
      <c r="U471" s="447"/>
      <c r="V471" s="447"/>
      <c r="W471" s="447"/>
      <c r="X471" s="447"/>
      <c r="Y471" s="447"/>
      <c r="Z471" s="447"/>
    </row>
    <row r="472" spans="1:26" ht="15.75" customHeight="1">
      <c r="A472" s="447"/>
      <c r="B472" s="447" t="s">
        <v>416</v>
      </c>
      <c r="C472" s="448" t="s">
        <v>518</v>
      </c>
      <c r="D472" s="448" t="s">
        <v>384</v>
      </c>
      <c r="E472" s="448" t="s">
        <v>782</v>
      </c>
      <c r="F472" s="448" t="s">
        <v>63</v>
      </c>
      <c r="G472" s="448" t="s">
        <v>63</v>
      </c>
      <c r="H472" s="454" t="s">
        <v>667</v>
      </c>
      <c r="I472" s="448" t="s">
        <v>57</v>
      </c>
      <c r="J472" s="455">
        <v>25713</v>
      </c>
      <c r="K472" s="448" t="s">
        <v>929</v>
      </c>
      <c r="L472" s="448"/>
      <c r="M472" s="448"/>
      <c r="N472" s="448"/>
      <c r="O472" s="447"/>
      <c r="P472" s="447"/>
      <c r="Q472" s="447"/>
      <c r="R472" s="447"/>
      <c r="S472" s="447"/>
      <c r="T472" s="447"/>
      <c r="U472" s="447"/>
      <c r="V472" s="447"/>
      <c r="W472" s="447"/>
      <c r="X472" s="447"/>
      <c r="Y472" s="447"/>
      <c r="Z472" s="447"/>
    </row>
    <row r="473" spans="1:26" ht="15.75" customHeight="1">
      <c r="A473" s="447"/>
      <c r="B473" s="447" t="s">
        <v>416</v>
      </c>
      <c r="C473" s="448" t="s">
        <v>518</v>
      </c>
      <c r="D473" s="448" t="s">
        <v>384</v>
      </c>
      <c r="E473" s="448" t="s">
        <v>783</v>
      </c>
      <c r="F473" s="448" t="s">
        <v>63</v>
      </c>
      <c r="G473" s="448" t="s">
        <v>63</v>
      </c>
      <c r="H473" s="454" t="s">
        <v>667</v>
      </c>
      <c r="I473" s="448" t="s">
        <v>57</v>
      </c>
      <c r="J473" s="455">
        <v>25713</v>
      </c>
      <c r="K473" s="448" t="s">
        <v>929</v>
      </c>
      <c r="L473" s="448"/>
      <c r="M473" s="448"/>
      <c r="N473" s="448"/>
      <c r="O473" s="447"/>
      <c r="P473" s="447"/>
      <c r="Q473" s="447"/>
      <c r="R473" s="447"/>
      <c r="S473" s="447"/>
      <c r="T473" s="447"/>
      <c r="U473" s="447"/>
      <c r="V473" s="447"/>
      <c r="W473" s="447"/>
      <c r="X473" s="447"/>
      <c r="Y473" s="447"/>
      <c r="Z473" s="447"/>
    </row>
    <row r="474" spans="1:26" ht="15.75" customHeight="1">
      <c r="A474" s="447"/>
      <c r="B474" s="447" t="s">
        <v>416</v>
      </c>
      <c r="C474" s="448" t="s">
        <v>518</v>
      </c>
      <c r="D474" s="448" t="s">
        <v>384</v>
      </c>
      <c r="E474" s="448" t="s">
        <v>778</v>
      </c>
      <c r="F474" s="448" t="s">
        <v>63</v>
      </c>
      <c r="G474" s="448" t="s">
        <v>63</v>
      </c>
      <c r="H474" s="454" t="s">
        <v>667</v>
      </c>
      <c r="I474" s="448" t="s">
        <v>57</v>
      </c>
      <c r="J474" s="455">
        <v>155520</v>
      </c>
      <c r="K474" s="448" t="s">
        <v>929</v>
      </c>
      <c r="L474" s="448"/>
      <c r="M474" s="448"/>
      <c r="N474" s="448"/>
      <c r="O474" s="447"/>
      <c r="P474" s="447"/>
      <c r="Q474" s="447"/>
      <c r="R474" s="447"/>
      <c r="S474" s="447"/>
      <c r="T474" s="447"/>
      <c r="U474" s="447"/>
      <c r="V474" s="447"/>
      <c r="W474" s="447"/>
      <c r="X474" s="447"/>
      <c r="Y474" s="447"/>
      <c r="Z474" s="447"/>
    </row>
    <row r="475" spans="1:26" ht="15.75" customHeight="1">
      <c r="A475" s="447"/>
      <c r="B475" s="447" t="s">
        <v>416</v>
      </c>
      <c r="C475" s="448" t="s">
        <v>518</v>
      </c>
      <c r="D475" s="448" t="s">
        <v>384</v>
      </c>
      <c r="E475" s="448" t="s">
        <v>784</v>
      </c>
      <c r="F475" s="448" t="s">
        <v>63</v>
      </c>
      <c r="G475" s="448" t="s">
        <v>63</v>
      </c>
      <c r="H475" s="454" t="s">
        <v>667</v>
      </c>
      <c r="I475" s="448" t="s">
        <v>57</v>
      </c>
      <c r="J475" s="455">
        <v>104000</v>
      </c>
      <c r="K475" s="448" t="s">
        <v>929</v>
      </c>
      <c r="L475" s="448"/>
      <c r="M475" s="448"/>
      <c r="N475" s="448"/>
      <c r="O475" s="447"/>
      <c r="P475" s="447"/>
      <c r="Q475" s="447"/>
      <c r="R475" s="447"/>
      <c r="S475" s="447"/>
      <c r="T475" s="447"/>
      <c r="U475" s="447"/>
      <c r="V475" s="447"/>
      <c r="W475" s="447"/>
      <c r="X475" s="447"/>
      <c r="Y475" s="447"/>
      <c r="Z475" s="447"/>
    </row>
    <row r="476" spans="1:26" ht="15.75" customHeight="1">
      <c r="A476" s="447"/>
      <c r="B476" s="447" t="s">
        <v>416</v>
      </c>
      <c r="C476" s="448" t="s">
        <v>518</v>
      </c>
      <c r="D476" s="448" t="s">
        <v>384</v>
      </c>
      <c r="E476" s="448" t="s">
        <v>786</v>
      </c>
      <c r="F476" s="448" t="s">
        <v>63</v>
      </c>
      <c r="G476" s="448" t="s">
        <v>63</v>
      </c>
      <c r="H476" s="454" t="s">
        <v>667</v>
      </c>
      <c r="I476" s="448" t="s">
        <v>57</v>
      </c>
      <c r="J476" s="455">
        <v>21000</v>
      </c>
      <c r="K476" s="448" t="s">
        <v>929</v>
      </c>
      <c r="L476" s="448"/>
      <c r="M476" s="448"/>
      <c r="N476" s="448"/>
      <c r="O476" s="447"/>
      <c r="P476" s="447"/>
      <c r="Q476" s="447"/>
      <c r="R476" s="447"/>
      <c r="S476" s="447"/>
      <c r="T476" s="447"/>
      <c r="U476" s="447"/>
      <c r="V476" s="447"/>
      <c r="W476" s="447"/>
      <c r="X476" s="447"/>
      <c r="Y476" s="447"/>
      <c r="Z476" s="447"/>
    </row>
    <row r="477" spans="1:26" ht="15.75" customHeight="1">
      <c r="A477" s="447"/>
      <c r="B477" s="447" t="s">
        <v>416</v>
      </c>
      <c r="C477" s="448" t="s">
        <v>518</v>
      </c>
      <c r="D477" s="448" t="s">
        <v>384</v>
      </c>
      <c r="E477" s="245" t="s">
        <v>777</v>
      </c>
      <c r="F477" s="448" t="s">
        <v>63</v>
      </c>
      <c r="G477" s="448" t="s">
        <v>63</v>
      </c>
      <c r="H477" s="454" t="s">
        <v>667</v>
      </c>
      <c r="I477" s="448" t="s">
        <v>57</v>
      </c>
      <c r="J477" s="455">
        <v>30000</v>
      </c>
      <c r="K477" s="448" t="s">
        <v>929</v>
      </c>
      <c r="L477" s="448"/>
      <c r="M477" s="448"/>
      <c r="N477" s="448"/>
      <c r="O477" s="447"/>
      <c r="P477" s="447"/>
      <c r="Q477" s="447"/>
      <c r="R477" s="447"/>
      <c r="S477" s="447"/>
      <c r="T477" s="447"/>
      <c r="U477" s="447"/>
      <c r="V477" s="447"/>
      <c r="W477" s="447"/>
      <c r="X477" s="447"/>
      <c r="Y477" s="447"/>
      <c r="Z477" s="447"/>
    </row>
    <row r="478" spans="1:26" ht="15.75" customHeight="1">
      <c r="A478" s="447"/>
      <c r="B478" s="447" t="s">
        <v>416</v>
      </c>
      <c r="C478" s="448" t="s">
        <v>521</v>
      </c>
      <c r="D478" s="448" t="s">
        <v>389</v>
      </c>
      <c r="E478" s="448" t="s">
        <v>752</v>
      </c>
      <c r="F478" s="448" t="s">
        <v>63</v>
      </c>
      <c r="G478" s="448" t="s">
        <v>63</v>
      </c>
      <c r="H478" s="454" t="s">
        <v>669</v>
      </c>
      <c r="I478" s="448" t="s">
        <v>57</v>
      </c>
      <c r="J478" s="455">
        <v>137169311</v>
      </c>
      <c r="K478" s="448" t="s">
        <v>929</v>
      </c>
      <c r="L478" s="448"/>
      <c r="M478" s="448"/>
      <c r="N478" s="448"/>
      <c r="O478" s="447"/>
      <c r="P478" s="447"/>
      <c r="Q478" s="447"/>
      <c r="R478" s="447"/>
      <c r="S478" s="447"/>
      <c r="T478" s="447"/>
      <c r="U478" s="447"/>
      <c r="V478" s="447"/>
      <c r="W478" s="447"/>
      <c r="X478" s="447"/>
      <c r="Y478" s="447"/>
      <c r="Z478" s="447"/>
    </row>
    <row r="479" spans="1:26" ht="15.75" customHeight="1">
      <c r="A479" s="447"/>
      <c r="B479" s="447" t="s">
        <v>416</v>
      </c>
      <c r="C479" s="448" t="s">
        <v>521</v>
      </c>
      <c r="D479" s="448" t="s">
        <v>389</v>
      </c>
      <c r="E479" s="448" t="s">
        <v>755</v>
      </c>
      <c r="F479" s="448" t="s">
        <v>63</v>
      </c>
      <c r="G479" s="448" t="s">
        <v>63</v>
      </c>
      <c r="H479" s="454" t="s">
        <v>669</v>
      </c>
      <c r="I479" s="448" t="s">
        <v>57</v>
      </c>
      <c r="J479" s="455">
        <v>22535951</v>
      </c>
      <c r="K479" s="448" t="s">
        <v>929</v>
      </c>
      <c r="L479" s="448"/>
      <c r="M479" s="448"/>
      <c r="N479" s="448"/>
      <c r="O479" s="447"/>
      <c r="P479" s="447"/>
      <c r="Q479" s="447"/>
      <c r="R479" s="447"/>
      <c r="S479" s="447"/>
      <c r="T479" s="447"/>
      <c r="U479" s="447"/>
      <c r="V479" s="447"/>
      <c r="W479" s="447"/>
      <c r="X479" s="447"/>
      <c r="Y479" s="447"/>
      <c r="Z479" s="447"/>
    </row>
    <row r="480" spans="1:26" ht="15.75" customHeight="1">
      <c r="A480" s="447"/>
      <c r="B480" s="447" t="s">
        <v>416</v>
      </c>
      <c r="C480" s="448" t="s">
        <v>521</v>
      </c>
      <c r="D480" s="448" t="s">
        <v>389</v>
      </c>
      <c r="E480" s="448" t="s">
        <v>760</v>
      </c>
      <c r="F480" s="448" t="s">
        <v>63</v>
      </c>
      <c r="G480" s="448" t="s">
        <v>63</v>
      </c>
      <c r="H480" s="454" t="s">
        <v>669</v>
      </c>
      <c r="I480" s="448" t="s">
        <v>57</v>
      </c>
      <c r="J480" s="455">
        <v>7580397</v>
      </c>
      <c r="K480" s="448" t="s">
        <v>929</v>
      </c>
      <c r="L480" s="448"/>
      <c r="M480" s="448"/>
      <c r="N480" s="448"/>
      <c r="O480" s="447"/>
      <c r="P480" s="447"/>
      <c r="Q480" s="447"/>
      <c r="R480" s="447"/>
      <c r="S480" s="447"/>
      <c r="T480" s="447"/>
      <c r="U480" s="447"/>
      <c r="V480" s="447"/>
      <c r="W480" s="447"/>
      <c r="X480" s="447"/>
      <c r="Y480" s="447"/>
      <c r="Z480" s="447"/>
    </row>
    <row r="481" spans="1:26" ht="15.75" customHeight="1">
      <c r="A481" s="447"/>
      <c r="B481" s="447" t="s">
        <v>416</v>
      </c>
      <c r="C481" s="448" t="s">
        <v>521</v>
      </c>
      <c r="D481" s="448" t="s">
        <v>389</v>
      </c>
      <c r="E481" s="448" t="s">
        <v>766</v>
      </c>
      <c r="F481" s="448" t="s">
        <v>63</v>
      </c>
      <c r="G481" s="448" t="s">
        <v>63</v>
      </c>
      <c r="H481" s="454" t="s">
        <v>669</v>
      </c>
      <c r="I481" s="448" t="s">
        <v>57</v>
      </c>
      <c r="J481" s="455">
        <v>2456196</v>
      </c>
      <c r="K481" s="448" t="s">
        <v>929</v>
      </c>
      <c r="L481" s="448"/>
      <c r="M481" s="448"/>
      <c r="N481" s="448"/>
      <c r="O481" s="447"/>
      <c r="P481" s="447"/>
      <c r="Q481" s="447"/>
      <c r="R481" s="447"/>
      <c r="S481" s="447"/>
      <c r="T481" s="447"/>
      <c r="U481" s="447"/>
      <c r="V481" s="447"/>
      <c r="W481" s="447"/>
      <c r="X481" s="447"/>
      <c r="Y481" s="447"/>
      <c r="Z481" s="447"/>
    </row>
    <row r="482" spans="1:26" ht="15.75" customHeight="1">
      <c r="A482" s="447"/>
      <c r="B482" s="447" t="s">
        <v>416</v>
      </c>
      <c r="C482" s="448" t="s">
        <v>521</v>
      </c>
      <c r="D482" s="448" t="s">
        <v>389</v>
      </c>
      <c r="E482" s="448" t="s">
        <v>768</v>
      </c>
      <c r="F482" s="448" t="s">
        <v>63</v>
      </c>
      <c r="G482" s="448" t="s">
        <v>63</v>
      </c>
      <c r="H482" s="454" t="s">
        <v>669</v>
      </c>
      <c r="I482" s="448" t="s">
        <v>57</v>
      </c>
      <c r="J482" s="456">
        <v>23708723</v>
      </c>
      <c r="K482" s="448" t="s">
        <v>929</v>
      </c>
      <c r="L482" s="448"/>
      <c r="M482" s="448"/>
      <c r="N482" s="448"/>
      <c r="O482" s="447"/>
      <c r="P482" s="447"/>
      <c r="Q482" s="447"/>
      <c r="R482" s="447"/>
      <c r="S482" s="447"/>
      <c r="T482" s="447"/>
      <c r="U482" s="447"/>
      <c r="V482" s="447"/>
      <c r="W482" s="447"/>
      <c r="X482" s="447"/>
      <c r="Y482" s="447"/>
      <c r="Z482" s="447"/>
    </row>
    <row r="483" spans="1:26" ht="15.75" customHeight="1">
      <c r="A483" s="447"/>
      <c r="B483" s="447" t="s">
        <v>416</v>
      </c>
      <c r="C483" s="448" t="s">
        <v>521</v>
      </c>
      <c r="D483" s="448" t="s">
        <v>389</v>
      </c>
      <c r="E483" s="448" t="s">
        <v>767</v>
      </c>
      <c r="F483" s="448" t="s">
        <v>63</v>
      </c>
      <c r="G483" s="448" t="s">
        <v>63</v>
      </c>
      <c r="H483" s="454" t="s">
        <v>669</v>
      </c>
      <c r="I483" s="448" t="s">
        <v>57</v>
      </c>
      <c r="J483" s="456">
        <v>11515420</v>
      </c>
      <c r="K483" s="448" t="s">
        <v>929</v>
      </c>
      <c r="L483" s="448"/>
      <c r="M483" s="448"/>
      <c r="N483" s="448"/>
      <c r="O483" s="447"/>
      <c r="P483" s="447"/>
      <c r="Q483" s="447"/>
      <c r="R483" s="447"/>
      <c r="S483" s="447"/>
      <c r="T483" s="447"/>
      <c r="U483" s="447"/>
      <c r="V483" s="447"/>
      <c r="W483" s="447"/>
      <c r="X483" s="447"/>
      <c r="Y483" s="447"/>
      <c r="Z483" s="447"/>
    </row>
    <row r="484" spans="1:26" ht="15.75" customHeight="1">
      <c r="A484" s="447"/>
      <c r="B484" s="447" t="s">
        <v>416</v>
      </c>
      <c r="C484" s="448" t="s">
        <v>521</v>
      </c>
      <c r="D484" s="448" t="s">
        <v>389</v>
      </c>
      <c r="E484" s="245" t="s">
        <v>760</v>
      </c>
      <c r="F484" s="448" t="s">
        <v>63</v>
      </c>
      <c r="G484" s="448" t="s">
        <v>63</v>
      </c>
      <c r="H484" s="454" t="s">
        <v>669</v>
      </c>
      <c r="I484" s="448" t="s">
        <v>57</v>
      </c>
      <c r="J484" s="456">
        <v>437200</v>
      </c>
      <c r="K484" s="448" t="s">
        <v>929</v>
      </c>
      <c r="L484" s="448"/>
      <c r="M484" s="448"/>
      <c r="N484" s="448"/>
      <c r="O484" s="447"/>
      <c r="P484" s="447"/>
      <c r="Q484" s="447"/>
      <c r="R484" s="447"/>
      <c r="S484" s="447"/>
      <c r="T484" s="447"/>
      <c r="U484" s="447"/>
      <c r="V484" s="447"/>
      <c r="W484" s="447"/>
      <c r="X484" s="447"/>
      <c r="Y484" s="447"/>
      <c r="Z484" s="447"/>
    </row>
    <row r="485" spans="1:26" ht="15.75" customHeight="1">
      <c r="A485" s="447"/>
      <c r="B485" s="447" t="s">
        <v>416</v>
      </c>
      <c r="C485" s="448" t="s">
        <v>521</v>
      </c>
      <c r="D485" s="448" t="s">
        <v>401</v>
      </c>
      <c r="E485" s="448" t="s">
        <v>774</v>
      </c>
      <c r="F485" s="448" t="s">
        <v>63</v>
      </c>
      <c r="G485" s="448" t="s">
        <v>63</v>
      </c>
      <c r="H485" s="454" t="s">
        <v>669</v>
      </c>
      <c r="I485" s="448" t="s">
        <v>57</v>
      </c>
      <c r="J485" s="455">
        <v>30727314</v>
      </c>
      <c r="K485" s="448" t="s">
        <v>929</v>
      </c>
      <c r="L485" s="448"/>
      <c r="M485" s="448"/>
      <c r="N485" s="448"/>
      <c r="O485" s="447"/>
      <c r="P485" s="447"/>
      <c r="Q485" s="447"/>
      <c r="R485" s="447"/>
      <c r="S485" s="447"/>
      <c r="T485" s="447"/>
      <c r="U485" s="447"/>
      <c r="V485" s="447"/>
      <c r="W485" s="447"/>
      <c r="X485" s="447"/>
      <c r="Y485" s="447"/>
      <c r="Z485" s="447"/>
    </row>
    <row r="486" spans="1:26" ht="15.75" customHeight="1">
      <c r="A486" s="447"/>
      <c r="B486" s="447" t="s">
        <v>416</v>
      </c>
      <c r="C486" s="448" t="s">
        <v>521</v>
      </c>
      <c r="D486" s="448" t="s">
        <v>384</v>
      </c>
      <c r="E486" s="245" t="s">
        <v>780</v>
      </c>
      <c r="F486" s="448" t="s">
        <v>63</v>
      </c>
      <c r="G486" s="448" t="s">
        <v>63</v>
      </c>
      <c r="H486" s="454" t="s">
        <v>669</v>
      </c>
      <c r="I486" s="448" t="s">
        <v>57</v>
      </c>
      <c r="J486" s="455">
        <v>27946696</v>
      </c>
      <c r="K486" s="448" t="s">
        <v>929</v>
      </c>
      <c r="L486" s="448"/>
      <c r="M486" s="448"/>
      <c r="N486" s="448"/>
      <c r="O486" s="447"/>
      <c r="P486" s="447"/>
      <c r="Q486" s="447"/>
      <c r="R486" s="447"/>
      <c r="S486" s="447"/>
      <c r="T486" s="447"/>
      <c r="U486" s="447"/>
      <c r="V486" s="447"/>
      <c r="W486" s="447"/>
      <c r="X486" s="447"/>
      <c r="Y486" s="447"/>
      <c r="Z486" s="447"/>
    </row>
    <row r="487" spans="1:26" ht="15.75" customHeight="1">
      <c r="A487" s="447"/>
      <c r="B487" s="447" t="s">
        <v>416</v>
      </c>
      <c r="C487" s="448" t="s">
        <v>521</v>
      </c>
      <c r="D487" s="448" t="s">
        <v>384</v>
      </c>
      <c r="E487" s="448" t="s">
        <v>782</v>
      </c>
      <c r="F487" s="448" t="s">
        <v>63</v>
      </c>
      <c r="G487" s="448" t="s">
        <v>63</v>
      </c>
      <c r="H487" s="454" t="s">
        <v>669</v>
      </c>
      <c r="I487" s="448" t="s">
        <v>57</v>
      </c>
      <c r="J487" s="455">
        <v>274596</v>
      </c>
      <c r="K487" s="448" t="s">
        <v>929</v>
      </c>
      <c r="L487" s="448"/>
      <c r="M487" s="448"/>
      <c r="N487" s="448"/>
      <c r="O487" s="447"/>
      <c r="P487" s="447"/>
      <c r="Q487" s="447"/>
      <c r="R487" s="447"/>
      <c r="S487" s="447"/>
      <c r="T487" s="447"/>
      <c r="U487" s="447"/>
      <c r="V487" s="447"/>
      <c r="W487" s="447"/>
      <c r="X487" s="447"/>
      <c r="Y487" s="447"/>
      <c r="Z487" s="447"/>
    </row>
    <row r="488" spans="1:26" ht="15.75" customHeight="1">
      <c r="A488" s="447"/>
      <c r="B488" s="447" t="s">
        <v>416</v>
      </c>
      <c r="C488" s="448" t="s">
        <v>521</v>
      </c>
      <c r="D488" s="448" t="s">
        <v>384</v>
      </c>
      <c r="E488" s="448" t="s">
        <v>778</v>
      </c>
      <c r="F488" s="448" t="s">
        <v>63</v>
      </c>
      <c r="G488" s="448" t="s">
        <v>63</v>
      </c>
      <c r="H488" s="454" t="s">
        <v>669</v>
      </c>
      <c r="I488" s="448" t="s">
        <v>57</v>
      </c>
      <c r="J488" s="455">
        <v>81000</v>
      </c>
      <c r="K488" s="448" t="s">
        <v>929</v>
      </c>
      <c r="L488" s="448"/>
      <c r="M488" s="448"/>
      <c r="N488" s="448"/>
      <c r="O488" s="447"/>
      <c r="P488" s="447"/>
      <c r="Q488" s="447"/>
      <c r="R488" s="447"/>
      <c r="S488" s="447"/>
      <c r="T488" s="447"/>
      <c r="U488" s="447"/>
      <c r="V488" s="447"/>
      <c r="W488" s="447"/>
      <c r="X488" s="447"/>
      <c r="Y488" s="447"/>
      <c r="Z488" s="447"/>
    </row>
    <row r="489" spans="1:26" ht="15.75" customHeight="1">
      <c r="A489" s="447"/>
      <c r="B489" s="447" t="s">
        <v>416</v>
      </c>
      <c r="C489" s="448" t="s">
        <v>521</v>
      </c>
      <c r="D489" s="448" t="s">
        <v>384</v>
      </c>
      <c r="E489" s="448" t="s">
        <v>784</v>
      </c>
      <c r="F489" s="448" t="s">
        <v>63</v>
      </c>
      <c r="G489" s="448" t="s">
        <v>63</v>
      </c>
      <c r="H489" s="454" t="s">
        <v>669</v>
      </c>
      <c r="I489" s="448" t="s">
        <v>57</v>
      </c>
      <c r="J489" s="455">
        <v>6000</v>
      </c>
      <c r="K489" s="448" t="s">
        <v>929</v>
      </c>
      <c r="L489" s="448"/>
      <c r="M489" s="448"/>
      <c r="N489" s="448"/>
      <c r="O489" s="447"/>
      <c r="P489" s="447"/>
      <c r="Q489" s="447"/>
      <c r="R489" s="447"/>
      <c r="S489" s="447"/>
      <c r="T489" s="447"/>
      <c r="U489" s="447"/>
      <c r="V489" s="447"/>
      <c r="W489" s="447"/>
      <c r="X489" s="447"/>
      <c r="Y489" s="447"/>
      <c r="Z489" s="447"/>
    </row>
    <row r="490" spans="1:26" ht="15.75" customHeight="1">
      <c r="A490" s="447"/>
      <c r="B490" s="447" t="s">
        <v>416</v>
      </c>
      <c r="C490" s="448" t="s">
        <v>521</v>
      </c>
      <c r="D490" s="448" t="s">
        <v>384</v>
      </c>
      <c r="E490" s="448" t="s">
        <v>786</v>
      </c>
      <c r="F490" s="448" t="s">
        <v>63</v>
      </c>
      <c r="G490" s="448" t="s">
        <v>63</v>
      </c>
      <c r="H490" s="454" t="s">
        <v>669</v>
      </c>
      <c r="I490" s="448" t="s">
        <v>57</v>
      </c>
      <c r="J490" s="455">
        <v>10500</v>
      </c>
      <c r="K490" s="448" t="s">
        <v>929</v>
      </c>
      <c r="L490" s="448"/>
      <c r="M490" s="448"/>
      <c r="N490" s="448"/>
      <c r="O490" s="447"/>
      <c r="P490" s="447"/>
      <c r="Q490" s="447"/>
      <c r="R490" s="447"/>
      <c r="S490" s="447"/>
      <c r="T490" s="447"/>
      <c r="U490" s="447"/>
      <c r="V490" s="447"/>
      <c r="W490" s="447"/>
      <c r="X490" s="447"/>
      <c r="Y490" s="447"/>
      <c r="Z490" s="447"/>
    </row>
    <row r="491" spans="1:26" ht="15.75" customHeight="1">
      <c r="A491" s="447"/>
      <c r="B491" s="447" t="s">
        <v>416</v>
      </c>
      <c r="C491" s="448" t="s">
        <v>521</v>
      </c>
      <c r="D491" s="448" t="s">
        <v>384</v>
      </c>
      <c r="E491" s="245" t="s">
        <v>777</v>
      </c>
      <c r="F491" s="448" t="s">
        <v>63</v>
      </c>
      <c r="G491" s="448" t="s">
        <v>63</v>
      </c>
      <c r="H491" s="454" t="s">
        <v>669</v>
      </c>
      <c r="I491" s="448" t="s">
        <v>57</v>
      </c>
      <c r="J491" s="455">
        <v>11825</v>
      </c>
      <c r="K491" s="448" t="s">
        <v>929</v>
      </c>
      <c r="L491" s="448"/>
      <c r="M491" s="448"/>
      <c r="N491" s="448"/>
      <c r="O491" s="447"/>
      <c r="P491" s="447"/>
      <c r="Q491" s="447"/>
      <c r="R491" s="447"/>
      <c r="S491" s="447"/>
      <c r="T491" s="447"/>
      <c r="U491" s="447"/>
      <c r="V491" s="447"/>
      <c r="W491" s="447"/>
      <c r="X491" s="447"/>
      <c r="Y491" s="447"/>
      <c r="Z491" s="447"/>
    </row>
    <row r="492" spans="1:26" ht="15.75" customHeight="1">
      <c r="A492" s="447"/>
      <c r="B492" s="447" t="s">
        <v>416</v>
      </c>
      <c r="C492" s="448" t="s">
        <v>521</v>
      </c>
      <c r="D492" s="448" t="s">
        <v>397</v>
      </c>
      <c r="E492" s="448" t="s">
        <v>787</v>
      </c>
      <c r="F492" s="448" t="s">
        <v>63</v>
      </c>
      <c r="G492" s="448" t="s">
        <v>63</v>
      </c>
      <c r="H492" s="454" t="s">
        <v>669</v>
      </c>
      <c r="I492" s="448" t="s">
        <v>57</v>
      </c>
      <c r="J492" s="455">
        <v>20859393</v>
      </c>
      <c r="K492" s="448" t="s">
        <v>929</v>
      </c>
      <c r="L492" s="448"/>
      <c r="M492" s="448"/>
      <c r="N492" s="448"/>
      <c r="O492" s="447"/>
      <c r="P492" s="447"/>
      <c r="Q492" s="447"/>
      <c r="R492" s="447"/>
      <c r="S492" s="447"/>
      <c r="T492" s="447"/>
      <c r="U492" s="447"/>
      <c r="V492" s="447"/>
      <c r="W492" s="447"/>
      <c r="X492" s="447"/>
      <c r="Y492" s="447"/>
      <c r="Z492" s="447"/>
    </row>
    <row r="493" spans="1:26" ht="15.75" customHeight="1">
      <c r="A493" s="447"/>
      <c r="B493" s="447" t="s">
        <v>416</v>
      </c>
      <c r="C493" s="448" t="s">
        <v>523</v>
      </c>
      <c r="D493" s="448" t="s">
        <v>389</v>
      </c>
      <c r="E493" s="448" t="s">
        <v>755</v>
      </c>
      <c r="F493" s="448" t="s">
        <v>63</v>
      </c>
      <c r="G493" s="448" t="s">
        <v>63</v>
      </c>
      <c r="H493" s="448" t="s">
        <v>671</v>
      </c>
      <c r="I493" s="448" t="s">
        <v>57</v>
      </c>
      <c r="J493" s="455">
        <v>52620</v>
      </c>
      <c r="K493" s="448" t="s">
        <v>929</v>
      </c>
      <c r="L493" s="448"/>
      <c r="M493" s="448"/>
      <c r="N493" s="448"/>
      <c r="O493" s="447"/>
      <c r="P493" s="447"/>
      <c r="Q493" s="447"/>
      <c r="R493" s="447"/>
      <c r="S493" s="447"/>
      <c r="T493" s="447"/>
      <c r="U493" s="447"/>
      <c r="V493" s="447"/>
      <c r="W493" s="447"/>
      <c r="X493" s="447"/>
      <c r="Y493" s="447"/>
      <c r="Z493" s="447"/>
    </row>
    <row r="494" spans="1:26" ht="15.75" customHeight="1">
      <c r="A494" s="447"/>
      <c r="B494" s="447" t="s">
        <v>416</v>
      </c>
      <c r="C494" s="448" t="s">
        <v>523</v>
      </c>
      <c r="D494" s="448" t="s">
        <v>395</v>
      </c>
      <c r="E494" s="448" t="s">
        <v>775</v>
      </c>
      <c r="F494" s="448" t="s">
        <v>63</v>
      </c>
      <c r="G494" s="448" t="s">
        <v>63</v>
      </c>
      <c r="H494" s="448" t="s">
        <v>671</v>
      </c>
      <c r="I494" s="448" t="s">
        <v>57</v>
      </c>
      <c r="J494" s="455">
        <f>'[1]Revenue Value'!I1144</f>
        <v>4595</v>
      </c>
      <c r="K494" s="448" t="s">
        <v>929</v>
      </c>
      <c r="L494" s="448"/>
      <c r="M494" s="448"/>
      <c r="N494" s="448"/>
      <c r="O494" s="447"/>
      <c r="P494" s="447"/>
      <c r="Q494" s="447"/>
      <c r="R494" s="447"/>
      <c r="S494" s="447"/>
      <c r="T494" s="447"/>
      <c r="U494" s="447"/>
      <c r="V494" s="447"/>
      <c r="W494" s="447"/>
      <c r="X494" s="447"/>
      <c r="Y494" s="447"/>
      <c r="Z494" s="447"/>
    </row>
    <row r="495" spans="1:26" ht="15.75" customHeight="1">
      <c r="A495" s="447"/>
      <c r="B495" s="447" t="s">
        <v>416</v>
      </c>
      <c r="C495" s="448" t="s">
        <v>523</v>
      </c>
      <c r="D495" s="448" t="s">
        <v>384</v>
      </c>
      <c r="E495" s="448" t="s">
        <v>782</v>
      </c>
      <c r="F495" s="448" t="s">
        <v>63</v>
      </c>
      <c r="G495" s="448" t="s">
        <v>63</v>
      </c>
      <c r="H495" s="448" t="s">
        <v>671</v>
      </c>
      <c r="I495" s="448" t="s">
        <v>57</v>
      </c>
      <c r="J495" s="455">
        <v>13430</v>
      </c>
      <c r="K495" s="448" t="s">
        <v>929</v>
      </c>
      <c r="L495" s="448"/>
      <c r="M495" s="448"/>
      <c r="N495" s="448"/>
      <c r="O495" s="447"/>
      <c r="P495" s="447"/>
      <c r="Q495" s="447"/>
      <c r="R495" s="447"/>
      <c r="S495" s="447"/>
      <c r="T495" s="447"/>
      <c r="U495" s="447"/>
      <c r="V495" s="447"/>
      <c r="W495" s="447"/>
      <c r="X495" s="447"/>
      <c r="Y495" s="447"/>
      <c r="Z495" s="447"/>
    </row>
    <row r="496" spans="1:26" ht="15.75" customHeight="1">
      <c r="A496" s="447"/>
      <c r="B496" s="447" t="s">
        <v>416</v>
      </c>
      <c r="C496" s="448" t="s">
        <v>523</v>
      </c>
      <c r="D496" s="448" t="s">
        <v>384</v>
      </c>
      <c r="E496" s="448" t="s">
        <v>783</v>
      </c>
      <c r="F496" s="448" t="s">
        <v>63</v>
      </c>
      <c r="G496" s="448" t="s">
        <v>63</v>
      </c>
      <c r="H496" s="448" t="s">
        <v>671</v>
      </c>
      <c r="I496" s="448" t="s">
        <v>57</v>
      </c>
      <c r="J496" s="455">
        <v>13430</v>
      </c>
      <c r="K496" s="448" t="s">
        <v>929</v>
      </c>
      <c r="L496" s="448"/>
      <c r="M496" s="448"/>
      <c r="N496" s="448"/>
      <c r="O496" s="447"/>
      <c r="P496" s="447"/>
      <c r="Q496" s="447"/>
      <c r="R496" s="447"/>
      <c r="S496" s="447"/>
      <c r="T496" s="447"/>
      <c r="U496" s="447"/>
      <c r="V496" s="447"/>
      <c r="W496" s="447"/>
      <c r="X496" s="447"/>
      <c r="Y496" s="447"/>
      <c r="Z496" s="447"/>
    </row>
    <row r="497" spans="1:26" ht="15.75" customHeight="1">
      <c r="A497" s="447"/>
      <c r="B497" s="447" t="s">
        <v>416</v>
      </c>
      <c r="C497" s="448" t="s">
        <v>523</v>
      </c>
      <c r="D497" s="448" t="s">
        <v>384</v>
      </c>
      <c r="E497" s="448" t="s">
        <v>778</v>
      </c>
      <c r="F497" s="448" t="s">
        <v>63</v>
      </c>
      <c r="G497" s="448" t="s">
        <v>63</v>
      </c>
      <c r="H497" s="448" t="s">
        <v>671</v>
      </c>
      <c r="I497" s="448" t="s">
        <v>57</v>
      </c>
      <c r="J497" s="455">
        <v>681563</v>
      </c>
      <c r="K497" s="448" t="s">
        <v>929</v>
      </c>
      <c r="L497" s="448"/>
      <c r="M497" s="448"/>
      <c r="N497" s="448"/>
      <c r="O497" s="447"/>
      <c r="P497" s="447"/>
      <c r="Q497" s="447"/>
      <c r="R497" s="447"/>
      <c r="S497" s="447"/>
      <c r="T497" s="447"/>
      <c r="U497" s="447"/>
      <c r="V497" s="447"/>
      <c r="W497" s="447"/>
      <c r="X497" s="447"/>
      <c r="Y497" s="447"/>
      <c r="Z497" s="447"/>
    </row>
    <row r="498" spans="1:26" ht="15.75" customHeight="1">
      <c r="A498" s="447"/>
      <c r="B498" s="447" t="s">
        <v>416</v>
      </c>
      <c r="C498" s="448" t="s">
        <v>523</v>
      </c>
      <c r="D498" s="448" t="s">
        <v>384</v>
      </c>
      <c r="E498" s="448" t="s">
        <v>786</v>
      </c>
      <c r="F498" s="448" t="s">
        <v>63</v>
      </c>
      <c r="G498" s="448" t="s">
        <v>63</v>
      </c>
      <c r="H498" s="448" t="s">
        <v>671</v>
      </c>
      <c r="I498" s="448" t="s">
        <v>57</v>
      </c>
      <c r="J498" s="455">
        <v>510</v>
      </c>
      <c r="K498" s="448" t="s">
        <v>929</v>
      </c>
      <c r="L498" s="448"/>
      <c r="M498" s="448"/>
      <c r="N498" s="448"/>
      <c r="O498" s="447"/>
      <c r="P498" s="447"/>
      <c r="Q498" s="447"/>
      <c r="R498" s="447"/>
      <c r="S498" s="447"/>
      <c r="T498" s="447"/>
      <c r="U498" s="447"/>
      <c r="V498" s="447"/>
      <c r="W498" s="447"/>
      <c r="X498" s="447"/>
      <c r="Y498" s="447"/>
      <c r="Z498" s="447"/>
    </row>
    <row r="499" spans="1:26" ht="15.75" customHeight="1">
      <c r="A499" s="447"/>
      <c r="B499" s="447" t="s">
        <v>416</v>
      </c>
      <c r="C499" s="448" t="s">
        <v>523</v>
      </c>
      <c r="D499" s="448" t="s">
        <v>389</v>
      </c>
      <c r="E499" s="448" t="s">
        <v>768</v>
      </c>
      <c r="F499" s="448" t="s">
        <v>63</v>
      </c>
      <c r="G499" s="448" t="s">
        <v>63</v>
      </c>
      <c r="H499" s="448" t="s">
        <v>671</v>
      </c>
      <c r="I499" s="448" t="s">
        <v>57</v>
      </c>
      <c r="J499" s="456">
        <v>518001</v>
      </c>
      <c r="K499" s="448" t="s">
        <v>929</v>
      </c>
      <c r="L499" s="448"/>
      <c r="M499" s="448"/>
      <c r="N499" s="448"/>
      <c r="O499" s="447"/>
      <c r="P499" s="447"/>
      <c r="Q499" s="447"/>
      <c r="R499" s="447"/>
      <c r="S499" s="447"/>
      <c r="T499" s="447"/>
      <c r="U499" s="447"/>
      <c r="V499" s="447"/>
      <c r="W499" s="447"/>
      <c r="X499" s="447"/>
      <c r="Y499" s="447"/>
      <c r="Z499" s="447"/>
    </row>
    <row r="500" spans="1:26" ht="15.75" customHeight="1">
      <c r="A500" s="447"/>
      <c r="B500" s="447" t="s">
        <v>416</v>
      </c>
      <c r="C500" s="448" t="s">
        <v>523</v>
      </c>
      <c r="D500" s="448" t="s">
        <v>389</v>
      </c>
      <c r="E500" s="448" t="s">
        <v>767</v>
      </c>
      <c r="F500" s="448" t="s">
        <v>63</v>
      </c>
      <c r="G500" s="448" t="s">
        <v>63</v>
      </c>
      <c r="H500" s="448" t="s">
        <v>671</v>
      </c>
      <c r="I500" s="448" t="s">
        <v>57</v>
      </c>
      <c r="J500" s="456">
        <v>1411216</v>
      </c>
      <c r="K500" s="448" t="s">
        <v>929</v>
      </c>
      <c r="L500" s="448"/>
      <c r="M500" s="448"/>
      <c r="N500" s="448"/>
      <c r="O500" s="447"/>
      <c r="P500" s="447"/>
      <c r="Q500" s="447"/>
      <c r="R500" s="447"/>
      <c r="S500" s="447"/>
      <c r="T500" s="447"/>
      <c r="U500" s="447"/>
      <c r="V500" s="447"/>
      <c r="W500" s="447"/>
      <c r="X500" s="447"/>
      <c r="Y500" s="447"/>
      <c r="Z500" s="447"/>
    </row>
    <row r="501" spans="1:26" ht="15.75" customHeight="1">
      <c r="A501" s="447"/>
      <c r="B501" s="447" t="s">
        <v>416</v>
      </c>
      <c r="C501" s="448" t="s">
        <v>523</v>
      </c>
      <c r="D501" s="448" t="s">
        <v>389</v>
      </c>
      <c r="E501" s="245" t="s">
        <v>760</v>
      </c>
      <c r="F501" s="448" t="s">
        <v>63</v>
      </c>
      <c r="G501" s="448" t="s">
        <v>63</v>
      </c>
      <c r="H501" s="448" t="s">
        <v>671</v>
      </c>
      <c r="I501" s="448" t="s">
        <v>57</v>
      </c>
      <c r="J501" s="456">
        <v>43469</v>
      </c>
      <c r="K501" s="448" t="s">
        <v>929</v>
      </c>
      <c r="L501" s="448"/>
      <c r="M501" s="448"/>
      <c r="N501" s="448"/>
      <c r="O501" s="447"/>
      <c r="P501" s="447"/>
      <c r="Q501" s="447"/>
      <c r="R501" s="447"/>
      <c r="S501" s="447"/>
      <c r="T501" s="447"/>
      <c r="U501" s="447"/>
      <c r="V501" s="447"/>
      <c r="W501" s="447"/>
      <c r="X501" s="447"/>
      <c r="Y501" s="447"/>
      <c r="Z501" s="447"/>
    </row>
    <row r="502" spans="1:26" ht="15.75" customHeight="1">
      <c r="A502" s="447"/>
      <c r="B502" s="447" t="s">
        <v>416</v>
      </c>
      <c r="C502" s="448" t="s">
        <v>526</v>
      </c>
      <c r="D502" s="448" t="s">
        <v>389</v>
      </c>
      <c r="E502" s="448" t="s">
        <v>752</v>
      </c>
      <c r="F502" s="448" t="s">
        <v>63</v>
      </c>
      <c r="G502" s="448" t="s">
        <v>63</v>
      </c>
      <c r="H502" s="454" t="s">
        <v>674</v>
      </c>
      <c r="I502" s="448" t="s">
        <v>57</v>
      </c>
      <c r="J502" s="455">
        <v>484894639</v>
      </c>
      <c r="K502" s="448" t="s">
        <v>929</v>
      </c>
      <c r="L502" s="448"/>
      <c r="M502" s="448"/>
      <c r="N502" s="448"/>
      <c r="O502" s="447"/>
      <c r="P502" s="447"/>
      <c r="Q502" s="447"/>
      <c r="R502" s="447"/>
      <c r="S502" s="447"/>
      <c r="T502" s="447"/>
      <c r="U502" s="447"/>
      <c r="V502" s="447"/>
      <c r="W502" s="447"/>
      <c r="X502" s="447"/>
      <c r="Y502" s="447"/>
      <c r="Z502" s="447"/>
    </row>
    <row r="503" spans="1:26" ht="15.75" customHeight="1">
      <c r="A503" s="447"/>
      <c r="B503" s="447" t="s">
        <v>416</v>
      </c>
      <c r="C503" s="448" t="s">
        <v>526</v>
      </c>
      <c r="D503" s="448" t="s">
        <v>389</v>
      </c>
      <c r="E503" s="448" t="s">
        <v>755</v>
      </c>
      <c r="F503" s="448" t="s">
        <v>63</v>
      </c>
      <c r="G503" s="448" t="s">
        <v>63</v>
      </c>
      <c r="H503" s="454" t="s">
        <v>674</v>
      </c>
      <c r="I503" s="448" t="s">
        <v>57</v>
      </c>
      <c r="J503" s="455">
        <v>1656315750</v>
      </c>
      <c r="K503" s="448" t="s">
        <v>929</v>
      </c>
      <c r="L503" s="448"/>
      <c r="M503" s="448"/>
      <c r="N503" s="448"/>
      <c r="O503" s="447"/>
      <c r="P503" s="447"/>
      <c r="Q503" s="447"/>
      <c r="R503" s="447"/>
      <c r="S503" s="447"/>
      <c r="T503" s="447"/>
      <c r="U503" s="447"/>
      <c r="V503" s="447"/>
      <c r="W503" s="447"/>
      <c r="X503" s="447"/>
      <c r="Y503" s="447"/>
      <c r="Z503" s="447"/>
    </row>
    <row r="504" spans="1:26" ht="15.75" customHeight="1">
      <c r="A504" s="447"/>
      <c r="B504" s="447" t="s">
        <v>416</v>
      </c>
      <c r="C504" s="448" t="s">
        <v>526</v>
      </c>
      <c r="D504" s="448" t="s">
        <v>389</v>
      </c>
      <c r="E504" s="448" t="s">
        <v>760</v>
      </c>
      <c r="F504" s="448" t="s">
        <v>63</v>
      </c>
      <c r="G504" s="448" t="s">
        <v>63</v>
      </c>
      <c r="H504" s="454" t="s">
        <v>674</v>
      </c>
      <c r="I504" s="448" t="s">
        <v>57</v>
      </c>
      <c r="J504" s="455">
        <v>256619732</v>
      </c>
      <c r="K504" s="448" t="s">
        <v>929</v>
      </c>
      <c r="L504" s="448"/>
      <c r="M504" s="448"/>
      <c r="N504" s="448"/>
      <c r="O504" s="447"/>
      <c r="P504" s="447"/>
      <c r="Q504" s="447"/>
      <c r="R504" s="447"/>
      <c r="S504" s="447"/>
      <c r="T504" s="447"/>
      <c r="U504" s="447"/>
      <c r="V504" s="447"/>
      <c r="W504" s="447"/>
      <c r="X504" s="447"/>
      <c r="Y504" s="447"/>
      <c r="Z504" s="447"/>
    </row>
    <row r="505" spans="1:26" ht="15.75" customHeight="1">
      <c r="A505" s="447"/>
      <c r="B505" s="447" t="s">
        <v>416</v>
      </c>
      <c r="C505" s="448" t="s">
        <v>526</v>
      </c>
      <c r="D505" s="448" t="s">
        <v>387</v>
      </c>
      <c r="E505" s="448" t="s">
        <v>771</v>
      </c>
      <c r="F505" s="448" t="s">
        <v>63</v>
      </c>
      <c r="G505" s="448" t="s">
        <v>63</v>
      </c>
      <c r="H505" s="454" t="s">
        <v>674</v>
      </c>
      <c r="I505" s="448" t="s">
        <v>57</v>
      </c>
      <c r="J505" s="455">
        <v>1692195</v>
      </c>
      <c r="K505" s="448" t="s">
        <v>929</v>
      </c>
      <c r="L505" s="448"/>
      <c r="M505" s="448"/>
      <c r="N505" s="448"/>
      <c r="O505" s="447"/>
      <c r="P505" s="447"/>
      <c r="Q505" s="447"/>
      <c r="R505" s="447"/>
      <c r="S505" s="447"/>
      <c r="T505" s="447"/>
      <c r="U505" s="447"/>
      <c r="V505" s="447"/>
      <c r="W505" s="447"/>
      <c r="X505" s="447"/>
      <c r="Y505" s="447"/>
      <c r="Z505" s="447"/>
    </row>
    <row r="506" spans="1:26" ht="15.75" customHeight="1">
      <c r="A506" s="447"/>
      <c r="B506" s="447" t="s">
        <v>416</v>
      </c>
      <c r="C506" s="448" t="s">
        <v>526</v>
      </c>
      <c r="D506" s="448" t="s">
        <v>387</v>
      </c>
      <c r="E506" s="448" t="s">
        <v>772</v>
      </c>
      <c r="F506" s="448" t="s">
        <v>63</v>
      </c>
      <c r="G506" s="448" t="s">
        <v>63</v>
      </c>
      <c r="H506" s="454" t="s">
        <v>674</v>
      </c>
      <c r="I506" s="448" t="s">
        <v>57</v>
      </c>
      <c r="J506" s="455">
        <v>9675364</v>
      </c>
      <c r="K506" s="448" t="s">
        <v>929</v>
      </c>
      <c r="L506" s="448"/>
      <c r="M506" s="448"/>
      <c r="N506" s="448"/>
      <c r="O506" s="447"/>
      <c r="P506" s="447"/>
      <c r="Q506" s="447"/>
      <c r="R506" s="447"/>
      <c r="S506" s="447"/>
      <c r="T506" s="447"/>
      <c r="U506" s="447"/>
      <c r="V506" s="447"/>
      <c r="W506" s="447"/>
      <c r="X506" s="447"/>
      <c r="Y506" s="447"/>
      <c r="Z506" s="447"/>
    </row>
    <row r="507" spans="1:26" ht="15.75" customHeight="1">
      <c r="A507" s="447"/>
      <c r="B507" s="447" t="s">
        <v>416</v>
      </c>
      <c r="C507" s="448" t="s">
        <v>526</v>
      </c>
      <c r="D507" s="448" t="s">
        <v>401</v>
      </c>
      <c r="E507" s="448" t="s">
        <v>774</v>
      </c>
      <c r="F507" s="448" t="s">
        <v>63</v>
      </c>
      <c r="G507" s="448" t="s">
        <v>63</v>
      </c>
      <c r="H507" s="454" t="s">
        <v>674</v>
      </c>
      <c r="I507" s="448" t="s">
        <v>57</v>
      </c>
      <c r="J507" s="455">
        <v>31584735</v>
      </c>
      <c r="K507" s="448" t="s">
        <v>929</v>
      </c>
      <c r="L507" s="448"/>
      <c r="M507" s="448"/>
      <c r="N507" s="448"/>
      <c r="O507" s="447"/>
      <c r="P507" s="447"/>
      <c r="Q507" s="447"/>
      <c r="R507" s="447"/>
      <c r="S507" s="447"/>
      <c r="T507" s="447"/>
      <c r="U507" s="447"/>
      <c r="V507" s="447"/>
      <c r="W507" s="447"/>
      <c r="X507" s="447"/>
      <c r="Y507" s="447"/>
      <c r="Z507" s="447"/>
    </row>
    <row r="508" spans="1:26" ht="15.75" customHeight="1">
      <c r="A508" s="447"/>
      <c r="B508" s="447" t="s">
        <v>416</v>
      </c>
      <c r="C508" s="448" t="s">
        <v>526</v>
      </c>
      <c r="D508" s="448" t="s">
        <v>395</v>
      </c>
      <c r="E508" s="448" t="s">
        <v>775</v>
      </c>
      <c r="F508" s="448" t="s">
        <v>63</v>
      </c>
      <c r="G508" s="448" t="s">
        <v>63</v>
      </c>
      <c r="H508" s="454" t="s">
        <v>674</v>
      </c>
      <c r="I508" s="448" t="s">
        <v>57</v>
      </c>
      <c r="J508" s="455">
        <v>622520912</v>
      </c>
      <c r="K508" s="448" t="s">
        <v>929</v>
      </c>
      <c r="L508" s="448"/>
      <c r="M508" s="448"/>
      <c r="N508" s="448"/>
      <c r="O508" s="447"/>
      <c r="P508" s="447"/>
      <c r="Q508" s="447"/>
      <c r="R508" s="447"/>
      <c r="S508" s="447"/>
      <c r="T508" s="447"/>
      <c r="U508" s="447"/>
      <c r="V508" s="447"/>
      <c r="W508" s="447"/>
      <c r="X508" s="447"/>
      <c r="Y508" s="447"/>
      <c r="Z508" s="447"/>
    </row>
    <row r="509" spans="1:26" ht="15.75" customHeight="1">
      <c r="A509" s="447"/>
      <c r="B509" s="447" t="s">
        <v>416</v>
      </c>
      <c r="C509" s="448" t="s">
        <v>526</v>
      </c>
      <c r="D509" s="448" t="s">
        <v>384</v>
      </c>
      <c r="E509" s="245" t="s">
        <v>780</v>
      </c>
      <c r="F509" s="448" t="s">
        <v>63</v>
      </c>
      <c r="G509" s="448" t="s">
        <v>63</v>
      </c>
      <c r="H509" s="454" t="s">
        <v>674</v>
      </c>
      <c r="I509" s="448" t="s">
        <v>57</v>
      </c>
      <c r="J509" s="455">
        <v>133839744</v>
      </c>
      <c r="K509" s="448" t="s">
        <v>929</v>
      </c>
      <c r="L509" s="448"/>
      <c r="M509" s="448"/>
      <c r="N509" s="448"/>
      <c r="O509" s="447"/>
      <c r="P509" s="447"/>
      <c r="Q509" s="447"/>
      <c r="R509" s="447"/>
      <c r="S509" s="447"/>
      <c r="T509" s="447"/>
      <c r="U509" s="447"/>
      <c r="V509" s="447"/>
      <c r="W509" s="447"/>
      <c r="X509" s="447"/>
      <c r="Y509" s="447"/>
      <c r="Z509" s="447"/>
    </row>
    <row r="510" spans="1:26" ht="15.75" customHeight="1">
      <c r="A510" s="447"/>
      <c r="B510" s="447" t="s">
        <v>416</v>
      </c>
      <c r="C510" s="448" t="s">
        <v>526</v>
      </c>
      <c r="D510" s="448" t="s">
        <v>384</v>
      </c>
      <c r="E510" s="448" t="s">
        <v>782</v>
      </c>
      <c r="F510" s="448" t="s">
        <v>63</v>
      </c>
      <c r="G510" s="448" t="s">
        <v>63</v>
      </c>
      <c r="H510" s="454" t="s">
        <v>674</v>
      </c>
      <c r="I510" s="448" t="s">
        <v>57</v>
      </c>
      <c r="J510" s="455">
        <v>5014565</v>
      </c>
      <c r="K510" s="448" t="s">
        <v>929</v>
      </c>
      <c r="L510" s="448"/>
      <c r="M510" s="448"/>
      <c r="N510" s="448"/>
      <c r="O510" s="447"/>
      <c r="P510" s="447"/>
      <c r="Q510" s="447"/>
      <c r="R510" s="447"/>
      <c r="S510" s="447"/>
      <c r="T510" s="447"/>
      <c r="U510" s="447"/>
      <c r="V510" s="447"/>
      <c r="W510" s="447"/>
      <c r="X510" s="447"/>
      <c r="Y510" s="447"/>
      <c r="Z510" s="447"/>
    </row>
    <row r="511" spans="1:26" ht="15.75" customHeight="1">
      <c r="A511" s="447"/>
      <c r="B511" s="447" t="s">
        <v>416</v>
      </c>
      <c r="C511" s="448" t="s">
        <v>526</v>
      </c>
      <c r="D511" s="448" t="s">
        <v>384</v>
      </c>
      <c r="E511" s="448" t="s">
        <v>783</v>
      </c>
      <c r="F511" s="448" t="s">
        <v>63</v>
      </c>
      <c r="G511" s="448" t="s">
        <v>63</v>
      </c>
      <c r="H511" s="454" t="s">
        <v>674</v>
      </c>
      <c r="I511" s="448" t="s">
        <v>57</v>
      </c>
      <c r="J511" s="455">
        <v>5007491</v>
      </c>
      <c r="K511" s="448" t="s">
        <v>929</v>
      </c>
      <c r="L511" s="448"/>
      <c r="M511" s="448"/>
      <c r="N511" s="448"/>
      <c r="O511" s="447"/>
      <c r="P511" s="447"/>
      <c r="Q511" s="447"/>
      <c r="R511" s="447"/>
      <c r="S511" s="447"/>
      <c r="T511" s="447"/>
      <c r="U511" s="447"/>
      <c r="V511" s="447"/>
      <c r="W511" s="447"/>
      <c r="X511" s="447"/>
      <c r="Y511" s="447"/>
      <c r="Z511" s="447"/>
    </row>
    <row r="512" spans="1:26" ht="15.75" customHeight="1">
      <c r="A512" s="447"/>
      <c r="B512" s="447" t="s">
        <v>416</v>
      </c>
      <c r="C512" s="448" t="s">
        <v>526</v>
      </c>
      <c r="D512" s="448" t="s">
        <v>384</v>
      </c>
      <c r="E512" s="448" t="s">
        <v>778</v>
      </c>
      <c r="F512" s="448" t="s">
        <v>63</v>
      </c>
      <c r="G512" s="448" t="s">
        <v>63</v>
      </c>
      <c r="H512" s="454" t="s">
        <v>674</v>
      </c>
      <c r="I512" s="448" t="s">
        <v>57</v>
      </c>
      <c r="J512" s="455">
        <v>340410</v>
      </c>
      <c r="K512" s="448" t="s">
        <v>929</v>
      </c>
      <c r="L512" s="448"/>
      <c r="M512" s="448"/>
      <c r="N512" s="448"/>
      <c r="O512" s="447"/>
      <c r="P512" s="447"/>
      <c r="Q512" s="447"/>
      <c r="R512" s="447"/>
      <c r="S512" s="447"/>
      <c r="T512" s="447"/>
      <c r="U512" s="447"/>
      <c r="V512" s="447"/>
      <c r="W512" s="447"/>
      <c r="X512" s="447"/>
      <c r="Y512" s="447"/>
      <c r="Z512" s="447"/>
    </row>
    <row r="513" spans="1:26" ht="15.75" customHeight="1">
      <c r="A513" s="447"/>
      <c r="B513" s="447" t="s">
        <v>416</v>
      </c>
      <c r="C513" s="448" t="s">
        <v>526</v>
      </c>
      <c r="D513" s="448" t="s">
        <v>384</v>
      </c>
      <c r="E513" s="448" t="s">
        <v>784</v>
      </c>
      <c r="F513" s="448" t="s">
        <v>63</v>
      </c>
      <c r="G513" s="448" t="s">
        <v>63</v>
      </c>
      <c r="H513" s="454" t="s">
        <v>674</v>
      </c>
      <c r="I513" s="448" t="s">
        <v>57</v>
      </c>
      <c r="J513" s="455">
        <v>115000</v>
      </c>
      <c r="K513" s="448" t="s">
        <v>929</v>
      </c>
      <c r="L513" s="448"/>
      <c r="M513" s="448"/>
      <c r="N513" s="448"/>
      <c r="O513" s="447"/>
      <c r="P513" s="447"/>
      <c r="Q513" s="447"/>
      <c r="R513" s="447"/>
      <c r="S513" s="447"/>
      <c r="T513" s="447"/>
      <c r="U513" s="447"/>
      <c r="V513" s="447"/>
      <c r="W513" s="447"/>
      <c r="X513" s="447"/>
      <c r="Y513" s="447"/>
      <c r="Z513" s="447"/>
    </row>
    <row r="514" spans="1:26" ht="15.75" customHeight="1">
      <c r="A514" s="447"/>
      <c r="B514" s="447" t="s">
        <v>416</v>
      </c>
      <c r="C514" s="448" t="s">
        <v>526</v>
      </c>
      <c r="D514" s="448" t="s">
        <v>384</v>
      </c>
      <c r="E514" s="448" t="s">
        <v>786</v>
      </c>
      <c r="F514" s="448" t="s">
        <v>63</v>
      </c>
      <c r="G514" s="448" t="s">
        <v>63</v>
      </c>
      <c r="H514" s="454" t="s">
        <v>674</v>
      </c>
      <c r="I514" s="448" t="s">
        <v>57</v>
      </c>
      <c r="J514" s="455">
        <v>15500</v>
      </c>
      <c r="K514" s="448" t="s">
        <v>929</v>
      </c>
      <c r="L514" s="448"/>
      <c r="M514" s="448"/>
      <c r="N514" s="448"/>
      <c r="O514" s="447"/>
      <c r="P514" s="447"/>
      <c r="Q514" s="447"/>
      <c r="R514" s="447"/>
      <c r="S514" s="447"/>
      <c r="T514" s="447"/>
      <c r="U514" s="447"/>
      <c r="V514" s="447"/>
      <c r="W514" s="447"/>
      <c r="X514" s="447"/>
      <c r="Y514" s="447"/>
      <c r="Z514" s="447"/>
    </row>
    <row r="515" spans="1:26" ht="15.75" customHeight="1">
      <c r="A515" s="447"/>
      <c r="B515" s="447" t="s">
        <v>416</v>
      </c>
      <c r="C515" s="448" t="s">
        <v>526</v>
      </c>
      <c r="D515" s="448" t="s">
        <v>384</v>
      </c>
      <c r="E515" s="245" t="s">
        <v>777</v>
      </c>
      <c r="F515" s="448" t="s">
        <v>63</v>
      </c>
      <c r="G515" s="448" t="s">
        <v>63</v>
      </c>
      <c r="H515" s="454" t="s">
        <v>674</v>
      </c>
      <c r="I515" s="448" t="s">
        <v>57</v>
      </c>
      <c r="J515" s="455">
        <v>10285002</v>
      </c>
      <c r="K515" s="448" t="s">
        <v>929</v>
      </c>
      <c r="L515" s="448"/>
      <c r="M515" s="448"/>
      <c r="N515" s="448"/>
      <c r="O515" s="447"/>
      <c r="P515" s="447"/>
      <c r="Q515" s="447"/>
      <c r="R515" s="447"/>
      <c r="S515" s="447"/>
      <c r="T515" s="447"/>
      <c r="U515" s="447"/>
      <c r="V515" s="447"/>
      <c r="W515" s="447"/>
      <c r="X515" s="447"/>
      <c r="Y515" s="447"/>
      <c r="Z515" s="447"/>
    </row>
    <row r="516" spans="1:26" ht="15.75" customHeight="1">
      <c r="A516" s="447"/>
      <c r="B516" s="447" t="s">
        <v>416</v>
      </c>
      <c r="C516" s="448" t="s">
        <v>526</v>
      </c>
      <c r="D516" s="448" t="s">
        <v>397</v>
      </c>
      <c r="E516" s="448" t="s">
        <v>787</v>
      </c>
      <c r="F516" s="448" t="s">
        <v>63</v>
      </c>
      <c r="G516" s="448" t="s">
        <v>63</v>
      </c>
      <c r="H516" s="454" t="s">
        <v>674</v>
      </c>
      <c r="I516" s="448" t="s">
        <v>57</v>
      </c>
      <c r="J516" s="455">
        <v>96978928</v>
      </c>
      <c r="K516" s="448" t="s">
        <v>929</v>
      </c>
      <c r="L516" s="448"/>
      <c r="M516" s="448"/>
      <c r="N516" s="448"/>
      <c r="O516" s="447"/>
      <c r="P516" s="447"/>
      <c r="Q516" s="447"/>
      <c r="R516" s="447"/>
      <c r="S516" s="447"/>
      <c r="T516" s="447"/>
      <c r="U516" s="447"/>
      <c r="V516" s="447"/>
      <c r="W516" s="447"/>
      <c r="X516" s="447"/>
      <c r="Y516" s="447"/>
      <c r="Z516" s="447"/>
    </row>
    <row r="517" spans="1:26" ht="15.75" customHeight="1">
      <c r="A517" s="447"/>
      <c r="B517" s="447" t="s">
        <v>416</v>
      </c>
      <c r="C517" s="448" t="s">
        <v>526</v>
      </c>
      <c r="D517" s="448" t="s">
        <v>389</v>
      </c>
      <c r="E517" s="448" t="s">
        <v>768</v>
      </c>
      <c r="F517" s="448" t="s">
        <v>63</v>
      </c>
      <c r="G517" s="448" t="s">
        <v>63</v>
      </c>
      <c r="H517" s="454" t="s">
        <v>674</v>
      </c>
      <c r="I517" s="448" t="s">
        <v>57</v>
      </c>
      <c r="J517" s="456">
        <v>84705695</v>
      </c>
      <c r="K517" s="448" t="s">
        <v>929</v>
      </c>
      <c r="L517" s="448"/>
      <c r="M517" s="448"/>
      <c r="N517" s="448"/>
      <c r="O517" s="447"/>
      <c r="P517" s="447"/>
      <c r="Q517" s="447"/>
      <c r="R517" s="447"/>
      <c r="S517" s="447"/>
      <c r="T517" s="447"/>
      <c r="U517" s="447"/>
      <c r="V517" s="447"/>
      <c r="W517" s="447"/>
      <c r="X517" s="447"/>
      <c r="Y517" s="447"/>
      <c r="Z517" s="447"/>
    </row>
    <row r="518" spans="1:26" ht="15.75" customHeight="1">
      <c r="A518" s="447"/>
      <c r="B518" s="447" t="s">
        <v>416</v>
      </c>
      <c r="C518" s="448" t="s">
        <v>526</v>
      </c>
      <c r="D518" s="448" t="s">
        <v>389</v>
      </c>
      <c r="E518" s="448" t="s">
        <v>767</v>
      </c>
      <c r="F518" s="448" t="s">
        <v>63</v>
      </c>
      <c r="G518" s="448" t="s">
        <v>63</v>
      </c>
      <c r="H518" s="454" t="s">
        <v>674</v>
      </c>
      <c r="I518" s="448" t="s">
        <v>57</v>
      </c>
      <c r="J518" s="456">
        <v>59455212</v>
      </c>
      <c r="K518" s="448" t="s">
        <v>929</v>
      </c>
      <c r="L518" s="448"/>
      <c r="M518" s="448"/>
      <c r="N518" s="448"/>
      <c r="O518" s="447"/>
      <c r="P518" s="447"/>
      <c r="Q518" s="447"/>
      <c r="R518" s="447"/>
      <c r="S518" s="447"/>
      <c r="T518" s="447"/>
      <c r="U518" s="447"/>
      <c r="V518" s="447"/>
      <c r="W518" s="447"/>
      <c r="X518" s="447"/>
      <c r="Y518" s="447"/>
      <c r="Z518" s="447"/>
    </row>
    <row r="519" spans="1:26" ht="15.75" customHeight="1">
      <c r="A519" s="447"/>
      <c r="B519" s="447" t="s">
        <v>416</v>
      </c>
      <c r="C519" s="448" t="s">
        <v>526</v>
      </c>
      <c r="D519" s="448" t="s">
        <v>389</v>
      </c>
      <c r="E519" s="245" t="s">
        <v>760</v>
      </c>
      <c r="F519" s="448" t="s">
        <v>63</v>
      </c>
      <c r="G519" s="448" t="s">
        <v>63</v>
      </c>
      <c r="H519" s="454" t="s">
        <v>674</v>
      </c>
      <c r="I519" s="448" t="s">
        <v>57</v>
      </c>
      <c r="J519" s="456">
        <v>905059</v>
      </c>
      <c r="K519" s="448" t="s">
        <v>929</v>
      </c>
      <c r="L519" s="448"/>
      <c r="M519" s="448"/>
      <c r="N519" s="448"/>
      <c r="O519" s="447"/>
      <c r="P519" s="447"/>
      <c r="Q519" s="447"/>
      <c r="R519" s="447"/>
      <c r="S519" s="447"/>
      <c r="T519" s="447"/>
      <c r="U519" s="447"/>
      <c r="V519" s="447"/>
      <c r="W519" s="447"/>
      <c r="X519" s="447"/>
      <c r="Y519" s="447"/>
      <c r="Z519" s="447"/>
    </row>
    <row r="520" spans="1:26" ht="15.75" customHeight="1">
      <c r="A520" s="447"/>
      <c r="B520" s="447" t="s">
        <v>416</v>
      </c>
      <c r="C520" s="448" t="s">
        <v>529</v>
      </c>
      <c r="D520" s="448" t="s">
        <v>389</v>
      </c>
      <c r="E520" s="448" t="s">
        <v>752</v>
      </c>
      <c r="F520" s="448" t="s">
        <v>63</v>
      </c>
      <c r="G520" s="448" t="s">
        <v>63</v>
      </c>
      <c r="H520" s="454" t="s">
        <v>676</v>
      </c>
      <c r="I520" s="448" t="s">
        <v>57</v>
      </c>
      <c r="J520" s="455">
        <v>5805373</v>
      </c>
      <c r="K520" s="448" t="s">
        <v>929</v>
      </c>
      <c r="L520" s="448"/>
      <c r="M520" s="448"/>
      <c r="N520" s="448"/>
      <c r="O520" s="447"/>
      <c r="P520" s="447"/>
      <c r="Q520" s="447"/>
      <c r="R520" s="447"/>
      <c r="S520" s="447"/>
      <c r="T520" s="447"/>
      <c r="U520" s="447"/>
      <c r="V520" s="447"/>
      <c r="W520" s="447"/>
      <c r="X520" s="447"/>
      <c r="Y520" s="447"/>
      <c r="Z520" s="447"/>
    </row>
    <row r="521" spans="1:26" ht="15.75" customHeight="1">
      <c r="A521" s="447"/>
      <c r="B521" s="447" t="s">
        <v>416</v>
      </c>
      <c r="C521" s="448" t="s">
        <v>529</v>
      </c>
      <c r="D521" s="448" t="s">
        <v>389</v>
      </c>
      <c r="E521" s="448" t="s">
        <v>755</v>
      </c>
      <c r="F521" s="448" t="s">
        <v>63</v>
      </c>
      <c r="G521" s="448" t="s">
        <v>63</v>
      </c>
      <c r="H521" s="454" t="s">
        <v>676</v>
      </c>
      <c r="I521" s="448" t="s">
        <v>57</v>
      </c>
      <c r="J521" s="455">
        <v>224172</v>
      </c>
      <c r="K521" s="448" t="s">
        <v>929</v>
      </c>
      <c r="L521" s="448"/>
      <c r="M521" s="448"/>
      <c r="N521" s="448"/>
      <c r="O521" s="447"/>
      <c r="P521" s="447"/>
      <c r="Q521" s="447"/>
      <c r="R521" s="447"/>
      <c r="S521" s="447"/>
      <c r="T521" s="447"/>
      <c r="U521" s="447"/>
      <c r="V521" s="447"/>
      <c r="W521" s="447"/>
      <c r="X521" s="447"/>
      <c r="Y521" s="447"/>
      <c r="Z521" s="447"/>
    </row>
    <row r="522" spans="1:26" ht="15.75" customHeight="1">
      <c r="A522" s="458"/>
      <c r="B522" s="447" t="s">
        <v>416</v>
      </c>
      <c r="C522" s="459" t="s">
        <v>529</v>
      </c>
      <c r="D522" s="459" t="s">
        <v>389</v>
      </c>
      <c r="E522" s="448" t="s">
        <v>766</v>
      </c>
      <c r="F522" s="459" t="s">
        <v>63</v>
      </c>
      <c r="G522" s="459" t="s">
        <v>63</v>
      </c>
      <c r="H522" s="460" t="s">
        <v>676</v>
      </c>
      <c r="I522" s="459" t="s">
        <v>57</v>
      </c>
      <c r="J522" s="455">
        <v>204750</v>
      </c>
      <c r="K522" s="448" t="s">
        <v>929</v>
      </c>
      <c r="L522" s="458"/>
      <c r="M522" s="458"/>
      <c r="N522" s="458"/>
      <c r="O522" s="458"/>
      <c r="P522" s="458"/>
      <c r="Q522" s="458"/>
      <c r="R522" s="458"/>
      <c r="S522" s="458"/>
      <c r="T522" s="458"/>
      <c r="U522" s="458"/>
      <c r="V522" s="458"/>
      <c r="W522" s="458"/>
      <c r="X522" s="458"/>
      <c r="Y522" s="458"/>
      <c r="Z522" s="458"/>
    </row>
    <row r="523" spans="1:26" ht="15.75" customHeight="1">
      <c r="A523" s="447"/>
      <c r="B523" s="447" t="s">
        <v>416</v>
      </c>
      <c r="C523" s="448" t="s">
        <v>529</v>
      </c>
      <c r="D523" s="448" t="s">
        <v>387</v>
      </c>
      <c r="E523" s="448" t="s">
        <v>771</v>
      </c>
      <c r="F523" s="448" t="s">
        <v>63</v>
      </c>
      <c r="G523" s="448" t="s">
        <v>63</v>
      </c>
      <c r="H523" s="454" t="s">
        <v>676</v>
      </c>
      <c r="I523" s="448" t="s">
        <v>57</v>
      </c>
      <c r="J523" s="455">
        <v>120719</v>
      </c>
      <c r="K523" s="448" t="s">
        <v>929</v>
      </c>
      <c r="L523" s="448"/>
      <c r="M523" s="448"/>
      <c r="N523" s="448"/>
      <c r="O523" s="447"/>
      <c r="P523" s="447"/>
      <c r="Q523" s="447"/>
      <c r="R523" s="447"/>
      <c r="S523" s="447"/>
      <c r="T523" s="447"/>
      <c r="U523" s="447"/>
      <c r="V523" s="447"/>
      <c r="W523" s="447"/>
      <c r="X523" s="447"/>
      <c r="Y523" s="447"/>
      <c r="Z523" s="447"/>
    </row>
    <row r="524" spans="1:26" ht="15.75" customHeight="1">
      <c r="A524" s="447"/>
      <c r="B524" s="447" t="s">
        <v>416</v>
      </c>
      <c r="C524" s="448" t="s">
        <v>529</v>
      </c>
      <c r="D524" s="448" t="s">
        <v>387</v>
      </c>
      <c r="E524" s="448" t="s">
        <v>772</v>
      </c>
      <c r="F524" s="448" t="s">
        <v>63</v>
      </c>
      <c r="G524" s="448" t="s">
        <v>63</v>
      </c>
      <c r="H524" s="454" t="s">
        <v>676</v>
      </c>
      <c r="I524" s="448" t="s">
        <v>57</v>
      </c>
      <c r="J524" s="455">
        <v>831440</v>
      </c>
      <c r="K524" s="448" t="s">
        <v>929</v>
      </c>
      <c r="L524" s="448"/>
      <c r="M524" s="448"/>
      <c r="N524" s="448"/>
      <c r="O524" s="447"/>
      <c r="P524" s="447"/>
      <c r="Q524" s="447"/>
      <c r="R524" s="447"/>
      <c r="S524" s="447"/>
      <c r="T524" s="447"/>
      <c r="U524" s="447"/>
      <c r="V524" s="447"/>
      <c r="W524" s="447"/>
      <c r="X524" s="447"/>
      <c r="Y524" s="447"/>
      <c r="Z524" s="447"/>
    </row>
    <row r="525" spans="1:26" ht="15.75" customHeight="1">
      <c r="A525" s="447"/>
      <c r="B525" s="447" t="s">
        <v>416</v>
      </c>
      <c r="C525" s="448" t="s">
        <v>529</v>
      </c>
      <c r="D525" s="448" t="s">
        <v>401</v>
      </c>
      <c r="E525" s="448" t="s">
        <v>774</v>
      </c>
      <c r="F525" s="448" t="s">
        <v>63</v>
      </c>
      <c r="G525" s="448" t="s">
        <v>63</v>
      </c>
      <c r="H525" s="454" t="s">
        <v>676</v>
      </c>
      <c r="I525" s="448" t="s">
        <v>57</v>
      </c>
      <c r="J525" s="455">
        <v>105022</v>
      </c>
      <c r="K525" s="448" t="s">
        <v>929</v>
      </c>
      <c r="L525" s="448"/>
      <c r="M525" s="448"/>
      <c r="N525" s="448"/>
      <c r="O525" s="447"/>
      <c r="P525" s="447"/>
      <c r="Q525" s="447"/>
      <c r="R525" s="447"/>
      <c r="S525" s="447"/>
      <c r="T525" s="447"/>
      <c r="U525" s="447"/>
      <c r="V525" s="447"/>
      <c r="W525" s="447"/>
      <c r="X525" s="447"/>
      <c r="Y525" s="447"/>
      <c r="Z525" s="447"/>
    </row>
    <row r="526" spans="1:26" ht="15.75" customHeight="1">
      <c r="A526" s="447"/>
      <c r="B526" s="447" t="s">
        <v>416</v>
      </c>
      <c r="C526" s="448" t="s">
        <v>529</v>
      </c>
      <c r="D526" s="448" t="s">
        <v>384</v>
      </c>
      <c r="E526" s="245" t="s">
        <v>780</v>
      </c>
      <c r="F526" s="448" t="s">
        <v>63</v>
      </c>
      <c r="G526" s="448" t="s">
        <v>63</v>
      </c>
      <c r="H526" s="454" t="s">
        <v>676</v>
      </c>
      <c r="I526" s="448" t="s">
        <v>57</v>
      </c>
      <c r="J526" s="455">
        <v>1034801</v>
      </c>
      <c r="K526" s="448" t="s">
        <v>929</v>
      </c>
      <c r="L526" s="448"/>
      <c r="M526" s="448"/>
      <c r="N526" s="448"/>
      <c r="O526" s="447"/>
      <c r="P526" s="447"/>
      <c r="Q526" s="447"/>
      <c r="R526" s="447"/>
      <c r="S526" s="447"/>
      <c r="T526" s="447"/>
      <c r="U526" s="447"/>
      <c r="V526" s="447"/>
      <c r="W526" s="447"/>
      <c r="X526" s="447"/>
      <c r="Y526" s="447"/>
      <c r="Z526" s="447"/>
    </row>
    <row r="527" spans="1:26" ht="15.75" customHeight="1">
      <c r="A527" s="447"/>
      <c r="B527" s="447" t="s">
        <v>416</v>
      </c>
      <c r="C527" s="448" t="s">
        <v>529</v>
      </c>
      <c r="D527" s="448" t="s">
        <v>384</v>
      </c>
      <c r="E527" s="448" t="s">
        <v>778</v>
      </c>
      <c r="F527" s="448" t="s">
        <v>63</v>
      </c>
      <c r="G527" s="448" t="s">
        <v>63</v>
      </c>
      <c r="H527" s="454" t="s">
        <v>676</v>
      </c>
      <c r="I527" s="448" t="s">
        <v>57</v>
      </c>
      <c r="J527" s="455">
        <v>78750</v>
      </c>
      <c r="K527" s="448" t="s">
        <v>929</v>
      </c>
      <c r="L527" s="448"/>
      <c r="M527" s="448"/>
      <c r="N527" s="448"/>
      <c r="O527" s="447"/>
      <c r="P527" s="447"/>
      <c r="Q527" s="447"/>
      <c r="R527" s="447"/>
      <c r="S527" s="447"/>
      <c r="T527" s="447"/>
      <c r="U527" s="447"/>
      <c r="V527" s="447"/>
      <c r="W527" s="447"/>
      <c r="X527" s="447"/>
      <c r="Y527" s="447"/>
      <c r="Z527" s="447"/>
    </row>
    <row r="528" spans="1:26" ht="15.75" customHeight="1">
      <c r="A528" s="447"/>
      <c r="B528" s="447" t="s">
        <v>416</v>
      </c>
      <c r="C528" s="448" t="s">
        <v>529</v>
      </c>
      <c r="D528" s="448" t="s">
        <v>384</v>
      </c>
      <c r="E528" s="448" t="s">
        <v>784</v>
      </c>
      <c r="F528" s="448" t="s">
        <v>63</v>
      </c>
      <c r="G528" s="448" t="s">
        <v>63</v>
      </c>
      <c r="H528" s="454" t="s">
        <v>676</v>
      </c>
      <c r="I528" s="448" t="s">
        <v>57</v>
      </c>
      <c r="J528" s="455">
        <v>50000</v>
      </c>
      <c r="K528" s="448" t="s">
        <v>929</v>
      </c>
      <c r="L528" s="448"/>
      <c r="M528" s="448"/>
      <c r="N528" s="448"/>
      <c r="O528" s="447"/>
      <c r="P528" s="447"/>
      <c r="Q528" s="447"/>
      <c r="R528" s="447"/>
      <c r="S528" s="447"/>
      <c r="T528" s="447"/>
      <c r="U528" s="447"/>
      <c r="V528" s="447"/>
      <c r="W528" s="447"/>
      <c r="X528" s="447"/>
      <c r="Y528" s="447"/>
      <c r="Z528" s="447"/>
    </row>
    <row r="529" spans="1:26" ht="15.75" customHeight="1">
      <c r="A529" s="447"/>
      <c r="B529" s="447" t="s">
        <v>416</v>
      </c>
      <c r="C529" s="448" t="s">
        <v>529</v>
      </c>
      <c r="D529" s="448" t="s">
        <v>384</v>
      </c>
      <c r="E529" s="245" t="s">
        <v>777</v>
      </c>
      <c r="F529" s="448" t="s">
        <v>63</v>
      </c>
      <c r="G529" s="448" t="s">
        <v>63</v>
      </c>
      <c r="H529" s="454" t="s">
        <v>676</v>
      </c>
      <c r="I529" s="448" t="s">
        <v>57</v>
      </c>
      <c r="J529" s="455">
        <v>314219</v>
      </c>
      <c r="K529" s="448" t="s">
        <v>929</v>
      </c>
      <c r="L529" s="448"/>
      <c r="M529" s="448"/>
      <c r="N529" s="448"/>
      <c r="O529" s="447"/>
      <c r="P529" s="447"/>
      <c r="Q529" s="447"/>
      <c r="R529" s="447"/>
      <c r="S529" s="447"/>
      <c r="T529" s="447"/>
      <c r="U529" s="447"/>
      <c r="V529" s="447"/>
      <c r="W529" s="447"/>
      <c r="X529" s="447"/>
      <c r="Y529" s="447"/>
      <c r="Z529" s="447"/>
    </row>
    <row r="530" spans="1:26" ht="15.75" customHeight="1">
      <c r="A530" s="447"/>
      <c r="B530" s="447" t="s">
        <v>416</v>
      </c>
      <c r="C530" s="459" t="s">
        <v>529</v>
      </c>
      <c r="D530" s="459" t="s">
        <v>389</v>
      </c>
      <c r="E530" s="448" t="s">
        <v>768</v>
      </c>
      <c r="F530" s="448" t="s">
        <v>63</v>
      </c>
      <c r="G530" s="448" t="s">
        <v>63</v>
      </c>
      <c r="H530" s="454" t="s">
        <v>676</v>
      </c>
      <c r="I530" s="448" t="s">
        <v>57</v>
      </c>
      <c r="J530" s="456">
        <v>1537383</v>
      </c>
      <c r="K530" s="448" t="s">
        <v>929</v>
      </c>
      <c r="L530" s="448"/>
      <c r="M530" s="448"/>
      <c r="N530" s="448"/>
      <c r="O530" s="447"/>
      <c r="P530" s="447"/>
      <c r="Q530" s="447"/>
      <c r="R530" s="447"/>
      <c r="S530" s="447"/>
      <c r="T530" s="447"/>
      <c r="U530" s="447"/>
      <c r="V530" s="447"/>
      <c r="W530" s="447"/>
      <c r="X530" s="447"/>
      <c r="Y530" s="447"/>
      <c r="Z530" s="447"/>
    </row>
    <row r="531" spans="1:26" ht="15.75" customHeight="1">
      <c r="A531" s="447"/>
      <c r="B531" s="447" t="s">
        <v>416</v>
      </c>
      <c r="C531" s="459" t="s">
        <v>529</v>
      </c>
      <c r="D531" s="459" t="s">
        <v>389</v>
      </c>
      <c r="E531" s="448" t="s">
        <v>767</v>
      </c>
      <c r="F531" s="448" t="s">
        <v>63</v>
      </c>
      <c r="G531" s="448" t="s">
        <v>63</v>
      </c>
      <c r="H531" s="454" t="s">
        <v>676</v>
      </c>
      <c r="I531" s="448" t="s">
        <v>57</v>
      </c>
      <c r="J531" s="456">
        <v>1299628</v>
      </c>
      <c r="K531" s="448" t="s">
        <v>929</v>
      </c>
      <c r="L531" s="448"/>
      <c r="M531" s="448"/>
      <c r="N531" s="448"/>
      <c r="O531" s="447"/>
      <c r="P531" s="447"/>
      <c r="Q531" s="447"/>
      <c r="R531" s="447"/>
      <c r="S531" s="447"/>
      <c r="T531" s="447"/>
      <c r="U531" s="447"/>
      <c r="V531" s="447"/>
      <c r="W531" s="447"/>
      <c r="X531" s="447"/>
      <c r="Y531" s="447"/>
      <c r="Z531" s="447"/>
    </row>
    <row r="532" spans="1:26" ht="15.75" customHeight="1">
      <c r="A532" s="447"/>
      <c r="B532" s="447" t="s">
        <v>416</v>
      </c>
      <c r="C532" s="459" t="s">
        <v>529</v>
      </c>
      <c r="D532" s="459" t="s">
        <v>389</v>
      </c>
      <c r="E532" s="245" t="s">
        <v>760</v>
      </c>
      <c r="F532" s="448" t="s">
        <v>63</v>
      </c>
      <c r="G532" s="448" t="s">
        <v>63</v>
      </c>
      <c r="H532" s="454" t="s">
        <v>676</v>
      </c>
      <c r="I532" s="448" t="s">
        <v>57</v>
      </c>
      <c r="J532" s="456">
        <v>1070556</v>
      </c>
      <c r="K532" s="448" t="s">
        <v>929</v>
      </c>
      <c r="L532" s="448"/>
      <c r="M532" s="448"/>
      <c r="N532" s="448"/>
      <c r="O532" s="447"/>
      <c r="P532" s="447"/>
      <c r="Q532" s="447"/>
      <c r="R532" s="447"/>
      <c r="S532" s="447"/>
      <c r="T532" s="447"/>
      <c r="U532" s="447"/>
      <c r="V532" s="447"/>
      <c r="W532" s="447"/>
      <c r="X532" s="447"/>
      <c r="Y532" s="447"/>
      <c r="Z532" s="447"/>
    </row>
    <row r="533" spans="1:26" ht="15.75" customHeight="1">
      <c r="A533" s="447"/>
      <c r="B533" s="447" t="s">
        <v>416</v>
      </c>
      <c r="C533" s="448" t="s">
        <v>531</v>
      </c>
      <c r="D533" s="448" t="s">
        <v>389</v>
      </c>
      <c r="E533" s="448" t="s">
        <v>752</v>
      </c>
      <c r="F533" s="448" t="s">
        <v>63</v>
      </c>
      <c r="G533" s="448" t="s">
        <v>63</v>
      </c>
      <c r="H533" s="454" t="s">
        <v>866</v>
      </c>
      <c r="I533" s="448" t="s">
        <v>57</v>
      </c>
      <c r="J533" s="455">
        <v>3458961</v>
      </c>
      <c r="K533" s="448" t="s">
        <v>929</v>
      </c>
      <c r="L533" s="448"/>
      <c r="M533" s="448"/>
      <c r="N533" s="448"/>
      <c r="O533" s="447"/>
      <c r="P533" s="447"/>
      <c r="Q533" s="447"/>
      <c r="R533" s="447"/>
      <c r="S533" s="447"/>
      <c r="T533" s="447"/>
      <c r="U533" s="447"/>
      <c r="V533" s="447"/>
      <c r="W533" s="447"/>
      <c r="X533" s="447"/>
      <c r="Y533" s="447"/>
      <c r="Z533" s="447"/>
    </row>
    <row r="534" spans="1:26" ht="15.75" customHeight="1">
      <c r="A534" s="447"/>
      <c r="B534" s="447" t="s">
        <v>416</v>
      </c>
      <c r="C534" s="448" t="s">
        <v>531</v>
      </c>
      <c r="D534" s="448" t="s">
        <v>389</v>
      </c>
      <c r="E534" s="448" t="s">
        <v>755</v>
      </c>
      <c r="F534" s="448" t="s">
        <v>63</v>
      </c>
      <c r="G534" s="448" t="s">
        <v>63</v>
      </c>
      <c r="H534" s="454" t="s">
        <v>866</v>
      </c>
      <c r="I534" s="448" t="s">
        <v>57</v>
      </c>
      <c r="J534" s="455">
        <v>5000</v>
      </c>
      <c r="K534" s="448" t="s">
        <v>929</v>
      </c>
      <c r="L534" s="448"/>
      <c r="M534" s="448"/>
      <c r="N534" s="448"/>
      <c r="O534" s="447"/>
      <c r="P534" s="447"/>
      <c r="Q534" s="447"/>
      <c r="R534" s="447"/>
      <c r="S534" s="447"/>
      <c r="T534" s="447"/>
      <c r="U534" s="447"/>
      <c r="V534" s="447"/>
      <c r="W534" s="447"/>
      <c r="X534" s="447"/>
      <c r="Y534" s="447"/>
      <c r="Z534" s="447"/>
    </row>
    <row r="535" spans="1:26" ht="15.75" customHeight="1">
      <c r="A535" s="447"/>
      <c r="B535" s="447" t="s">
        <v>416</v>
      </c>
      <c r="C535" s="448" t="s">
        <v>531</v>
      </c>
      <c r="D535" s="448" t="s">
        <v>389</v>
      </c>
      <c r="E535" s="448" t="s">
        <v>759</v>
      </c>
      <c r="F535" s="448" t="s">
        <v>63</v>
      </c>
      <c r="G535" s="448" t="s">
        <v>63</v>
      </c>
      <c r="H535" s="454" t="s">
        <v>866</v>
      </c>
      <c r="I535" s="448" t="s">
        <v>57</v>
      </c>
      <c r="J535" s="455">
        <v>300039</v>
      </c>
      <c r="K535" s="448" t="s">
        <v>929</v>
      </c>
      <c r="L535" s="448"/>
      <c r="M535" s="448"/>
      <c r="N535" s="448"/>
      <c r="O535" s="447"/>
      <c r="P535" s="447"/>
      <c r="Q535" s="447"/>
      <c r="R535" s="447"/>
      <c r="S535" s="447"/>
      <c r="T535" s="447"/>
      <c r="U535" s="447"/>
      <c r="V535" s="447"/>
      <c r="W535" s="447"/>
      <c r="X535" s="447"/>
      <c r="Y535" s="447"/>
      <c r="Z535" s="447"/>
    </row>
    <row r="536" spans="1:26" ht="15.75" customHeight="1">
      <c r="A536" s="447"/>
      <c r="B536" s="447" t="s">
        <v>416</v>
      </c>
      <c r="C536" s="448" t="s">
        <v>531</v>
      </c>
      <c r="D536" s="448" t="s">
        <v>389</v>
      </c>
      <c r="E536" s="448" t="s">
        <v>760</v>
      </c>
      <c r="F536" s="448" t="s">
        <v>63</v>
      </c>
      <c r="G536" s="448" t="s">
        <v>63</v>
      </c>
      <c r="H536" s="454" t="s">
        <v>866</v>
      </c>
      <c r="I536" s="448" t="s">
        <v>57</v>
      </c>
      <c r="J536" s="455">
        <v>118733</v>
      </c>
      <c r="K536" s="448" t="s">
        <v>929</v>
      </c>
      <c r="L536" s="448"/>
      <c r="M536" s="448"/>
      <c r="N536" s="448"/>
      <c r="O536" s="447"/>
      <c r="P536" s="447"/>
      <c r="Q536" s="447"/>
      <c r="R536" s="447"/>
      <c r="S536" s="447"/>
      <c r="T536" s="447"/>
      <c r="U536" s="447"/>
      <c r="V536" s="447"/>
      <c r="W536" s="447"/>
      <c r="X536" s="447"/>
      <c r="Y536" s="447"/>
      <c r="Z536" s="447"/>
    </row>
    <row r="537" spans="1:26" ht="15.75" customHeight="1">
      <c r="A537" s="447"/>
      <c r="B537" s="447" t="s">
        <v>416</v>
      </c>
      <c r="C537" s="448" t="s">
        <v>531</v>
      </c>
      <c r="D537" s="448" t="s">
        <v>384</v>
      </c>
      <c r="E537" s="245" t="s">
        <v>780</v>
      </c>
      <c r="F537" s="448" t="s">
        <v>63</v>
      </c>
      <c r="G537" s="448" t="s">
        <v>63</v>
      </c>
      <c r="H537" s="454" t="s">
        <v>866</v>
      </c>
      <c r="I537" s="448" t="s">
        <v>57</v>
      </c>
      <c r="J537" s="455">
        <v>284145</v>
      </c>
      <c r="K537" s="448" t="s">
        <v>929</v>
      </c>
      <c r="L537" s="448"/>
      <c r="M537" s="448"/>
      <c r="N537" s="448"/>
      <c r="O537" s="447"/>
      <c r="P537" s="447"/>
      <c r="Q537" s="447"/>
      <c r="R537" s="447"/>
      <c r="S537" s="447"/>
      <c r="T537" s="447"/>
      <c r="U537" s="447"/>
      <c r="V537" s="447"/>
      <c r="W537" s="447"/>
      <c r="X537" s="447"/>
      <c r="Y537" s="447"/>
      <c r="Z537" s="447"/>
    </row>
    <row r="538" spans="1:26" ht="15.75" customHeight="1">
      <c r="A538" s="447"/>
      <c r="B538" s="447" t="s">
        <v>416</v>
      </c>
      <c r="C538" s="448" t="s">
        <v>531</v>
      </c>
      <c r="D538" s="448" t="s">
        <v>384</v>
      </c>
      <c r="E538" s="448" t="s">
        <v>782</v>
      </c>
      <c r="F538" s="448" t="s">
        <v>63</v>
      </c>
      <c r="G538" s="448" t="s">
        <v>63</v>
      </c>
      <c r="H538" s="454" t="s">
        <v>866</v>
      </c>
      <c r="I538" s="448" t="s">
        <v>57</v>
      </c>
      <c r="J538" s="455">
        <v>500000</v>
      </c>
      <c r="K538" s="448" t="s">
        <v>929</v>
      </c>
      <c r="L538" s="448"/>
      <c r="M538" s="448"/>
      <c r="N538" s="448"/>
      <c r="O538" s="447"/>
      <c r="P538" s="447"/>
      <c r="Q538" s="447"/>
      <c r="R538" s="447"/>
      <c r="S538" s="447"/>
      <c r="T538" s="447"/>
      <c r="U538" s="447"/>
      <c r="V538" s="447"/>
      <c r="W538" s="447"/>
      <c r="X538" s="447"/>
      <c r="Y538" s="447"/>
      <c r="Z538" s="447"/>
    </row>
    <row r="539" spans="1:26" ht="15.75" customHeight="1">
      <c r="A539" s="447"/>
      <c r="B539" s="447" t="s">
        <v>416</v>
      </c>
      <c r="C539" s="448" t="s">
        <v>531</v>
      </c>
      <c r="D539" s="448" t="s">
        <v>384</v>
      </c>
      <c r="E539" s="448" t="s">
        <v>778</v>
      </c>
      <c r="F539" s="448" t="s">
        <v>63</v>
      </c>
      <c r="G539" s="448" t="s">
        <v>63</v>
      </c>
      <c r="H539" s="454" t="s">
        <v>866</v>
      </c>
      <c r="I539" s="448" t="s">
        <v>57</v>
      </c>
      <c r="J539" s="455">
        <v>24000</v>
      </c>
      <c r="K539" s="448" t="s">
        <v>929</v>
      </c>
      <c r="L539" s="448"/>
      <c r="M539" s="448"/>
      <c r="N539" s="448"/>
      <c r="O539" s="447"/>
      <c r="P539" s="447"/>
      <c r="Q539" s="447"/>
      <c r="R539" s="447"/>
      <c r="S539" s="447"/>
      <c r="T539" s="447"/>
      <c r="U539" s="447"/>
      <c r="V539" s="447"/>
      <c r="W539" s="447"/>
      <c r="X539" s="447"/>
      <c r="Y539" s="447"/>
      <c r="Z539" s="447"/>
    </row>
    <row r="540" spans="1:26" ht="15.75" customHeight="1">
      <c r="A540" s="447"/>
      <c r="B540" s="447" t="s">
        <v>416</v>
      </c>
      <c r="C540" s="448" t="s">
        <v>531</v>
      </c>
      <c r="D540" s="448" t="s">
        <v>384</v>
      </c>
      <c r="E540" s="448" t="s">
        <v>784</v>
      </c>
      <c r="F540" s="448" t="s">
        <v>63</v>
      </c>
      <c r="G540" s="448" t="s">
        <v>63</v>
      </c>
      <c r="H540" s="454" t="s">
        <v>866</v>
      </c>
      <c r="I540" s="448" t="s">
        <v>57</v>
      </c>
      <c r="J540" s="455">
        <v>18602</v>
      </c>
      <c r="K540" s="448" t="s">
        <v>929</v>
      </c>
      <c r="L540" s="448"/>
      <c r="M540" s="448"/>
      <c r="N540" s="448"/>
      <c r="O540" s="447"/>
      <c r="P540" s="447"/>
      <c r="Q540" s="447"/>
      <c r="R540" s="447"/>
      <c r="S540" s="447"/>
      <c r="T540" s="447"/>
      <c r="U540" s="447"/>
      <c r="V540" s="447"/>
      <c r="W540" s="447"/>
      <c r="X540" s="447"/>
      <c r="Y540" s="447"/>
      <c r="Z540" s="447"/>
    </row>
    <row r="541" spans="1:26" ht="15.75" customHeight="1">
      <c r="A541" s="447"/>
      <c r="B541" s="447" t="s">
        <v>416</v>
      </c>
      <c r="C541" s="448" t="s">
        <v>531</v>
      </c>
      <c r="D541" s="448" t="s">
        <v>397</v>
      </c>
      <c r="E541" s="448" t="s">
        <v>787</v>
      </c>
      <c r="F541" s="448" t="s">
        <v>63</v>
      </c>
      <c r="G541" s="448" t="s">
        <v>63</v>
      </c>
      <c r="H541" s="454" t="s">
        <v>866</v>
      </c>
      <c r="I541" s="448" t="s">
        <v>57</v>
      </c>
      <c r="J541" s="455">
        <v>1204512</v>
      </c>
      <c r="K541" s="448" t="s">
        <v>929</v>
      </c>
      <c r="L541" s="448"/>
      <c r="M541" s="448"/>
      <c r="N541" s="448"/>
      <c r="O541" s="447"/>
      <c r="P541" s="447"/>
      <c r="Q541" s="447"/>
      <c r="R541" s="447"/>
      <c r="S541" s="447"/>
      <c r="T541" s="447"/>
      <c r="U541" s="447"/>
      <c r="V541" s="447"/>
      <c r="W541" s="447"/>
      <c r="X541" s="447"/>
      <c r="Y541" s="447"/>
      <c r="Z541" s="447"/>
    </row>
    <row r="542" spans="1:26" ht="15.75" customHeight="1">
      <c r="A542" s="447"/>
      <c r="B542" s="447" t="s">
        <v>416</v>
      </c>
      <c r="C542" s="448" t="s">
        <v>531</v>
      </c>
      <c r="D542" s="448" t="s">
        <v>389</v>
      </c>
      <c r="E542" s="448" t="s">
        <v>768</v>
      </c>
      <c r="F542" s="448" t="s">
        <v>63</v>
      </c>
      <c r="G542" s="448" t="s">
        <v>63</v>
      </c>
      <c r="H542" s="454" t="s">
        <v>866</v>
      </c>
      <c r="I542" s="448" t="s">
        <v>57</v>
      </c>
      <c r="J542" s="456">
        <v>903377</v>
      </c>
      <c r="K542" s="448" t="s">
        <v>929</v>
      </c>
      <c r="L542" s="448"/>
      <c r="M542" s="448"/>
      <c r="N542" s="448"/>
      <c r="O542" s="447"/>
      <c r="P542" s="447"/>
      <c r="Q542" s="447"/>
      <c r="R542" s="447"/>
      <c r="S542" s="447"/>
      <c r="T542" s="447"/>
      <c r="U542" s="447"/>
      <c r="V542" s="447"/>
      <c r="W542" s="447"/>
      <c r="X542" s="447"/>
      <c r="Y542" s="447"/>
      <c r="Z542" s="447"/>
    </row>
    <row r="543" spans="1:26" ht="15.75" customHeight="1">
      <c r="A543" s="447"/>
      <c r="B543" s="447" t="s">
        <v>416</v>
      </c>
      <c r="C543" s="448" t="s">
        <v>531</v>
      </c>
      <c r="D543" s="448" t="s">
        <v>389</v>
      </c>
      <c r="E543" s="448" t="s">
        <v>767</v>
      </c>
      <c r="F543" s="448" t="s">
        <v>63</v>
      </c>
      <c r="G543" s="448" t="s">
        <v>63</v>
      </c>
      <c r="H543" s="454" t="s">
        <v>866</v>
      </c>
      <c r="I543" s="448" t="s">
        <v>57</v>
      </c>
      <c r="J543" s="456">
        <v>1766193</v>
      </c>
      <c r="K543" s="448" t="s">
        <v>929</v>
      </c>
      <c r="L543" s="448"/>
      <c r="M543" s="448"/>
      <c r="N543" s="448"/>
      <c r="O543" s="447"/>
      <c r="P543" s="447"/>
      <c r="Q543" s="447"/>
      <c r="R543" s="447"/>
      <c r="S543" s="447"/>
      <c r="T543" s="447"/>
      <c r="U543" s="447"/>
      <c r="V543" s="447"/>
      <c r="W543" s="447"/>
      <c r="X543" s="447"/>
      <c r="Y543" s="447"/>
      <c r="Z543" s="447"/>
    </row>
    <row r="544" spans="1:26" ht="15.75" customHeight="1">
      <c r="A544" s="447"/>
      <c r="B544" s="447" t="s">
        <v>416</v>
      </c>
      <c r="C544" s="448" t="s">
        <v>531</v>
      </c>
      <c r="D544" s="448" t="s">
        <v>389</v>
      </c>
      <c r="E544" s="245" t="s">
        <v>760</v>
      </c>
      <c r="F544" s="448" t="s">
        <v>63</v>
      </c>
      <c r="G544" s="448" t="s">
        <v>63</v>
      </c>
      <c r="H544" s="454" t="s">
        <v>866</v>
      </c>
      <c r="I544" s="448" t="s">
        <v>57</v>
      </c>
      <c r="J544" s="456">
        <v>395000</v>
      </c>
      <c r="K544" s="448" t="s">
        <v>929</v>
      </c>
      <c r="L544" s="448"/>
      <c r="M544" s="448"/>
      <c r="N544" s="448"/>
      <c r="O544" s="447"/>
      <c r="P544" s="447"/>
      <c r="Q544" s="447"/>
      <c r="R544" s="447"/>
      <c r="S544" s="447"/>
      <c r="T544" s="447"/>
      <c r="U544" s="447"/>
      <c r="V544" s="447"/>
      <c r="W544" s="447"/>
      <c r="X544" s="447"/>
      <c r="Y544" s="447"/>
      <c r="Z544" s="447"/>
    </row>
    <row r="545" spans="1:26" ht="15.75" customHeight="1">
      <c r="A545" s="447"/>
      <c r="B545" s="447" t="s">
        <v>416</v>
      </c>
      <c r="C545" s="448" t="s">
        <v>532</v>
      </c>
      <c r="D545" s="448" t="s">
        <v>389</v>
      </c>
      <c r="E545" s="448" t="s">
        <v>752</v>
      </c>
      <c r="F545" s="448" t="s">
        <v>63</v>
      </c>
      <c r="G545" s="448" t="s">
        <v>63</v>
      </c>
      <c r="H545" s="454" t="s">
        <v>678</v>
      </c>
      <c r="I545" s="448" t="s">
        <v>57</v>
      </c>
      <c r="J545" s="455">
        <v>37996910</v>
      </c>
      <c r="K545" s="448" t="s">
        <v>929</v>
      </c>
      <c r="L545" s="448"/>
      <c r="M545" s="448"/>
      <c r="N545" s="448"/>
      <c r="O545" s="447"/>
      <c r="P545" s="447"/>
      <c r="Q545" s="447"/>
      <c r="R545" s="447"/>
      <c r="S545" s="447"/>
      <c r="T545" s="447"/>
      <c r="U545" s="447"/>
      <c r="V545" s="447"/>
      <c r="W545" s="447"/>
      <c r="X545" s="447"/>
      <c r="Y545" s="447"/>
      <c r="Z545" s="447"/>
    </row>
    <row r="546" spans="1:26" ht="15.75" customHeight="1">
      <c r="A546" s="447"/>
      <c r="B546" s="447" t="s">
        <v>416</v>
      </c>
      <c r="C546" s="448" t="s">
        <v>532</v>
      </c>
      <c r="D546" s="448" t="s">
        <v>389</v>
      </c>
      <c r="E546" s="448" t="s">
        <v>755</v>
      </c>
      <c r="F546" s="448" t="s">
        <v>63</v>
      </c>
      <c r="G546" s="448" t="s">
        <v>63</v>
      </c>
      <c r="H546" s="454" t="s">
        <v>678</v>
      </c>
      <c r="I546" s="448" t="s">
        <v>57</v>
      </c>
      <c r="J546" s="455">
        <v>156386812</v>
      </c>
      <c r="K546" s="448" t="s">
        <v>929</v>
      </c>
      <c r="L546" s="448"/>
      <c r="M546" s="448"/>
      <c r="N546" s="448"/>
      <c r="O546" s="447"/>
      <c r="P546" s="447"/>
      <c r="Q546" s="447"/>
      <c r="R546" s="447"/>
      <c r="S546" s="447"/>
      <c r="T546" s="447"/>
      <c r="U546" s="447"/>
      <c r="V546" s="447"/>
      <c r="W546" s="447"/>
      <c r="X546" s="447"/>
      <c r="Y546" s="447"/>
      <c r="Z546" s="447"/>
    </row>
    <row r="547" spans="1:26" ht="15.75" customHeight="1">
      <c r="A547" s="447"/>
      <c r="B547" s="447" t="s">
        <v>416</v>
      </c>
      <c r="C547" s="448" t="s">
        <v>532</v>
      </c>
      <c r="D547" s="448" t="s">
        <v>389</v>
      </c>
      <c r="E547" s="448" t="s">
        <v>760</v>
      </c>
      <c r="F547" s="448" t="s">
        <v>63</v>
      </c>
      <c r="G547" s="448" t="s">
        <v>63</v>
      </c>
      <c r="H547" s="454" t="s">
        <v>678</v>
      </c>
      <c r="I547" s="448" t="s">
        <v>57</v>
      </c>
      <c r="J547" s="455">
        <v>21221495</v>
      </c>
      <c r="K547" s="448" t="s">
        <v>929</v>
      </c>
      <c r="L547" s="448"/>
      <c r="M547" s="448"/>
      <c r="N547" s="448"/>
      <c r="O547" s="447"/>
      <c r="P547" s="447"/>
      <c r="Q547" s="447"/>
      <c r="R547" s="447"/>
      <c r="S547" s="447"/>
      <c r="T547" s="447"/>
      <c r="U547" s="447"/>
      <c r="V547" s="447"/>
      <c r="W547" s="447"/>
      <c r="X547" s="447"/>
      <c r="Y547" s="447"/>
      <c r="Z547" s="447"/>
    </row>
    <row r="548" spans="1:26" ht="15.75" customHeight="1">
      <c r="A548" s="447"/>
      <c r="B548" s="447" t="s">
        <v>416</v>
      </c>
      <c r="C548" s="448" t="s">
        <v>532</v>
      </c>
      <c r="D548" s="448" t="s">
        <v>401</v>
      </c>
      <c r="E548" s="448" t="s">
        <v>774</v>
      </c>
      <c r="F548" s="448" t="s">
        <v>63</v>
      </c>
      <c r="G548" s="448" t="s">
        <v>63</v>
      </c>
      <c r="H548" s="454" t="s">
        <v>678</v>
      </c>
      <c r="I548" s="448" t="s">
        <v>57</v>
      </c>
      <c r="J548" s="455">
        <v>275</v>
      </c>
      <c r="K548" s="448" t="s">
        <v>929</v>
      </c>
      <c r="L548" s="448"/>
      <c r="M548" s="448"/>
      <c r="N548" s="448"/>
      <c r="O548" s="447"/>
      <c r="P548" s="447"/>
      <c r="Q548" s="447"/>
      <c r="R548" s="447"/>
      <c r="S548" s="447"/>
      <c r="T548" s="447"/>
      <c r="U548" s="447"/>
      <c r="V548" s="447"/>
      <c r="W548" s="447"/>
      <c r="X548" s="447"/>
      <c r="Y548" s="447"/>
      <c r="Z548" s="447"/>
    </row>
    <row r="549" spans="1:26" ht="15.75" customHeight="1">
      <c r="A549" s="447"/>
      <c r="B549" s="447" t="s">
        <v>416</v>
      </c>
      <c r="C549" s="448" t="s">
        <v>532</v>
      </c>
      <c r="D549" s="448" t="s">
        <v>384</v>
      </c>
      <c r="E549" s="245" t="s">
        <v>780</v>
      </c>
      <c r="F549" s="448" t="s">
        <v>63</v>
      </c>
      <c r="G549" s="448" t="s">
        <v>63</v>
      </c>
      <c r="H549" s="454" t="s">
        <v>678</v>
      </c>
      <c r="I549" s="448" t="s">
        <v>57</v>
      </c>
      <c r="J549" s="455">
        <v>286285</v>
      </c>
      <c r="K549" s="448" t="s">
        <v>929</v>
      </c>
      <c r="L549" s="448"/>
      <c r="M549" s="448"/>
      <c r="N549" s="448"/>
      <c r="O549" s="447"/>
      <c r="P549" s="447"/>
      <c r="Q549" s="447"/>
      <c r="R549" s="447"/>
      <c r="S549" s="447"/>
      <c r="T549" s="447"/>
      <c r="U549" s="447"/>
      <c r="V549" s="447"/>
      <c r="W549" s="447"/>
      <c r="X549" s="447"/>
      <c r="Y549" s="447"/>
      <c r="Z549" s="447"/>
    </row>
    <row r="550" spans="1:26" ht="15.75" customHeight="1">
      <c r="A550" s="447"/>
      <c r="B550" s="447" t="s">
        <v>416</v>
      </c>
      <c r="C550" s="448" t="s">
        <v>532</v>
      </c>
      <c r="D550" s="448" t="s">
        <v>384</v>
      </c>
      <c r="E550" s="448" t="s">
        <v>784</v>
      </c>
      <c r="F550" s="448" t="s">
        <v>63</v>
      </c>
      <c r="G550" s="448" t="s">
        <v>63</v>
      </c>
      <c r="H550" s="454" t="s">
        <v>678</v>
      </c>
      <c r="I550" s="448" t="s">
        <v>57</v>
      </c>
      <c r="J550" s="455">
        <v>10000</v>
      </c>
      <c r="K550" s="448" t="s">
        <v>929</v>
      </c>
      <c r="L550" s="448"/>
      <c r="M550" s="448"/>
      <c r="N550" s="448"/>
      <c r="O550" s="447"/>
      <c r="P550" s="447"/>
      <c r="Q550" s="447"/>
      <c r="R550" s="447"/>
      <c r="S550" s="447"/>
      <c r="T550" s="447"/>
      <c r="U550" s="447"/>
      <c r="V550" s="447"/>
      <c r="W550" s="447"/>
      <c r="X550" s="447"/>
      <c r="Y550" s="447"/>
      <c r="Z550" s="447"/>
    </row>
    <row r="551" spans="1:26" ht="15.75" customHeight="1">
      <c r="A551" s="447"/>
      <c r="B551" s="447" t="s">
        <v>416</v>
      </c>
      <c r="C551" s="448" t="s">
        <v>532</v>
      </c>
      <c r="D551" s="448" t="s">
        <v>384</v>
      </c>
      <c r="E551" s="448" t="s">
        <v>786</v>
      </c>
      <c r="F551" s="448" t="s">
        <v>63</v>
      </c>
      <c r="G551" s="448" t="s">
        <v>63</v>
      </c>
      <c r="H551" s="454" t="s">
        <v>678</v>
      </c>
      <c r="I551" s="448" t="s">
        <v>57</v>
      </c>
      <c r="J551" s="455">
        <v>11265</v>
      </c>
      <c r="K551" s="448" t="s">
        <v>929</v>
      </c>
      <c r="L551" s="448"/>
      <c r="M551" s="448"/>
      <c r="N551" s="448"/>
      <c r="O551" s="447"/>
      <c r="P551" s="447"/>
      <c r="Q551" s="447"/>
      <c r="R551" s="447"/>
      <c r="S551" s="447"/>
      <c r="T551" s="447"/>
      <c r="U551" s="447"/>
      <c r="V551" s="447"/>
      <c r="W551" s="447"/>
      <c r="X551" s="447"/>
      <c r="Y551" s="447"/>
      <c r="Z551" s="447"/>
    </row>
    <row r="552" spans="1:26" ht="15.75" customHeight="1">
      <c r="A552" s="447"/>
      <c r="B552" s="447" t="s">
        <v>416</v>
      </c>
      <c r="C552" s="448" t="s">
        <v>532</v>
      </c>
      <c r="D552" s="448" t="s">
        <v>397</v>
      </c>
      <c r="E552" s="448" t="s">
        <v>787</v>
      </c>
      <c r="F552" s="448" t="s">
        <v>63</v>
      </c>
      <c r="G552" s="448" t="s">
        <v>63</v>
      </c>
      <c r="H552" s="454" t="s">
        <v>678</v>
      </c>
      <c r="I552" s="448" t="s">
        <v>57</v>
      </c>
      <c r="J552" s="455">
        <f>'[1]Revenue Value'!I1336</f>
        <v>7551080</v>
      </c>
      <c r="K552" s="448" t="s">
        <v>929</v>
      </c>
      <c r="L552" s="448"/>
      <c r="M552" s="448"/>
      <c r="N552" s="448"/>
      <c r="O552" s="447"/>
      <c r="P552" s="447"/>
      <c r="Q552" s="447"/>
      <c r="R552" s="447"/>
      <c r="S552" s="447"/>
      <c r="T552" s="447"/>
      <c r="U552" s="447"/>
      <c r="V552" s="447"/>
      <c r="W552" s="447"/>
      <c r="X552" s="447"/>
      <c r="Y552" s="447"/>
      <c r="Z552" s="447"/>
    </row>
    <row r="553" spans="1:26" ht="15.75" customHeight="1">
      <c r="A553" s="447"/>
      <c r="B553" s="447" t="s">
        <v>416</v>
      </c>
      <c r="C553" s="448" t="s">
        <v>532</v>
      </c>
      <c r="D553" s="448" t="s">
        <v>389</v>
      </c>
      <c r="E553" s="448" t="s">
        <v>768</v>
      </c>
      <c r="F553" s="448" t="s">
        <v>63</v>
      </c>
      <c r="G553" s="448" t="s">
        <v>63</v>
      </c>
      <c r="H553" s="454" t="s">
        <v>678</v>
      </c>
      <c r="I553" s="448" t="s">
        <v>57</v>
      </c>
      <c r="J553" s="456">
        <v>21838041</v>
      </c>
      <c r="K553" s="448" t="s">
        <v>929</v>
      </c>
      <c r="L553" s="448"/>
      <c r="M553" s="448"/>
      <c r="N553" s="448"/>
      <c r="O553" s="447"/>
      <c r="P553" s="447"/>
      <c r="Q553" s="447"/>
      <c r="R553" s="447"/>
      <c r="S553" s="447"/>
      <c r="T553" s="447"/>
      <c r="U553" s="447"/>
      <c r="V553" s="447"/>
      <c r="W553" s="447"/>
      <c r="X553" s="447"/>
      <c r="Y553" s="447"/>
      <c r="Z553" s="447"/>
    </row>
    <row r="554" spans="1:26" ht="15.75" customHeight="1">
      <c r="A554" s="447"/>
      <c r="B554" s="447" t="s">
        <v>416</v>
      </c>
      <c r="C554" s="448" t="s">
        <v>532</v>
      </c>
      <c r="D554" s="448" t="s">
        <v>389</v>
      </c>
      <c r="E554" s="448" t="s">
        <v>767</v>
      </c>
      <c r="F554" s="448" t="s">
        <v>63</v>
      </c>
      <c r="G554" s="448" t="s">
        <v>63</v>
      </c>
      <c r="H554" s="454" t="s">
        <v>678</v>
      </c>
      <c r="I554" s="448" t="s">
        <v>57</v>
      </c>
      <c r="J554" s="456">
        <v>12516667</v>
      </c>
      <c r="K554" s="448" t="s">
        <v>929</v>
      </c>
      <c r="L554" s="448"/>
      <c r="M554" s="448"/>
      <c r="N554" s="448"/>
      <c r="O554" s="447"/>
      <c r="P554" s="447"/>
      <c r="Q554" s="447"/>
      <c r="R554" s="447"/>
      <c r="S554" s="447"/>
      <c r="T554" s="447"/>
      <c r="U554" s="447"/>
      <c r="V554" s="447"/>
      <c r="W554" s="447"/>
      <c r="X554" s="447"/>
      <c r="Y554" s="447"/>
      <c r="Z554" s="447"/>
    </row>
    <row r="555" spans="1:26" ht="15.75" customHeight="1">
      <c r="A555" s="447"/>
      <c r="B555" s="447" t="s">
        <v>416</v>
      </c>
      <c r="C555" s="448" t="s">
        <v>532</v>
      </c>
      <c r="D555" s="448" t="s">
        <v>389</v>
      </c>
      <c r="E555" s="245" t="s">
        <v>760</v>
      </c>
      <c r="F555" s="448" t="s">
        <v>63</v>
      </c>
      <c r="G555" s="448" t="s">
        <v>63</v>
      </c>
      <c r="H555" s="454" t="s">
        <v>678</v>
      </c>
      <c r="I555" s="448" t="s">
        <v>57</v>
      </c>
      <c r="J555" s="456">
        <v>758000</v>
      </c>
      <c r="K555" s="448" t="s">
        <v>929</v>
      </c>
      <c r="L555" s="448"/>
      <c r="M555" s="448"/>
      <c r="N555" s="448"/>
      <c r="O555" s="447"/>
      <c r="P555" s="447"/>
      <c r="Q555" s="447"/>
      <c r="R555" s="447"/>
      <c r="S555" s="447"/>
      <c r="T555" s="447"/>
      <c r="U555" s="447"/>
      <c r="V555" s="447"/>
      <c r="W555" s="447"/>
      <c r="X555" s="447"/>
      <c r="Y555" s="447"/>
      <c r="Z555" s="447"/>
    </row>
    <row r="556" spans="1:26" ht="15.75" customHeight="1">
      <c r="A556" s="447"/>
      <c r="B556" s="447" t="s">
        <v>416</v>
      </c>
      <c r="C556" s="448" t="s">
        <v>533</v>
      </c>
      <c r="D556" s="448" t="s">
        <v>389</v>
      </c>
      <c r="E556" s="448" t="s">
        <v>760</v>
      </c>
      <c r="F556" s="448" t="s">
        <v>63</v>
      </c>
      <c r="G556" s="448" t="s">
        <v>63</v>
      </c>
      <c r="H556" s="454" t="s">
        <v>935</v>
      </c>
      <c r="I556" s="448" t="s">
        <v>57</v>
      </c>
      <c r="J556" s="456">
        <v>20434</v>
      </c>
      <c r="K556" s="448" t="s">
        <v>929</v>
      </c>
      <c r="L556" s="448"/>
      <c r="M556" s="448"/>
      <c r="N556" s="448"/>
      <c r="O556" s="447"/>
      <c r="P556" s="447"/>
      <c r="Q556" s="447"/>
      <c r="R556" s="447"/>
      <c r="S556" s="447"/>
      <c r="T556" s="447"/>
      <c r="U556" s="447"/>
      <c r="V556" s="447"/>
      <c r="W556" s="447"/>
      <c r="X556" s="447"/>
      <c r="Y556" s="447"/>
      <c r="Z556" s="447"/>
    </row>
    <row r="557" spans="1:26" ht="15.75" customHeight="1">
      <c r="A557" s="447"/>
      <c r="B557" s="447" t="s">
        <v>416</v>
      </c>
      <c r="C557" s="448" t="s">
        <v>533</v>
      </c>
      <c r="D557" s="448" t="s">
        <v>389</v>
      </c>
      <c r="E557" s="448" t="s">
        <v>768</v>
      </c>
      <c r="F557" s="448" t="s">
        <v>63</v>
      </c>
      <c r="G557" s="448" t="s">
        <v>63</v>
      </c>
      <c r="H557" s="454" t="s">
        <v>935</v>
      </c>
      <c r="I557" s="448" t="s">
        <v>57</v>
      </c>
      <c r="J557" s="456">
        <v>275739</v>
      </c>
      <c r="K557" s="448" t="s">
        <v>929</v>
      </c>
      <c r="L557" s="448"/>
      <c r="M557" s="448"/>
      <c r="N557" s="448"/>
      <c r="O557" s="447"/>
      <c r="P557" s="447"/>
      <c r="Q557" s="447"/>
      <c r="R557" s="447"/>
      <c r="S557" s="447"/>
      <c r="T557" s="447"/>
      <c r="U557" s="447"/>
      <c r="V557" s="447"/>
      <c r="W557" s="447"/>
      <c r="X557" s="447"/>
      <c r="Y557" s="447"/>
      <c r="Z557" s="447"/>
    </row>
    <row r="558" spans="1:26" ht="15.75" customHeight="1">
      <c r="A558" s="447"/>
      <c r="B558" s="447" t="s">
        <v>416</v>
      </c>
      <c r="C558" s="448" t="s">
        <v>533</v>
      </c>
      <c r="D558" s="448" t="s">
        <v>389</v>
      </c>
      <c r="E558" s="448" t="s">
        <v>767</v>
      </c>
      <c r="F558" s="448" t="s">
        <v>63</v>
      </c>
      <c r="G558" s="448" t="s">
        <v>63</v>
      </c>
      <c r="H558" s="454" t="s">
        <v>935</v>
      </c>
      <c r="I558" s="448" t="s">
        <v>57</v>
      </c>
      <c r="J558" s="456">
        <v>1000500</v>
      </c>
      <c r="K558" s="448" t="s">
        <v>929</v>
      </c>
      <c r="L558" s="448"/>
      <c r="M558" s="448"/>
      <c r="N558" s="448"/>
      <c r="O558" s="447"/>
      <c r="P558" s="447"/>
      <c r="Q558" s="447"/>
      <c r="R558" s="447"/>
      <c r="S558" s="447"/>
      <c r="T558" s="447"/>
      <c r="U558" s="447"/>
      <c r="V558" s="447"/>
      <c r="W558" s="447"/>
      <c r="X558" s="447"/>
      <c r="Y558" s="447"/>
      <c r="Z558" s="447"/>
    </row>
    <row r="559" spans="1:26" ht="15.75" customHeight="1">
      <c r="A559" s="447"/>
      <c r="B559" s="447" t="s">
        <v>416</v>
      </c>
      <c r="C559" s="448" t="s">
        <v>489</v>
      </c>
      <c r="D559" s="448" t="s">
        <v>389</v>
      </c>
      <c r="E559" s="448" t="s">
        <v>752</v>
      </c>
      <c r="F559" s="448" t="s">
        <v>63</v>
      </c>
      <c r="G559" s="448" t="s">
        <v>63</v>
      </c>
      <c r="H559" s="454" t="s">
        <v>646</v>
      </c>
      <c r="I559" s="448" t="s">
        <v>57</v>
      </c>
      <c r="J559" s="455">
        <f>'[1]Revenue Value'!I291</f>
        <v>15603868</v>
      </c>
      <c r="K559" s="448" t="s">
        <v>929</v>
      </c>
      <c r="L559" s="448"/>
      <c r="M559" s="448"/>
      <c r="N559" s="448"/>
      <c r="O559" s="447"/>
      <c r="P559" s="447"/>
      <c r="Q559" s="447"/>
      <c r="R559" s="447"/>
      <c r="S559" s="447"/>
      <c r="T559" s="447"/>
      <c r="U559" s="447"/>
      <c r="V559" s="447"/>
      <c r="W559" s="447"/>
      <c r="X559" s="447"/>
      <c r="Y559" s="447"/>
      <c r="Z559" s="447"/>
    </row>
    <row r="560" spans="1:26" ht="15.75" customHeight="1">
      <c r="A560" s="447"/>
      <c r="B560" s="447" t="s">
        <v>416</v>
      </c>
      <c r="C560" s="448" t="s">
        <v>489</v>
      </c>
      <c r="D560" s="448" t="s">
        <v>389</v>
      </c>
      <c r="E560" s="448" t="s">
        <v>755</v>
      </c>
      <c r="F560" s="448" t="s">
        <v>63</v>
      </c>
      <c r="G560" s="448" t="s">
        <v>63</v>
      </c>
      <c r="H560" s="454" t="s">
        <v>646</v>
      </c>
      <c r="I560" s="448" t="s">
        <v>57</v>
      </c>
      <c r="J560" s="455">
        <f>'[1]Revenue Value'!I292</f>
        <v>9971</v>
      </c>
      <c r="K560" s="448" t="s">
        <v>929</v>
      </c>
      <c r="L560" s="448"/>
      <c r="M560" s="448"/>
      <c r="N560" s="448"/>
      <c r="O560" s="447"/>
      <c r="P560" s="447"/>
      <c r="Q560" s="447"/>
      <c r="R560" s="447"/>
      <c r="S560" s="447"/>
      <c r="T560" s="447"/>
      <c r="U560" s="447"/>
      <c r="V560" s="447"/>
      <c r="W560" s="447"/>
      <c r="X560" s="447"/>
      <c r="Y560" s="447"/>
      <c r="Z560" s="447"/>
    </row>
    <row r="561" spans="1:26" ht="15.75" customHeight="1">
      <c r="A561" s="447"/>
      <c r="B561" s="447" t="s">
        <v>416</v>
      </c>
      <c r="C561" s="448" t="s">
        <v>489</v>
      </c>
      <c r="D561" s="448" t="s">
        <v>401</v>
      </c>
      <c r="E561" s="448" t="s">
        <v>774</v>
      </c>
      <c r="F561" s="448" t="s">
        <v>63</v>
      </c>
      <c r="G561" s="448" t="s">
        <v>63</v>
      </c>
      <c r="H561" s="454" t="s">
        <v>646</v>
      </c>
      <c r="I561" s="448" t="s">
        <v>57</v>
      </c>
      <c r="J561" s="455">
        <f>'[1]Revenue Value'!I1206</f>
        <v>2189117</v>
      </c>
      <c r="K561" s="448" t="s">
        <v>929</v>
      </c>
      <c r="L561" s="448"/>
      <c r="M561" s="448"/>
      <c r="N561" s="448"/>
      <c r="O561" s="447"/>
      <c r="P561" s="447"/>
      <c r="Q561" s="447"/>
      <c r="R561" s="447"/>
      <c r="S561" s="447"/>
      <c r="T561" s="447"/>
      <c r="U561" s="447"/>
      <c r="V561" s="447"/>
      <c r="W561" s="447"/>
      <c r="X561" s="447"/>
      <c r="Y561" s="447"/>
      <c r="Z561" s="447"/>
    </row>
    <row r="562" spans="1:26" ht="15.75" customHeight="1">
      <c r="A562" s="447"/>
      <c r="B562" s="447" t="s">
        <v>416</v>
      </c>
      <c r="C562" s="448" t="s">
        <v>489</v>
      </c>
      <c r="D562" s="448" t="s">
        <v>395</v>
      </c>
      <c r="E562" s="448" t="s">
        <v>775</v>
      </c>
      <c r="F562" s="448" t="s">
        <v>63</v>
      </c>
      <c r="G562" s="448" t="s">
        <v>63</v>
      </c>
      <c r="H562" s="454" t="s">
        <v>646</v>
      </c>
      <c r="I562" s="448" t="s">
        <v>57</v>
      </c>
      <c r="J562" s="455">
        <f>'[1]Revenue Value'!I1088</f>
        <v>15418560</v>
      </c>
      <c r="K562" s="448" t="s">
        <v>929</v>
      </c>
      <c r="L562" s="448"/>
      <c r="M562" s="448"/>
      <c r="N562" s="448"/>
      <c r="O562" s="447"/>
      <c r="P562" s="447"/>
      <c r="Q562" s="447"/>
      <c r="R562" s="447"/>
      <c r="S562" s="447"/>
      <c r="T562" s="447"/>
      <c r="U562" s="447"/>
      <c r="V562" s="447"/>
      <c r="W562" s="447"/>
      <c r="X562" s="447"/>
      <c r="Y562" s="447"/>
      <c r="Z562" s="447"/>
    </row>
    <row r="563" spans="1:26" ht="15.75" customHeight="1">
      <c r="A563" s="447"/>
      <c r="B563" s="447" t="s">
        <v>416</v>
      </c>
      <c r="C563" s="448" t="s">
        <v>489</v>
      </c>
      <c r="D563" s="448" t="s">
        <v>384</v>
      </c>
      <c r="E563" s="245" t="s">
        <v>780</v>
      </c>
      <c r="F563" s="448" t="s">
        <v>63</v>
      </c>
      <c r="G563" s="448" t="s">
        <v>63</v>
      </c>
      <c r="H563" s="454" t="s">
        <v>646</v>
      </c>
      <c r="I563" s="448" t="s">
        <v>57</v>
      </c>
      <c r="J563" s="455">
        <f>'[1]Revenue Value'!I852</f>
        <v>4836127</v>
      </c>
      <c r="K563" s="448" t="s">
        <v>929</v>
      </c>
      <c r="L563" s="448"/>
      <c r="M563" s="448"/>
      <c r="N563" s="448"/>
      <c r="O563" s="447"/>
      <c r="P563" s="447"/>
      <c r="Q563" s="447"/>
      <c r="R563" s="447"/>
      <c r="S563" s="447"/>
      <c r="T563" s="447"/>
      <c r="U563" s="447"/>
      <c r="V563" s="447"/>
      <c r="W563" s="447"/>
      <c r="X563" s="447"/>
      <c r="Y563" s="447"/>
      <c r="Z563" s="447"/>
    </row>
    <row r="564" spans="1:26" ht="15.75" customHeight="1">
      <c r="A564" s="447"/>
      <c r="B564" s="447" t="s">
        <v>416</v>
      </c>
      <c r="C564" s="448" t="s">
        <v>489</v>
      </c>
      <c r="D564" s="448" t="s">
        <v>384</v>
      </c>
      <c r="E564" s="448" t="s">
        <v>782</v>
      </c>
      <c r="F564" s="448" t="s">
        <v>63</v>
      </c>
      <c r="G564" s="448" t="s">
        <v>63</v>
      </c>
      <c r="H564" s="454" t="s">
        <v>646</v>
      </c>
      <c r="I564" s="448" t="s">
        <v>57</v>
      </c>
      <c r="J564" s="455">
        <f>'[1]Revenue Value'!I853</f>
        <v>354099</v>
      </c>
      <c r="K564" s="448" t="s">
        <v>929</v>
      </c>
      <c r="L564" s="448"/>
      <c r="M564" s="448"/>
      <c r="N564" s="448"/>
      <c r="O564" s="447"/>
      <c r="P564" s="447"/>
      <c r="Q564" s="447"/>
      <c r="R564" s="447"/>
      <c r="S564" s="447"/>
      <c r="T564" s="447"/>
      <c r="U564" s="447"/>
      <c r="V564" s="447"/>
      <c r="W564" s="447"/>
      <c r="X564" s="447"/>
      <c r="Y564" s="447"/>
      <c r="Z564" s="447"/>
    </row>
    <row r="565" spans="1:26" ht="15.75" customHeight="1">
      <c r="A565" s="447"/>
      <c r="B565" s="447" t="s">
        <v>416</v>
      </c>
      <c r="C565" s="448" t="s">
        <v>489</v>
      </c>
      <c r="D565" s="448" t="s">
        <v>384</v>
      </c>
      <c r="E565" s="448" t="s">
        <v>783</v>
      </c>
      <c r="F565" s="448" t="s">
        <v>63</v>
      </c>
      <c r="G565" s="448" t="s">
        <v>63</v>
      </c>
      <c r="H565" s="454" t="s">
        <v>646</v>
      </c>
      <c r="I565" s="448" t="s">
        <v>57</v>
      </c>
      <c r="J565" s="455">
        <f>'[1]Revenue Value'!I854</f>
        <v>354099</v>
      </c>
      <c r="K565" s="448" t="s">
        <v>929</v>
      </c>
      <c r="L565" s="448"/>
      <c r="M565" s="448"/>
      <c r="N565" s="448"/>
      <c r="O565" s="447"/>
      <c r="P565" s="447"/>
      <c r="Q565" s="447"/>
      <c r="R565" s="447"/>
      <c r="S565" s="447"/>
      <c r="T565" s="447"/>
      <c r="U565" s="447"/>
      <c r="V565" s="447"/>
      <c r="W565" s="447"/>
      <c r="X565" s="447"/>
      <c r="Y565" s="447"/>
      <c r="Z565" s="447"/>
    </row>
    <row r="566" spans="1:26" ht="15.75" customHeight="1">
      <c r="A566" s="447"/>
      <c r="B566" s="447" t="s">
        <v>416</v>
      </c>
      <c r="C566" s="448" t="s">
        <v>489</v>
      </c>
      <c r="D566" s="448" t="s">
        <v>384</v>
      </c>
      <c r="E566" s="245" t="s">
        <v>777</v>
      </c>
      <c r="F566" s="448" t="s">
        <v>63</v>
      </c>
      <c r="G566" s="448" t="s">
        <v>63</v>
      </c>
      <c r="H566" s="454" t="s">
        <v>646</v>
      </c>
      <c r="I566" s="448" t="s">
        <v>57</v>
      </c>
      <c r="J566" s="455">
        <f>'[1]Revenue Value'!I858</f>
        <v>487500</v>
      </c>
      <c r="K566" s="448" t="s">
        <v>929</v>
      </c>
      <c r="L566" s="448"/>
      <c r="M566" s="448"/>
      <c r="N566" s="448"/>
      <c r="O566" s="447"/>
      <c r="P566" s="447"/>
      <c r="Q566" s="447"/>
      <c r="R566" s="447"/>
      <c r="S566" s="447"/>
      <c r="T566" s="447"/>
      <c r="U566" s="447"/>
      <c r="V566" s="447"/>
      <c r="W566" s="447"/>
      <c r="X566" s="447"/>
      <c r="Y566" s="447"/>
      <c r="Z566" s="447"/>
    </row>
    <row r="567" spans="1:26" ht="15.75" customHeight="1">
      <c r="A567" s="447"/>
      <c r="B567" s="447" t="s">
        <v>416</v>
      </c>
      <c r="C567" s="448" t="s">
        <v>489</v>
      </c>
      <c r="D567" s="448" t="s">
        <v>389</v>
      </c>
      <c r="E567" s="448" t="s">
        <v>768</v>
      </c>
      <c r="F567" s="448" t="s">
        <v>63</v>
      </c>
      <c r="G567" s="448" t="s">
        <v>63</v>
      </c>
      <c r="H567" s="454" t="s">
        <v>646</v>
      </c>
      <c r="I567" s="448" t="s">
        <v>57</v>
      </c>
      <c r="J567" s="456">
        <v>410629</v>
      </c>
      <c r="K567" s="448" t="s">
        <v>929</v>
      </c>
      <c r="L567" s="448"/>
      <c r="M567" s="448"/>
      <c r="N567" s="448"/>
      <c r="O567" s="447"/>
      <c r="P567" s="447"/>
      <c r="Q567" s="447"/>
      <c r="R567" s="447"/>
      <c r="S567" s="447"/>
      <c r="T567" s="447"/>
      <c r="U567" s="447"/>
      <c r="V567" s="447"/>
      <c r="W567" s="447"/>
      <c r="X567" s="447"/>
      <c r="Y567" s="447"/>
      <c r="Z567" s="447"/>
    </row>
    <row r="568" spans="1:26" ht="15.75" customHeight="1">
      <c r="A568" s="447"/>
      <c r="B568" s="447" t="s">
        <v>416</v>
      </c>
      <c r="C568" s="448" t="s">
        <v>489</v>
      </c>
      <c r="D568" s="448" t="s">
        <v>389</v>
      </c>
      <c r="E568" s="245" t="s">
        <v>760</v>
      </c>
      <c r="F568" s="448" t="s">
        <v>63</v>
      </c>
      <c r="G568" s="448" t="s">
        <v>63</v>
      </c>
      <c r="H568" s="454" t="s">
        <v>646</v>
      </c>
      <c r="I568" s="448" t="s">
        <v>57</v>
      </c>
      <c r="J568" s="456">
        <v>11500</v>
      </c>
      <c r="K568" s="448" t="s">
        <v>929</v>
      </c>
      <c r="L568" s="448"/>
      <c r="M568" s="448"/>
      <c r="N568" s="448"/>
      <c r="O568" s="447"/>
      <c r="P568" s="447"/>
      <c r="Q568" s="447"/>
      <c r="R568" s="447"/>
      <c r="S568" s="447"/>
      <c r="T568" s="447"/>
      <c r="U568" s="447"/>
      <c r="V568" s="447"/>
      <c r="W568" s="447"/>
      <c r="X568" s="447"/>
      <c r="Y568" s="447"/>
      <c r="Z568" s="447"/>
    </row>
    <row r="569" spans="1:26" ht="15.75" customHeight="1">
      <c r="A569" s="447"/>
      <c r="B569" s="447" t="s">
        <v>416</v>
      </c>
      <c r="C569" s="448" t="s">
        <v>534</v>
      </c>
      <c r="D569" s="448" t="s">
        <v>389</v>
      </c>
      <c r="E569" s="448" t="s">
        <v>752</v>
      </c>
      <c r="F569" s="448" t="s">
        <v>63</v>
      </c>
      <c r="G569" s="448" t="s">
        <v>63</v>
      </c>
      <c r="H569" s="448" t="s">
        <v>679</v>
      </c>
      <c r="I569" s="448" t="s">
        <v>57</v>
      </c>
      <c r="J569" s="455">
        <v>79615894</v>
      </c>
      <c r="K569" s="448" t="s">
        <v>929</v>
      </c>
      <c r="L569" s="448"/>
      <c r="M569" s="448"/>
      <c r="N569" s="448"/>
      <c r="O569" s="447"/>
      <c r="P569" s="447"/>
      <c r="Q569" s="447"/>
      <c r="R569" s="447"/>
      <c r="S569" s="447"/>
      <c r="T569" s="447"/>
      <c r="U569" s="447"/>
      <c r="V569" s="447"/>
      <c r="W569" s="447"/>
      <c r="X569" s="447"/>
      <c r="Y569" s="447"/>
      <c r="Z569" s="447"/>
    </row>
    <row r="570" spans="1:26" ht="15.75" customHeight="1">
      <c r="A570" s="447"/>
      <c r="B570" s="447" t="s">
        <v>416</v>
      </c>
      <c r="C570" s="448" t="s">
        <v>534</v>
      </c>
      <c r="D570" s="448" t="s">
        <v>389</v>
      </c>
      <c r="E570" s="448" t="s">
        <v>755</v>
      </c>
      <c r="F570" s="448" t="s">
        <v>63</v>
      </c>
      <c r="G570" s="448" t="s">
        <v>63</v>
      </c>
      <c r="H570" s="448" t="s">
        <v>679</v>
      </c>
      <c r="I570" s="448" t="s">
        <v>57</v>
      </c>
      <c r="J570" s="455">
        <v>233736375</v>
      </c>
      <c r="K570" s="448" t="s">
        <v>929</v>
      </c>
      <c r="L570" s="448"/>
      <c r="M570" s="448"/>
      <c r="N570" s="448"/>
      <c r="O570" s="447"/>
      <c r="P570" s="447"/>
      <c r="Q570" s="447"/>
      <c r="R570" s="447"/>
      <c r="S570" s="447"/>
      <c r="T570" s="447"/>
      <c r="U570" s="447"/>
      <c r="V570" s="447"/>
      <c r="W570" s="447"/>
      <c r="X570" s="447"/>
      <c r="Y570" s="447"/>
      <c r="Z570" s="447"/>
    </row>
    <row r="571" spans="1:26" ht="15.75" customHeight="1">
      <c r="A571" s="447"/>
      <c r="B571" s="447" t="s">
        <v>416</v>
      </c>
      <c r="C571" s="448" t="s">
        <v>534</v>
      </c>
      <c r="D571" s="448" t="s">
        <v>389</v>
      </c>
      <c r="E571" s="448" t="s">
        <v>760</v>
      </c>
      <c r="F571" s="448" t="s">
        <v>63</v>
      </c>
      <c r="G571" s="448" t="s">
        <v>63</v>
      </c>
      <c r="H571" s="448" t="s">
        <v>679</v>
      </c>
      <c r="I571" s="448" t="s">
        <v>57</v>
      </c>
      <c r="J571" s="455">
        <v>6213046</v>
      </c>
      <c r="K571" s="448" t="s">
        <v>929</v>
      </c>
      <c r="L571" s="448"/>
      <c r="M571" s="448"/>
      <c r="N571" s="448"/>
      <c r="O571" s="447"/>
      <c r="P571" s="447"/>
      <c r="Q571" s="447"/>
      <c r="R571" s="447"/>
      <c r="S571" s="447"/>
      <c r="T571" s="447"/>
      <c r="U571" s="447"/>
      <c r="V571" s="447"/>
      <c r="W571" s="447"/>
      <c r="X571" s="447"/>
      <c r="Y571" s="447"/>
      <c r="Z571" s="447"/>
    </row>
    <row r="572" spans="1:26" ht="15.75" customHeight="1">
      <c r="A572" s="447"/>
      <c r="B572" s="447" t="s">
        <v>416</v>
      </c>
      <c r="C572" s="448" t="s">
        <v>534</v>
      </c>
      <c r="D572" s="448" t="s">
        <v>401</v>
      </c>
      <c r="E572" s="448" t="s">
        <v>774</v>
      </c>
      <c r="F572" s="448" t="s">
        <v>63</v>
      </c>
      <c r="G572" s="448" t="s">
        <v>63</v>
      </c>
      <c r="H572" s="448" t="s">
        <v>679</v>
      </c>
      <c r="I572" s="448" t="s">
        <v>57</v>
      </c>
      <c r="J572" s="455">
        <v>9161352</v>
      </c>
      <c r="K572" s="448" t="s">
        <v>929</v>
      </c>
      <c r="L572" s="448"/>
      <c r="M572" s="448"/>
      <c r="N572" s="448"/>
      <c r="O572" s="447"/>
      <c r="P572" s="447"/>
      <c r="Q572" s="447"/>
      <c r="R572" s="447"/>
      <c r="S572" s="447"/>
      <c r="T572" s="447"/>
      <c r="U572" s="447"/>
      <c r="V572" s="447"/>
      <c r="W572" s="447"/>
      <c r="X572" s="447"/>
      <c r="Y572" s="447"/>
      <c r="Z572" s="447"/>
    </row>
    <row r="573" spans="1:26" ht="15.75" customHeight="1">
      <c r="A573" s="447"/>
      <c r="B573" s="447" t="s">
        <v>416</v>
      </c>
      <c r="C573" s="448" t="s">
        <v>534</v>
      </c>
      <c r="D573" s="448" t="s">
        <v>395</v>
      </c>
      <c r="E573" s="245" t="s">
        <v>777</v>
      </c>
      <c r="F573" s="448" t="s">
        <v>63</v>
      </c>
      <c r="G573" s="448" t="s">
        <v>63</v>
      </c>
      <c r="H573" s="448" t="s">
        <v>679</v>
      </c>
      <c r="I573" s="448" t="s">
        <v>57</v>
      </c>
      <c r="J573" s="455">
        <f>'[1]Revenue Value'!I1092</f>
        <v>307053</v>
      </c>
      <c r="K573" s="448" t="s">
        <v>929</v>
      </c>
      <c r="L573" s="448"/>
      <c r="M573" s="448"/>
      <c r="N573" s="448"/>
      <c r="O573" s="447"/>
      <c r="P573" s="447"/>
      <c r="Q573" s="447"/>
      <c r="R573" s="447"/>
      <c r="S573" s="447"/>
      <c r="T573" s="447"/>
      <c r="U573" s="447"/>
      <c r="V573" s="447"/>
      <c r="W573" s="447"/>
      <c r="X573" s="447"/>
      <c r="Y573" s="447"/>
      <c r="Z573" s="447"/>
    </row>
    <row r="574" spans="1:26" ht="15.75" customHeight="1">
      <c r="A574" s="447"/>
      <c r="B574" s="447" t="s">
        <v>416</v>
      </c>
      <c r="C574" s="448" t="s">
        <v>534</v>
      </c>
      <c r="D574" s="448" t="s">
        <v>384</v>
      </c>
      <c r="E574" s="245" t="s">
        <v>780</v>
      </c>
      <c r="F574" s="448" t="s">
        <v>63</v>
      </c>
      <c r="G574" s="448" t="s">
        <v>63</v>
      </c>
      <c r="H574" s="448" t="s">
        <v>679</v>
      </c>
      <c r="I574" s="448" t="s">
        <v>57</v>
      </c>
      <c r="J574" s="455">
        <f>'[1]Revenue Value'!I860</f>
        <v>14664780</v>
      </c>
      <c r="K574" s="448" t="s">
        <v>929</v>
      </c>
      <c r="L574" s="448"/>
      <c r="M574" s="448"/>
      <c r="N574" s="448"/>
      <c r="O574" s="447"/>
      <c r="P574" s="447"/>
      <c r="Q574" s="447"/>
      <c r="R574" s="447"/>
      <c r="S574" s="447"/>
      <c r="T574" s="447"/>
      <c r="U574" s="447"/>
      <c r="V574" s="447"/>
      <c r="W574" s="447"/>
      <c r="X574" s="447"/>
      <c r="Y574" s="447"/>
      <c r="Z574" s="447"/>
    </row>
    <row r="575" spans="1:26" ht="15.75" customHeight="1">
      <c r="A575" s="447"/>
      <c r="B575" s="447" t="s">
        <v>416</v>
      </c>
      <c r="C575" s="448" t="s">
        <v>534</v>
      </c>
      <c r="D575" s="448" t="s">
        <v>384</v>
      </c>
      <c r="E575" s="448" t="s">
        <v>782</v>
      </c>
      <c r="F575" s="448" t="s">
        <v>63</v>
      </c>
      <c r="G575" s="448" t="s">
        <v>63</v>
      </c>
      <c r="H575" s="448" t="s">
        <v>679</v>
      </c>
      <c r="I575" s="448" t="s">
        <v>57</v>
      </c>
      <c r="J575" s="455">
        <f>'[1]Revenue Value'!I861</f>
        <v>13025</v>
      </c>
      <c r="K575" s="448" t="s">
        <v>929</v>
      </c>
      <c r="L575" s="448"/>
      <c r="M575" s="448"/>
      <c r="N575" s="448"/>
      <c r="O575" s="447"/>
      <c r="P575" s="447"/>
      <c r="Q575" s="447"/>
      <c r="R575" s="447"/>
      <c r="S575" s="447"/>
      <c r="T575" s="447"/>
      <c r="U575" s="447"/>
      <c r="V575" s="447"/>
      <c r="W575" s="447"/>
      <c r="X575" s="447"/>
      <c r="Y575" s="447"/>
      <c r="Z575" s="447"/>
    </row>
    <row r="576" spans="1:26" ht="15.75" customHeight="1">
      <c r="A576" s="447"/>
      <c r="B576" s="447" t="s">
        <v>416</v>
      </c>
      <c r="C576" s="448" t="s">
        <v>534</v>
      </c>
      <c r="D576" s="448" t="s">
        <v>384</v>
      </c>
      <c r="E576" s="448" t="s">
        <v>778</v>
      </c>
      <c r="F576" s="448" t="s">
        <v>63</v>
      </c>
      <c r="G576" s="448" t="s">
        <v>63</v>
      </c>
      <c r="H576" s="448" t="s">
        <v>679</v>
      </c>
      <c r="I576" s="448" t="s">
        <v>57</v>
      </c>
      <c r="J576" s="455">
        <f>'[1]Revenue Value'!I865</f>
        <v>285250</v>
      </c>
      <c r="K576" s="448" t="s">
        <v>929</v>
      </c>
      <c r="L576" s="448"/>
      <c r="M576" s="448"/>
      <c r="N576" s="448"/>
      <c r="O576" s="447"/>
      <c r="P576" s="447"/>
      <c r="Q576" s="447"/>
      <c r="R576" s="447"/>
      <c r="S576" s="447"/>
      <c r="T576" s="447"/>
      <c r="U576" s="447"/>
      <c r="V576" s="447"/>
      <c r="W576" s="447"/>
      <c r="X576" s="447"/>
      <c r="Y576" s="447"/>
      <c r="Z576" s="447"/>
    </row>
    <row r="577" spans="1:26" ht="15.75" customHeight="1">
      <c r="A577" s="447"/>
      <c r="B577" s="447" t="s">
        <v>416</v>
      </c>
      <c r="C577" s="448" t="s">
        <v>534</v>
      </c>
      <c r="D577" s="448" t="s">
        <v>384</v>
      </c>
      <c r="E577" s="448" t="s">
        <v>784</v>
      </c>
      <c r="F577" s="448" t="s">
        <v>63</v>
      </c>
      <c r="G577" s="448" t="s">
        <v>63</v>
      </c>
      <c r="H577" s="448" t="s">
        <v>679</v>
      </c>
      <c r="I577" s="448" t="s">
        <v>57</v>
      </c>
      <c r="J577" s="455">
        <f>'[1]Revenue Value'!I863</f>
        <v>17500</v>
      </c>
      <c r="K577" s="448" t="s">
        <v>929</v>
      </c>
      <c r="L577" s="448"/>
      <c r="M577" s="448"/>
      <c r="N577" s="448"/>
      <c r="O577" s="447"/>
      <c r="P577" s="447"/>
      <c r="Q577" s="447"/>
      <c r="R577" s="447"/>
      <c r="S577" s="447"/>
      <c r="T577" s="447"/>
      <c r="U577" s="447"/>
      <c r="V577" s="447"/>
      <c r="W577" s="447"/>
      <c r="X577" s="447"/>
      <c r="Y577" s="447"/>
      <c r="Z577" s="447"/>
    </row>
    <row r="578" spans="1:26" ht="15.75" customHeight="1">
      <c r="A578" s="447"/>
      <c r="B578" s="447" t="s">
        <v>416</v>
      </c>
      <c r="C578" s="448" t="s">
        <v>534</v>
      </c>
      <c r="D578" s="448" t="s">
        <v>384</v>
      </c>
      <c r="E578" s="448" t="s">
        <v>786</v>
      </c>
      <c r="F578" s="448" t="s">
        <v>63</v>
      </c>
      <c r="G578" s="448" t="s">
        <v>63</v>
      </c>
      <c r="H578" s="448" t="s">
        <v>679</v>
      </c>
      <c r="I578" s="448" t="s">
        <v>57</v>
      </c>
      <c r="J578" s="455">
        <f>'[1]Revenue Value'!I864</f>
        <v>10500</v>
      </c>
      <c r="K578" s="448" t="s">
        <v>929</v>
      </c>
      <c r="L578" s="448"/>
      <c r="M578" s="448"/>
      <c r="N578" s="448"/>
      <c r="O578" s="447"/>
      <c r="P578" s="447"/>
      <c r="Q578" s="447"/>
      <c r="R578" s="447"/>
      <c r="S578" s="447"/>
      <c r="T578" s="447"/>
      <c r="U578" s="447"/>
      <c r="V578" s="447"/>
      <c r="W578" s="447"/>
      <c r="X578" s="447"/>
      <c r="Y578" s="447"/>
      <c r="Z578" s="447"/>
    </row>
    <row r="579" spans="1:26" ht="15.75" customHeight="1">
      <c r="A579" s="447"/>
      <c r="B579" s="447" t="s">
        <v>416</v>
      </c>
      <c r="C579" s="448" t="s">
        <v>534</v>
      </c>
      <c r="D579" s="448" t="s">
        <v>384</v>
      </c>
      <c r="E579" s="245" t="s">
        <v>777</v>
      </c>
      <c r="F579" s="448" t="s">
        <v>63</v>
      </c>
      <c r="G579" s="448" t="s">
        <v>63</v>
      </c>
      <c r="H579" s="448" t="s">
        <v>679</v>
      </c>
      <c r="I579" s="448" t="s">
        <v>57</v>
      </c>
      <c r="J579" s="455">
        <f>'[1]Revenue Value'!I866</f>
        <v>21351233</v>
      </c>
      <c r="K579" s="448" t="s">
        <v>929</v>
      </c>
      <c r="L579" s="448"/>
      <c r="M579" s="448"/>
      <c r="N579" s="448"/>
      <c r="O579" s="447"/>
      <c r="P579" s="447"/>
      <c r="Q579" s="447"/>
      <c r="R579" s="447"/>
      <c r="S579" s="447"/>
      <c r="T579" s="447"/>
      <c r="U579" s="447"/>
      <c r="V579" s="447"/>
      <c r="W579" s="447"/>
      <c r="X579" s="447"/>
      <c r="Y579" s="447"/>
      <c r="Z579" s="447"/>
    </row>
    <row r="580" spans="1:26" ht="15.75" customHeight="1">
      <c r="A580" s="447"/>
      <c r="B580" s="447" t="s">
        <v>416</v>
      </c>
      <c r="C580" s="448" t="s">
        <v>534</v>
      </c>
      <c r="D580" s="448" t="s">
        <v>389</v>
      </c>
      <c r="E580" s="448" t="s">
        <v>768</v>
      </c>
      <c r="F580" s="448" t="s">
        <v>63</v>
      </c>
      <c r="G580" s="448" t="s">
        <v>63</v>
      </c>
      <c r="H580" s="448" t="s">
        <v>679</v>
      </c>
      <c r="I580" s="448" t="s">
        <v>57</v>
      </c>
      <c r="J580" s="456">
        <v>19194474</v>
      </c>
      <c r="K580" s="448" t="s">
        <v>929</v>
      </c>
      <c r="L580" s="448"/>
      <c r="M580" s="448"/>
      <c r="N580" s="448"/>
      <c r="O580" s="447"/>
      <c r="P580" s="447"/>
      <c r="Q580" s="447"/>
      <c r="R580" s="447"/>
      <c r="S580" s="447"/>
      <c r="T580" s="447"/>
      <c r="U580" s="447"/>
      <c r="V580" s="447"/>
      <c r="W580" s="447"/>
      <c r="X580" s="447"/>
      <c r="Y580" s="447"/>
      <c r="Z580" s="447"/>
    </row>
    <row r="581" spans="1:26" ht="15.75" customHeight="1">
      <c r="A581" s="447"/>
      <c r="B581" s="447" t="s">
        <v>416</v>
      </c>
      <c r="C581" s="448" t="s">
        <v>534</v>
      </c>
      <c r="D581" s="448" t="s">
        <v>389</v>
      </c>
      <c r="E581" s="448" t="s">
        <v>767</v>
      </c>
      <c r="F581" s="448" t="s">
        <v>63</v>
      </c>
      <c r="G581" s="448" t="s">
        <v>63</v>
      </c>
      <c r="H581" s="448" t="s">
        <v>679</v>
      </c>
      <c r="I581" s="448" t="s">
        <v>57</v>
      </c>
      <c r="J581" s="456">
        <v>1745092</v>
      </c>
      <c r="K581" s="448" t="s">
        <v>929</v>
      </c>
      <c r="L581" s="448"/>
      <c r="M581" s="448"/>
      <c r="N581" s="448"/>
      <c r="O581" s="447"/>
      <c r="P581" s="447"/>
      <c r="Q581" s="447"/>
      <c r="R581" s="447"/>
      <c r="S581" s="447"/>
      <c r="T581" s="447"/>
      <c r="U581" s="447"/>
      <c r="V581" s="447"/>
      <c r="W581" s="447"/>
      <c r="X581" s="447"/>
      <c r="Y581" s="447"/>
      <c r="Z581" s="447"/>
    </row>
    <row r="582" spans="1:26" ht="15.75" customHeight="1">
      <c r="A582" s="447"/>
      <c r="B582" s="447" t="s">
        <v>416</v>
      </c>
      <c r="C582" s="448" t="s">
        <v>534</v>
      </c>
      <c r="D582" s="448" t="s">
        <v>389</v>
      </c>
      <c r="E582" s="245" t="s">
        <v>760</v>
      </c>
      <c r="F582" s="448" t="s">
        <v>63</v>
      </c>
      <c r="G582" s="448" t="s">
        <v>63</v>
      </c>
      <c r="H582" s="448" t="s">
        <v>679</v>
      </c>
      <c r="I582" s="448" t="s">
        <v>57</v>
      </c>
      <c r="J582" s="456">
        <v>9912</v>
      </c>
      <c r="K582" s="448" t="s">
        <v>929</v>
      </c>
      <c r="L582" s="448"/>
      <c r="M582" s="448"/>
      <c r="N582" s="448"/>
      <c r="O582" s="447"/>
      <c r="P582" s="447"/>
      <c r="Q582" s="447"/>
      <c r="R582" s="447"/>
      <c r="S582" s="447"/>
      <c r="T582" s="447"/>
      <c r="U582" s="447"/>
      <c r="V582" s="447"/>
      <c r="W582" s="447"/>
      <c r="X582" s="447"/>
      <c r="Y582" s="447"/>
      <c r="Z582" s="447"/>
    </row>
    <row r="583" spans="1:26" ht="15.75" customHeight="1">
      <c r="A583" s="447"/>
      <c r="B583" s="447" t="s">
        <v>416</v>
      </c>
      <c r="C583" s="448" t="s">
        <v>537</v>
      </c>
      <c r="D583" s="448" t="s">
        <v>389</v>
      </c>
      <c r="E583" s="448" t="s">
        <v>752</v>
      </c>
      <c r="F583" s="448" t="s">
        <v>63</v>
      </c>
      <c r="G583" s="448" t="s">
        <v>63</v>
      </c>
      <c r="H583" s="454" t="s">
        <v>936</v>
      </c>
      <c r="I583" s="448" t="s">
        <v>57</v>
      </c>
      <c r="J583" s="455">
        <v>8444697</v>
      </c>
      <c r="K583" s="448" t="s">
        <v>929</v>
      </c>
      <c r="L583" s="448"/>
      <c r="M583" s="448"/>
      <c r="N583" s="448"/>
      <c r="O583" s="447"/>
      <c r="P583" s="447"/>
      <c r="Q583" s="447"/>
      <c r="R583" s="447"/>
      <c r="S583" s="447"/>
      <c r="T583" s="447"/>
      <c r="U583" s="447"/>
      <c r="V583" s="447"/>
      <c r="W583" s="447"/>
      <c r="X583" s="447"/>
      <c r="Y583" s="447"/>
      <c r="Z583" s="447"/>
    </row>
    <row r="584" spans="1:26" ht="15.75" customHeight="1">
      <c r="A584" s="447"/>
      <c r="B584" s="447" t="s">
        <v>416</v>
      </c>
      <c r="C584" s="448" t="s">
        <v>537</v>
      </c>
      <c r="D584" s="448" t="s">
        <v>389</v>
      </c>
      <c r="E584" s="448" t="s">
        <v>755</v>
      </c>
      <c r="F584" s="448" t="s">
        <v>63</v>
      </c>
      <c r="G584" s="448" t="s">
        <v>63</v>
      </c>
      <c r="H584" s="454" t="s">
        <v>936</v>
      </c>
      <c r="I584" s="448" t="s">
        <v>57</v>
      </c>
      <c r="J584" s="455">
        <v>4233638</v>
      </c>
      <c r="K584" s="448" t="s">
        <v>929</v>
      </c>
      <c r="L584" s="448"/>
      <c r="M584" s="448"/>
      <c r="N584" s="448"/>
      <c r="O584" s="447"/>
      <c r="P584" s="447"/>
      <c r="Q584" s="447"/>
      <c r="R584" s="447"/>
      <c r="S584" s="447"/>
      <c r="T584" s="447"/>
      <c r="U584" s="447"/>
      <c r="V584" s="447"/>
      <c r="W584" s="447"/>
      <c r="X584" s="447"/>
      <c r="Y584" s="447"/>
      <c r="Z584" s="447"/>
    </row>
    <row r="585" spans="1:26" ht="15.75" customHeight="1">
      <c r="A585" s="447"/>
      <c r="B585" s="447" t="s">
        <v>416</v>
      </c>
      <c r="C585" s="448" t="s">
        <v>537</v>
      </c>
      <c r="D585" s="448" t="s">
        <v>389</v>
      </c>
      <c r="E585" s="448" t="s">
        <v>760</v>
      </c>
      <c r="F585" s="448" t="s">
        <v>63</v>
      </c>
      <c r="G585" s="448" t="s">
        <v>63</v>
      </c>
      <c r="H585" s="454" t="s">
        <v>936</v>
      </c>
      <c r="I585" s="448" t="s">
        <v>57</v>
      </c>
      <c r="J585" s="455">
        <v>2086539</v>
      </c>
      <c r="K585" s="448" t="s">
        <v>929</v>
      </c>
      <c r="L585" s="448"/>
      <c r="M585" s="448"/>
      <c r="N585" s="448"/>
      <c r="O585" s="447"/>
      <c r="P585" s="447"/>
      <c r="Q585" s="447"/>
      <c r="R585" s="447"/>
      <c r="S585" s="447"/>
      <c r="T585" s="447"/>
      <c r="U585" s="447"/>
      <c r="V585" s="447"/>
      <c r="W585" s="447"/>
      <c r="X585" s="447"/>
      <c r="Y585" s="447"/>
      <c r="Z585" s="447"/>
    </row>
    <row r="586" spans="1:26" ht="15.75" customHeight="1">
      <c r="A586" s="447"/>
      <c r="B586" s="447" t="s">
        <v>416</v>
      </c>
      <c r="C586" s="448" t="s">
        <v>537</v>
      </c>
      <c r="D586" s="448" t="s">
        <v>389</v>
      </c>
      <c r="E586" s="448" t="s">
        <v>766</v>
      </c>
      <c r="F586" s="448" t="s">
        <v>63</v>
      </c>
      <c r="G586" s="448" t="s">
        <v>63</v>
      </c>
      <c r="H586" s="454" t="s">
        <v>936</v>
      </c>
      <c r="I586" s="448" t="s">
        <v>57</v>
      </c>
      <c r="J586" s="455">
        <v>30939783</v>
      </c>
      <c r="K586" s="448" t="s">
        <v>929</v>
      </c>
      <c r="L586" s="448"/>
      <c r="M586" s="448"/>
      <c r="N586" s="448"/>
      <c r="O586" s="447"/>
      <c r="P586" s="447"/>
      <c r="Q586" s="447"/>
      <c r="R586" s="447"/>
      <c r="S586" s="447"/>
      <c r="T586" s="447"/>
      <c r="U586" s="447"/>
      <c r="V586" s="447"/>
      <c r="W586" s="447"/>
      <c r="X586" s="447"/>
      <c r="Y586" s="447"/>
      <c r="Z586" s="447"/>
    </row>
    <row r="587" spans="1:26" ht="15.75" customHeight="1">
      <c r="A587" s="447"/>
      <c r="B587" s="447" t="s">
        <v>416</v>
      </c>
      <c r="C587" s="448" t="s">
        <v>537</v>
      </c>
      <c r="D587" s="448" t="s">
        <v>389</v>
      </c>
      <c r="E587" s="448" t="s">
        <v>768</v>
      </c>
      <c r="F587" s="448" t="s">
        <v>63</v>
      </c>
      <c r="G587" s="448" t="s">
        <v>63</v>
      </c>
      <c r="H587" s="454" t="s">
        <v>936</v>
      </c>
      <c r="I587" s="448" t="s">
        <v>57</v>
      </c>
      <c r="J587" s="456">
        <v>5467781</v>
      </c>
      <c r="K587" s="448" t="s">
        <v>929</v>
      </c>
      <c r="L587" s="448"/>
      <c r="M587" s="448"/>
      <c r="N587" s="448"/>
      <c r="O587" s="447"/>
      <c r="P587" s="447"/>
      <c r="Q587" s="447"/>
      <c r="R587" s="447"/>
      <c r="S587" s="447"/>
      <c r="T587" s="447"/>
      <c r="U587" s="447"/>
      <c r="V587" s="447"/>
      <c r="W587" s="447"/>
      <c r="X587" s="447"/>
      <c r="Y587" s="447"/>
      <c r="Z587" s="447"/>
    </row>
    <row r="588" spans="1:26" ht="15.75" customHeight="1">
      <c r="A588" s="447"/>
      <c r="B588" s="447" t="s">
        <v>416</v>
      </c>
      <c r="C588" s="448" t="s">
        <v>537</v>
      </c>
      <c r="D588" s="448" t="s">
        <v>389</v>
      </c>
      <c r="E588" s="448" t="s">
        <v>767</v>
      </c>
      <c r="F588" s="448" t="s">
        <v>63</v>
      </c>
      <c r="G588" s="448" t="s">
        <v>63</v>
      </c>
      <c r="H588" s="454" t="s">
        <v>936</v>
      </c>
      <c r="I588" s="448" t="s">
        <v>57</v>
      </c>
      <c r="J588" s="456">
        <v>2171218</v>
      </c>
      <c r="K588" s="448" t="s">
        <v>929</v>
      </c>
      <c r="L588" s="448"/>
      <c r="M588" s="448"/>
      <c r="N588" s="448"/>
      <c r="O588" s="447"/>
      <c r="P588" s="447"/>
      <c r="Q588" s="447"/>
      <c r="R588" s="447"/>
      <c r="S588" s="447"/>
      <c r="T588" s="447"/>
      <c r="U588" s="447"/>
      <c r="V588" s="447"/>
      <c r="W588" s="447"/>
      <c r="X588" s="447"/>
      <c r="Y588" s="447"/>
      <c r="Z588" s="447"/>
    </row>
    <row r="589" spans="1:26" ht="15.75" customHeight="1">
      <c r="A589" s="447"/>
      <c r="B589" s="447" t="s">
        <v>416</v>
      </c>
      <c r="C589" s="448" t="s">
        <v>537</v>
      </c>
      <c r="D589" s="448" t="s">
        <v>389</v>
      </c>
      <c r="E589" s="245" t="s">
        <v>760</v>
      </c>
      <c r="F589" s="448" t="s">
        <v>63</v>
      </c>
      <c r="G589" s="448" t="s">
        <v>63</v>
      </c>
      <c r="H589" s="454" t="s">
        <v>936</v>
      </c>
      <c r="I589" s="448" t="s">
        <v>57</v>
      </c>
      <c r="J589" s="456">
        <v>5134734</v>
      </c>
      <c r="K589" s="448" t="s">
        <v>929</v>
      </c>
      <c r="L589" s="448"/>
      <c r="M589" s="448"/>
      <c r="N589" s="448"/>
      <c r="O589" s="447"/>
      <c r="P589" s="447"/>
      <c r="Q589" s="447"/>
      <c r="R589" s="447"/>
      <c r="S589" s="447"/>
      <c r="T589" s="447"/>
      <c r="U589" s="447"/>
      <c r="V589" s="447"/>
      <c r="W589" s="447"/>
      <c r="X589" s="447"/>
      <c r="Y589" s="447"/>
      <c r="Z589" s="447"/>
    </row>
    <row r="590" spans="1:26" ht="15.75" customHeight="1">
      <c r="A590" s="447"/>
      <c r="B590" s="447" t="s">
        <v>416</v>
      </c>
      <c r="C590" s="448" t="s">
        <v>537</v>
      </c>
      <c r="D590" s="448" t="s">
        <v>384</v>
      </c>
      <c r="E590" s="245" t="s">
        <v>780</v>
      </c>
      <c r="F590" s="448" t="s">
        <v>63</v>
      </c>
      <c r="G590" s="448" t="s">
        <v>63</v>
      </c>
      <c r="H590" s="454" t="s">
        <v>936</v>
      </c>
      <c r="I590" s="448" t="s">
        <v>57</v>
      </c>
      <c r="J590" s="455">
        <v>2516613</v>
      </c>
      <c r="K590" s="448" t="s">
        <v>929</v>
      </c>
      <c r="L590" s="448"/>
      <c r="M590" s="448"/>
      <c r="N590" s="448"/>
      <c r="O590" s="447"/>
      <c r="P590" s="447"/>
      <c r="Q590" s="447"/>
      <c r="R590" s="447"/>
      <c r="S590" s="447"/>
      <c r="T590" s="447"/>
      <c r="U590" s="447"/>
      <c r="V590" s="447"/>
      <c r="W590" s="447"/>
      <c r="X590" s="447"/>
      <c r="Y590" s="447"/>
      <c r="Z590" s="447"/>
    </row>
    <row r="591" spans="1:26" ht="15.75" customHeight="1">
      <c r="A591" s="447"/>
      <c r="B591" s="447" t="s">
        <v>416</v>
      </c>
      <c r="C591" s="448" t="s">
        <v>537</v>
      </c>
      <c r="D591" s="448" t="s">
        <v>384</v>
      </c>
      <c r="E591" s="448" t="s">
        <v>782</v>
      </c>
      <c r="F591" s="448" t="s">
        <v>63</v>
      </c>
      <c r="G591" s="448" t="s">
        <v>63</v>
      </c>
      <c r="H591" s="454" t="s">
        <v>936</v>
      </c>
      <c r="I591" s="448" t="s">
        <v>57</v>
      </c>
      <c r="J591" s="455">
        <v>2516613</v>
      </c>
      <c r="K591" s="448" t="s">
        <v>929</v>
      </c>
      <c r="L591" s="448"/>
      <c r="M591" s="448"/>
      <c r="N591" s="448"/>
      <c r="O591" s="447"/>
      <c r="P591" s="447"/>
      <c r="Q591" s="447"/>
      <c r="R591" s="447"/>
      <c r="S591" s="447"/>
      <c r="T591" s="447"/>
      <c r="U591" s="447"/>
      <c r="V591" s="447"/>
      <c r="W591" s="447"/>
      <c r="X591" s="447"/>
      <c r="Y591" s="447"/>
      <c r="Z591" s="447"/>
    </row>
    <row r="592" spans="1:26" ht="15.75" customHeight="1">
      <c r="A592" s="447"/>
      <c r="B592" s="447" t="s">
        <v>416</v>
      </c>
      <c r="C592" s="448" t="s">
        <v>544</v>
      </c>
      <c r="D592" s="448" t="s">
        <v>389</v>
      </c>
      <c r="E592" s="448" t="s">
        <v>752</v>
      </c>
      <c r="F592" s="448" t="s">
        <v>63</v>
      </c>
      <c r="G592" s="448" t="s">
        <v>63</v>
      </c>
      <c r="H592" s="454" t="s">
        <v>694</v>
      </c>
      <c r="I592" s="448" t="s">
        <v>57</v>
      </c>
      <c r="J592" s="455">
        <v>1958846</v>
      </c>
      <c r="K592" s="448" t="s">
        <v>929</v>
      </c>
      <c r="L592" s="448"/>
      <c r="M592" s="448"/>
      <c r="N592" s="448"/>
      <c r="O592" s="447"/>
      <c r="P592" s="447"/>
      <c r="Q592" s="447"/>
      <c r="R592" s="447"/>
      <c r="S592" s="447"/>
      <c r="T592" s="447"/>
      <c r="U592" s="447"/>
      <c r="V592" s="447"/>
      <c r="W592" s="447"/>
      <c r="X592" s="447"/>
      <c r="Y592" s="447"/>
      <c r="Z592" s="447"/>
    </row>
    <row r="593" spans="1:26" ht="15.75" customHeight="1">
      <c r="A593" s="447"/>
      <c r="B593" s="447" t="s">
        <v>416</v>
      </c>
      <c r="C593" s="448" t="s">
        <v>544</v>
      </c>
      <c r="D593" s="448" t="s">
        <v>389</v>
      </c>
      <c r="E593" s="448" t="s">
        <v>755</v>
      </c>
      <c r="F593" s="448" t="s">
        <v>63</v>
      </c>
      <c r="G593" s="448" t="s">
        <v>63</v>
      </c>
      <c r="H593" s="454" t="s">
        <v>694</v>
      </c>
      <c r="I593" s="448" t="s">
        <v>57</v>
      </c>
      <c r="J593" s="455">
        <v>7352802</v>
      </c>
      <c r="K593" s="448" t="s">
        <v>929</v>
      </c>
      <c r="L593" s="448"/>
      <c r="M593" s="448"/>
      <c r="N593" s="448"/>
      <c r="O593" s="447"/>
      <c r="P593" s="447"/>
      <c r="Q593" s="447"/>
      <c r="R593" s="447"/>
      <c r="S593" s="447"/>
      <c r="T593" s="447"/>
      <c r="U593" s="447"/>
      <c r="V593" s="447"/>
      <c r="W593" s="447"/>
      <c r="X593" s="447"/>
      <c r="Y593" s="447"/>
      <c r="Z593" s="447"/>
    </row>
    <row r="594" spans="1:26" ht="15.75" customHeight="1">
      <c r="A594" s="447"/>
      <c r="B594" s="447" t="s">
        <v>416</v>
      </c>
      <c r="C594" s="448" t="s">
        <v>544</v>
      </c>
      <c r="D594" s="448" t="s">
        <v>389</v>
      </c>
      <c r="E594" s="448" t="s">
        <v>760</v>
      </c>
      <c r="F594" s="448" t="s">
        <v>63</v>
      </c>
      <c r="G594" s="448" t="s">
        <v>63</v>
      </c>
      <c r="H594" s="454" t="s">
        <v>694</v>
      </c>
      <c r="I594" s="448" t="s">
        <v>57</v>
      </c>
      <c r="J594" s="455">
        <v>3019239</v>
      </c>
      <c r="K594" s="448" t="s">
        <v>929</v>
      </c>
      <c r="L594" s="448"/>
      <c r="M594" s="448"/>
      <c r="N594" s="448"/>
      <c r="O594" s="447"/>
      <c r="P594" s="447"/>
      <c r="Q594" s="447"/>
      <c r="R594" s="447"/>
      <c r="S594" s="447"/>
      <c r="T594" s="447"/>
      <c r="U594" s="447"/>
      <c r="V594" s="447"/>
      <c r="W594" s="447"/>
      <c r="X594" s="447"/>
      <c r="Y594" s="447"/>
      <c r="Z594" s="447"/>
    </row>
    <row r="595" spans="1:26" ht="15.75" customHeight="1">
      <c r="A595" s="447"/>
      <c r="B595" s="447" t="s">
        <v>416</v>
      </c>
      <c r="C595" s="448" t="s">
        <v>544</v>
      </c>
      <c r="D595" s="448" t="s">
        <v>389</v>
      </c>
      <c r="E595" s="448" t="s">
        <v>766</v>
      </c>
      <c r="F595" s="448" t="s">
        <v>63</v>
      </c>
      <c r="G595" s="448" t="s">
        <v>63</v>
      </c>
      <c r="H595" s="454" t="s">
        <v>694</v>
      </c>
      <c r="I595" s="448" t="s">
        <v>57</v>
      </c>
      <c r="J595" s="455">
        <v>7484952</v>
      </c>
      <c r="K595" s="448" t="s">
        <v>929</v>
      </c>
      <c r="L595" s="448"/>
      <c r="M595" s="448"/>
      <c r="N595" s="448"/>
      <c r="O595" s="447"/>
      <c r="P595" s="447"/>
      <c r="Q595" s="447"/>
      <c r="R595" s="447"/>
      <c r="S595" s="447"/>
      <c r="T595" s="447"/>
      <c r="U595" s="447"/>
      <c r="V595" s="447"/>
      <c r="W595" s="447"/>
      <c r="X595" s="447"/>
      <c r="Y595" s="447"/>
      <c r="Z595" s="447"/>
    </row>
    <row r="596" spans="1:26" ht="15.75" customHeight="1">
      <c r="A596" s="447"/>
      <c r="B596" s="447" t="s">
        <v>416</v>
      </c>
      <c r="C596" s="448" t="s">
        <v>544</v>
      </c>
      <c r="D596" s="448" t="s">
        <v>389</v>
      </c>
      <c r="E596" s="448" t="s">
        <v>768</v>
      </c>
      <c r="F596" s="448" t="s">
        <v>63</v>
      </c>
      <c r="G596" s="448" t="s">
        <v>63</v>
      </c>
      <c r="H596" s="454" t="s">
        <v>694</v>
      </c>
      <c r="I596" s="448" t="s">
        <v>57</v>
      </c>
      <c r="J596" s="456">
        <v>453951</v>
      </c>
      <c r="K596" s="448" t="s">
        <v>929</v>
      </c>
      <c r="L596" s="448"/>
      <c r="M596" s="448"/>
      <c r="N596" s="448"/>
      <c r="O596" s="447"/>
      <c r="P596" s="447"/>
      <c r="Q596" s="447"/>
      <c r="R596" s="447"/>
      <c r="S596" s="447"/>
      <c r="T596" s="447"/>
      <c r="U596" s="447"/>
      <c r="V596" s="447"/>
      <c r="W596" s="447"/>
      <c r="X596" s="447"/>
      <c r="Y596" s="447"/>
      <c r="Z596" s="447"/>
    </row>
    <row r="597" spans="1:26" ht="15.75" customHeight="1">
      <c r="A597" s="447"/>
      <c r="B597" s="447" t="s">
        <v>416</v>
      </c>
      <c r="C597" s="448" t="s">
        <v>544</v>
      </c>
      <c r="D597" s="448" t="s">
        <v>389</v>
      </c>
      <c r="E597" s="448" t="s">
        <v>767</v>
      </c>
      <c r="F597" s="448" t="s">
        <v>63</v>
      </c>
      <c r="G597" s="448" t="s">
        <v>63</v>
      </c>
      <c r="H597" s="454" t="s">
        <v>694</v>
      </c>
      <c r="I597" s="448" t="s">
        <v>57</v>
      </c>
      <c r="J597" s="456">
        <v>561807</v>
      </c>
      <c r="K597" s="448" t="s">
        <v>929</v>
      </c>
      <c r="L597" s="448"/>
      <c r="M597" s="448"/>
      <c r="N597" s="448"/>
      <c r="O597" s="447"/>
      <c r="P597" s="447"/>
      <c r="Q597" s="447"/>
      <c r="R597" s="447"/>
      <c r="S597" s="447"/>
      <c r="T597" s="447"/>
      <c r="U597" s="447"/>
      <c r="V597" s="447"/>
      <c r="W597" s="447"/>
      <c r="X597" s="447"/>
      <c r="Y597" s="447"/>
      <c r="Z597" s="447"/>
    </row>
    <row r="598" spans="1:26" ht="15.75" customHeight="1">
      <c r="A598" s="447"/>
      <c r="B598" s="447" t="s">
        <v>416</v>
      </c>
      <c r="C598" s="448" t="s">
        <v>544</v>
      </c>
      <c r="D598" s="448" t="s">
        <v>389</v>
      </c>
      <c r="E598" s="245" t="s">
        <v>760</v>
      </c>
      <c r="F598" s="448" t="s">
        <v>63</v>
      </c>
      <c r="G598" s="448" t="s">
        <v>63</v>
      </c>
      <c r="H598" s="454" t="s">
        <v>694</v>
      </c>
      <c r="I598" s="448" t="s">
        <v>57</v>
      </c>
      <c r="J598" s="449">
        <v>500</v>
      </c>
      <c r="K598" s="448" t="s">
        <v>929</v>
      </c>
      <c r="L598" s="448"/>
      <c r="M598" s="448"/>
      <c r="N598" s="448"/>
      <c r="O598" s="447"/>
      <c r="P598" s="447"/>
      <c r="Q598" s="447"/>
      <c r="R598" s="447"/>
      <c r="S598" s="447"/>
      <c r="T598" s="447"/>
      <c r="U598" s="447"/>
      <c r="V598" s="447"/>
      <c r="W598" s="447"/>
      <c r="X598" s="447"/>
      <c r="Y598" s="447"/>
      <c r="Z598" s="447"/>
    </row>
    <row r="599" spans="1:26" ht="15.75" customHeight="1">
      <c r="A599" s="447"/>
      <c r="B599" s="447" t="s">
        <v>416</v>
      </c>
      <c r="C599" s="448" t="s">
        <v>545</v>
      </c>
      <c r="D599" s="448" t="s">
        <v>389</v>
      </c>
      <c r="E599" s="448" t="s">
        <v>755</v>
      </c>
      <c r="F599" s="448" t="s">
        <v>63</v>
      </c>
      <c r="G599" s="448" t="s">
        <v>63</v>
      </c>
      <c r="H599" s="454" t="s">
        <v>685</v>
      </c>
      <c r="I599" s="448" t="s">
        <v>57</v>
      </c>
      <c r="J599" s="455">
        <v>4552008</v>
      </c>
      <c r="K599" s="448" t="s">
        <v>929</v>
      </c>
      <c r="L599" s="448"/>
      <c r="M599" s="448"/>
      <c r="N599" s="448"/>
      <c r="O599" s="447"/>
      <c r="P599" s="447"/>
      <c r="Q599" s="447"/>
      <c r="R599" s="447"/>
      <c r="S599" s="447"/>
      <c r="T599" s="447"/>
      <c r="U599" s="447"/>
      <c r="V599" s="447"/>
      <c r="W599" s="447"/>
      <c r="X599" s="447"/>
      <c r="Y599" s="447"/>
      <c r="Z599" s="447"/>
    </row>
    <row r="600" spans="1:26" ht="15.75" customHeight="1">
      <c r="A600" s="447"/>
      <c r="B600" s="447" t="s">
        <v>416</v>
      </c>
      <c r="C600" s="448" t="s">
        <v>545</v>
      </c>
      <c r="D600" s="448" t="s">
        <v>389</v>
      </c>
      <c r="E600" s="448" t="s">
        <v>760</v>
      </c>
      <c r="F600" s="448" t="s">
        <v>63</v>
      </c>
      <c r="G600" s="448" t="s">
        <v>63</v>
      </c>
      <c r="H600" s="454" t="s">
        <v>685</v>
      </c>
      <c r="I600" s="448" t="s">
        <v>57</v>
      </c>
      <c r="J600" s="455">
        <v>259485</v>
      </c>
      <c r="K600" s="448" t="s">
        <v>929</v>
      </c>
      <c r="L600" s="448"/>
      <c r="M600" s="448"/>
      <c r="N600" s="448"/>
      <c r="O600" s="447"/>
      <c r="P600" s="447"/>
      <c r="Q600" s="447"/>
      <c r="R600" s="447"/>
      <c r="S600" s="447"/>
      <c r="T600" s="447"/>
      <c r="U600" s="447"/>
      <c r="V600" s="447"/>
      <c r="W600" s="447"/>
      <c r="X600" s="447"/>
      <c r="Y600" s="447"/>
      <c r="Z600" s="447"/>
    </row>
    <row r="601" spans="1:26" ht="15.75" customHeight="1">
      <c r="A601" s="447"/>
      <c r="B601" s="447" t="s">
        <v>416</v>
      </c>
      <c r="C601" s="448" t="s">
        <v>545</v>
      </c>
      <c r="D601" s="448" t="s">
        <v>389</v>
      </c>
      <c r="E601" s="448" t="s">
        <v>766</v>
      </c>
      <c r="F601" s="448" t="s">
        <v>63</v>
      </c>
      <c r="G601" s="448" t="s">
        <v>63</v>
      </c>
      <c r="H601" s="454" t="s">
        <v>685</v>
      </c>
      <c r="I601" s="448" t="s">
        <v>57</v>
      </c>
      <c r="J601" s="455">
        <v>3083046</v>
      </c>
      <c r="K601" s="448" t="s">
        <v>929</v>
      </c>
      <c r="L601" s="448"/>
      <c r="M601" s="448"/>
      <c r="N601" s="448"/>
      <c r="O601" s="447"/>
      <c r="P601" s="447"/>
      <c r="Q601" s="447"/>
      <c r="R601" s="447"/>
      <c r="S601" s="447"/>
      <c r="T601" s="447"/>
      <c r="U601" s="447"/>
      <c r="V601" s="447"/>
      <c r="W601" s="447"/>
      <c r="X601" s="447"/>
      <c r="Y601" s="447"/>
      <c r="Z601" s="447"/>
    </row>
    <row r="602" spans="1:26" ht="15.75" customHeight="1">
      <c r="A602" s="447"/>
      <c r="B602" s="447" t="s">
        <v>416</v>
      </c>
      <c r="C602" s="448" t="s">
        <v>545</v>
      </c>
      <c r="D602" s="448" t="s">
        <v>384</v>
      </c>
      <c r="E602" s="448" t="s">
        <v>782</v>
      </c>
      <c r="F602" s="448" t="s">
        <v>63</v>
      </c>
      <c r="G602" s="448" t="s">
        <v>63</v>
      </c>
      <c r="H602" s="454" t="s">
        <v>685</v>
      </c>
      <c r="I602" s="448" t="s">
        <v>57</v>
      </c>
      <c r="J602" s="455">
        <v>2183420</v>
      </c>
      <c r="K602" s="448" t="s">
        <v>929</v>
      </c>
      <c r="L602" s="448"/>
      <c r="M602" s="448"/>
      <c r="N602" s="448"/>
      <c r="O602" s="447"/>
      <c r="P602" s="447"/>
      <c r="Q602" s="447"/>
      <c r="R602" s="447"/>
      <c r="S602" s="447"/>
      <c r="T602" s="447"/>
      <c r="U602" s="447"/>
      <c r="V602" s="447"/>
      <c r="W602" s="447"/>
      <c r="X602" s="447"/>
      <c r="Y602" s="447"/>
      <c r="Z602" s="447"/>
    </row>
    <row r="603" spans="1:26" ht="15.75" customHeight="1">
      <c r="A603" s="447"/>
      <c r="B603" s="447" t="s">
        <v>416</v>
      </c>
      <c r="C603" s="448" t="s">
        <v>545</v>
      </c>
      <c r="D603" s="448" t="s">
        <v>384</v>
      </c>
      <c r="E603" s="448" t="s">
        <v>783</v>
      </c>
      <c r="F603" s="448" t="s">
        <v>63</v>
      </c>
      <c r="G603" s="448" t="s">
        <v>63</v>
      </c>
      <c r="H603" s="454" t="s">
        <v>685</v>
      </c>
      <c r="I603" s="448" t="s">
        <v>57</v>
      </c>
      <c r="J603" s="455">
        <v>2183420</v>
      </c>
      <c r="K603" s="448" t="s">
        <v>929</v>
      </c>
      <c r="L603" s="448"/>
      <c r="M603" s="448"/>
      <c r="N603" s="448"/>
      <c r="O603" s="447"/>
      <c r="P603" s="447"/>
      <c r="Q603" s="447"/>
      <c r="R603" s="447"/>
      <c r="S603" s="447"/>
      <c r="T603" s="447"/>
      <c r="U603" s="447"/>
      <c r="V603" s="447"/>
      <c r="W603" s="447"/>
      <c r="X603" s="447"/>
      <c r="Y603" s="447"/>
      <c r="Z603" s="447"/>
    </row>
    <row r="604" spans="1:26" ht="15.75" customHeight="1">
      <c r="A604" s="447"/>
      <c r="B604" s="447" t="s">
        <v>416</v>
      </c>
      <c r="C604" s="448" t="s">
        <v>545</v>
      </c>
      <c r="D604" s="448" t="s">
        <v>384</v>
      </c>
      <c r="E604" s="448" t="s">
        <v>778</v>
      </c>
      <c r="F604" s="448" t="s">
        <v>63</v>
      </c>
      <c r="G604" s="448" t="s">
        <v>63</v>
      </c>
      <c r="H604" s="454" t="s">
        <v>685</v>
      </c>
      <c r="I604" s="448" t="s">
        <v>57</v>
      </c>
      <c r="J604" s="455">
        <v>14400</v>
      </c>
      <c r="K604" s="448" t="s">
        <v>929</v>
      </c>
      <c r="L604" s="448"/>
      <c r="M604" s="448"/>
      <c r="N604" s="448"/>
      <c r="O604" s="447"/>
      <c r="P604" s="447"/>
      <c r="Q604" s="447"/>
      <c r="R604" s="447"/>
      <c r="S604" s="447"/>
      <c r="T604" s="447"/>
      <c r="U604" s="447"/>
      <c r="V604" s="447"/>
      <c r="W604" s="447"/>
      <c r="X604" s="447"/>
      <c r="Y604" s="447"/>
      <c r="Z604" s="447"/>
    </row>
    <row r="605" spans="1:26" ht="15.75" customHeight="1">
      <c r="A605" s="447"/>
      <c r="B605" s="447" t="s">
        <v>416</v>
      </c>
      <c r="C605" s="448" t="s">
        <v>545</v>
      </c>
      <c r="D605" s="448" t="s">
        <v>389</v>
      </c>
      <c r="E605" s="448" t="s">
        <v>768</v>
      </c>
      <c r="F605" s="448" t="s">
        <v>63</v>
      </c>
      <c r="G605" s="448" t="s">
        <v>63</v>
      </c>
      <c r="H605" s="454" t="s">
        <v>685</v>
      </c>
      <c r="I605" s="448" t="s">
        <v>57</v>
      </c>
      <c r="J605" s="456">
        <v>441513</v>
      </c>
      <c r="K605" s="448" t="s">
        <v>929</v>
      </c>
      <c r="L605" s="448"/>
      <c r="M605" s="448"/>
      <c r="N605" s="448"/>
      <c r="O605" s="447"/>
      <c r="P605" s="447"/>
      <c r="Q605" s="447"/>
      <c r="R605" s="447"/>
      <c r="S605" s="447"/>
      <c r="T605" s="447"/>
      <c r="U605" s="447"/>
      <c r="V605" s="447"/>
      <c r="W605" s="447"/>
      <c r="X605" s="447"/>
      <c r="Y605" s="447"/>
      <c r="Z605" s="447"/>
    </row>
    <row r="606" spans="1:26" ht="15.75" customHeight="1">
      <c r="A606" s="447"/>
      <c r="B606" s="447" t="s">
        <v>416</v>
      </c>
      <c r="C606" s="448" t="s">
        <v>545</v>
      </c>
      <c r="D606" s="448" t="s">
        <v>389</v>
      </c>
      <c r="E606" s="448" t="s">
        <v>767</v>
      </c>
      <c r="F606" s="448" t="s">
        <v>63</v>
      </c>
      <c r="G606" s="448" t="s">
        <v>63</v>
      </c>
      <c r="H606" s="454" t="s">
        <v>685</v>
      </c>
      <c r="I606" s="448" t="s">
        <v>57</v>
      </c>
      <c r="J606" s="456">
        <v>41355</v>
      </c>
      <c r="K606" s="448" t="s">
        <v>929</v>
      </c>
      <c r="L606" s="448"/>
      <c r="M606" s="448"/>
      <c r="N606" s="448"/>
      <c r="O606" s="447"/>
      <c r="P606" s="447"/>
      <c r="Q606" s="447"/>
      <c r="R606" s="447"/>
      <c r="S606" s="447"/>
      <c r="T606" s="447"/>
      <c r="U606" s="447"/>
      <c r="V606" s="447"/>
      <c r="W606" s="447"/>
      <c r="X606" s="447"/>
      <c r="Y606" s="447"/>
      <c r="Z606" s="447"/>
    </row>
    <row r="607" spans="1:26" ht="15.75" customHeight="1">
      <c r="A607" s="447"/>
      <c r="B607" s="447" t="s">
        <v>416</v>
      </c>
      <c r="C607" s="448" t="s">
        <v>545</v>
      </c>
      <c r="D607" s="448" t="s">
        <v>389</v>
      </c>
      <c r="E607" s="245" t="s">
        <v>760</v>
      </c>
      <c r="F607" s="448" t="s">
        <v>63</v>
      </c>
      <c r="G607" s="448" t="s">
        <v>63</v>
      </c>
      <c r="H607" s="454" t="s">
        <v>685</v>
      </c>
      <c r="I607" s="448" t="s">
        <v>57</v>
      </c>
      <c r="J607" s="456">
        <v>22059</v>
      </c>
      <c r="K607" s="448" t="s">
        <v>929</v>
      </c>
      <c r="L607" s="448"/>
      <c r="M607" s="448"/>
      <c r="N607" s="448"/>
      <c r="O607" s="447"/>
      <c r="P607" s="447"/>
      <c r="Q607" s="447"/>
      <c r="R607" s="447"/>
      <c r="S607" s="447"/>
      <c r="T607" s="447"/>
      <c r="U607" s="447"/>
      <c r="V607" s="447"/>
      <c r="W607" s="447"/>
      <c r="X607" s="447"/>
      <c r="Y607" s="447"/>
      <c r="Z607" s="447"/>
    </row>
    <row r="608" spans="1:26" ht="15.75" customHeight="1">
      <c r="A608" s="447"/>
      <c r="B608" s="447" t="s">
        <v>416</v>
      </c>
      <c r="C608" s="448" t="s">
        <v>550</v>
      </c>
      <c r="D608" s="448" t="s">
        <v>389</v>
      </c>
      <c r="E608" s="448" t="s">
        <v>752</v>
      </c>
      <c r="F608" s="448" t="s">
        <v>63</v>
      </c>
      <c r="G608" s="448" t="s">
        <v>63</v>
      </c>
      <c r="H608" s="454" t="s">
        <v>687</v>
      </c>
      <c r="I608" s="448" t="s">
        <v>57</v>
      </c>
      <c r="J608" s="455">
        <v>501911</v>
      </c>
      <c r="K608" s="448" t="s">
        <v>929</v>
      </c>
      <c r="L608" s="448"/>
      <c r="M608" s="448"/>
      <c r="N608" s="448"/>
      <c r="O608" s="447"/>
      <c r="P608" s="447"/>
      <c r="Q608" s="447"/>
      <c r="R608" s="447"/>
      <c r="S608" s="447"/>
      <c r="T608" s="447"/>
      <c r="U608" s="447"/>
      <c r="V608" s="447"/>
      <c r="W608" s="447"/>
      <c r="X608" s="447"/>
      <c r="Y608" s="447"/>
      <c r="Z608" s="447"/>
    </row>
    <row r="609" spans="1:26" ht="15.75" customHeight="1">
      <c r="A609" s="447"/>
      <c r="B609" s="447" t="s">
        <v>416</v>
      </c>
      <c r="C609" s="448" t="s">
        <v>550</v>
      </c>
      <c r="D609" s="448" t="s">
        <v>389</v>
      </c>
      <c r="E609" s="448" t="s">
        <v>755</v>
      </c>
      <c r="F609" s="448" t="s">
        <v>63</v>
      </c>
      <c r="G609" s="448" t="s">
        <v>63</v>
      </c>
      <c r="H609" s="454" t="s">
        <v>687</v>
      </c>
      <c r="I609" s="448" t="s">
        <v>57</v>
      </c>
      <c r="J609" s="455">
        <v>62311</v>
      </c>
      <c r="K609" s="448" t="s">
        <v>929</v>
      </c>
      <c r="L609" s="448"/>
      <c r="M609" s="448"/>
      <c r="N609" s="448"/>
      <c r="O609" s="447"/>
      <c r="P609" s="447"/>
      <c r="Q609" s="447"/>
      <c r="R609" s="447"/>
      <c r="S609" s="447"/>
      <c r="T609" s="447"/>
      <c r="U609" s="447"/>
      <c r="V609" s="447"/>
      <c r="W609" s="447"/>
      <c r="X609" s="447"/>
      <c r="Y609" s="447"/>
      <c r="Z609" s="447"/>
    </row>
    <row r="610" spans="1:26" ht="15.75" customHeight="1">
      <c r="A610" s="447"/>
      <c r="B610" s="447" t="s">
        <v>416</v>
      </c>
      <c r="C610" s="448" t="s">
        <v>550</v>
      </c>
      <c r="D610" s="448" t="s">
        <v>389</v>
      </c>
      <c r="E610" s="448" t="s">
        <v>760</v>
      </c>
      <c r="F610" s="448" t="s">
        <v>63</v>
      </c>
      <c r="G610" s="448" t="s">
        <v>63</v>
      </c>
      <c r="H610" s="454" t="s">
        <v>687</v>
      </c>
      <c r="I610" s="448" t="s">
        <v>57</v>
      </c>
      <c r="J610" s="455">
        <v>1000</v>
      </c>
      <c r="K610" s="448" t="s">
        <v>929</v>
      </c>
      <c r="L610" s="448"/>
      <c r="M610" s="448"/>
      <c r="N610" s="448"/>
      <c r="O610" s="447"/>
      <c r="P610" s="447"/>
      <c r="Q610" s="447"/>
      <c r="R610" s="447"/>
      <c r="S610" s="447"/>
      <c r="T610" s="447"/>
      <c r="U610" s="447"/>
      <c r="V610" s="447"/>
      <c r="W610" s="447"/>
      <c r="X610" s="447"/>
      <c r="Y610" s="447"/>
      <c r="Z610" s="447"/>
    </row>
    <row r="611" spans="1:26" ht="15.75" customHeight="1">
      <c r="A611" s="447"/>
      <c r="B611" s="447" t="s">
        <v>416</v>
      </c>
      <c r="C611" s="448" t="s">
        <v>550</v>
      </c>
      <c r="D611" s="448" t="s">
        <v>401</v>
      </c>
      <c r="E611" s="448" t="s">
        <v>774</v>
      </c>
      <c r="F611" s="448" t="s">
        <v>63</v>
      </c>
      <c r="G611" s="448" t="s">
        <v>63</v>
      </c>
      <c r="H611" s="454" t="s">
        <v>687</v>
      </c>
      <c r="I611" s="448" t="s">
        <v>57</v>
      </c>
      <c r="J611" s="455">
        <v>194164</v>
      </c>
      <c r="K611" s="448" t="s">
        <v>929</v>
      </c>
      <c r="L611" s="448"/>
      <c r="M611" s="448"/>
      <c r="N611" s="448"/>
      <c r="O611" s="447"/>
      <c r="P611" s="447"/>
      <c r="Q611" s="447"/>
      <c r="R611" s="447"/>
      <c r="S611" s="447"/>
      <c r="T611" s="447"/>
      <c r="U611" s="447"/>
      <c r="V611" s="447"/>
      <c r="W611" s="447"/>
      <c r="X611" s="447"/>
      <c r="Y611" s="447"/>
      <c r="Z611" s="447"/>
    </row>
    <row r="612" spans="1:26" ht="15.75" customHeight="1">
      <c r="A612" s="447"/>
      <c r="B612" s="447" t="s">
        <v>416</v>
      </c>
      <c r="C612" s="448" t="s">
        <v>550</v>
      </c>
      <c r="D612" s="448" t="s">
        <v>384</v>
      </c>
      <c r="E612" s="245" t="s">
        <v>780</v>
      </c>
      <c r="F612" s="448" t="s">
        <v>63</v>
      </c>
      <c r="G612" s="448" t="s">
        <v>63</v>
      </c>
      <c r="H612" s="454" t="s">
        <v>687</v>
      </c>
      <c r="I612" s="448" t="s">
        <v>57</v>
      </c>
      <c r="J612" s="455">
        <v>14175</v>
      </c>
      <c r="K612" s="448" t="s">
        <v>929</v>
      </c>
      <c r="L612" s="448"/>
      <c r="M612" s="448"/>
      <c r="N612" s="448"/>
      <c r="O612" s="447"/>
      <c r="P612" s="447"/>
      <c r="Q612" s="447"/>
      <c r="R612" s="447"/>
      <c r="S612" s="447"/>
      <c r="T612" s="447"/>
      <c r="U612" s="447"/>
      <c r="V612" s="447"/>
      <c r="W612" s="447"/>
      <c r="X612" s="447"/>
      <c r="Y612" s="447"/>
      <c r="Z612" s="447"/>
    </row>
    <row r="613" spans="1:26" ht="15.75" customHeight="1">
      <c r="A613" s="447"/>
      <c r="B613" s="447" t="s">
        <v>416</v>
      </c>
      <c r="C613" s="448" t="s">
        <v>550</v>
      </c>
      <c r="D613" s="448" t="s">
        <v>384</v>
      </c>
      <c r="E613" s="448" t="s">
        <v>782</v>
      </c>
      <c r="F613" s="448" t="s">
        <v>63</v>
      </c>
      <c r="G613" s="448" t="s">
        <v>63</v>
      </c>
      <c r="H613" s="454" t="s">
        <v>687</v>
      </c>
      <c r="I613" s="448" t="s">
        <v>57</v>
      </c>
      <c r="J613" s="455">
        <v>239279</v>
      </c>
      <c r="K613" s="448" t="s">
        <v>929</v>
      </c>
      <c r="L613" s="448"/>
      <c r="M613" s="448"/>
      <c r="N613" s="448"/>
      <c r="O613" s="447"/>
      <c r="P613" s="447"/>
      <c r="Q613" s="447"/>
      <c r="R613" s="447"/>
      <c r="S613" s="447"/>
      <c r="T613" s="447"/>
      <c r="U613" s="447"/>
      <c r="V613" s="447"/>
      <c r="W613" s="447"/>
      <c r="X613" s="447"/>
      <c r="Y613" s="447"/>
      <c r="Z613" s="447"/>
    </row>
    <row r="614" spans="1:26" ht="15.75" customHeight="1">
      <c r="A614" s="447"/>
      <c r="B614" s="447" t="s">
        <v>416</v>
      </c>
      <c r="C614" s="448" t="s">
        <v>550</v>
      </c>
      <c r="D614" s="448" t="s">
        <v>384</v>
      </c>
      <c r="E614" s="448" t="s">
        <v>783</v>
      </c>
      <c r="F614" s="448" t="s">
        <v>63</v>
      </c>
      <c r="G614" s="448" t="s">
        <v>63</v>
      </c>
      <c r="H614" s="454" t="s">
        <v>687</v>
      </c>
      <c r="I614" s="448" t="s">
        <v>57</v>
      </c>
      <c r="J614" s="455">
        <v>239279</v>
      </c>
      <c r="K614" s="448" t="s">
        <v>929</v>
      </c>
      <c r="L614" s="448"/>
      <c r="M614" s="448"/>
      <c r="N614" s="448"/>
      <c r="O614" s="447"/>
      <c r="P614" s="447"/>
      <c r="Q614" s="447"/>
      <c r="R614" s="447"/>
      <c r="S614" s="447"/>
      <c r="T614" s="447"/>
      <c r="U614" s="447"/>
      <c r="V614" s="447"/>
      <c r="W614" s="447"/>
      <c r="X614" s="447"/>
      <c r="Y614" s="447"/>
      <c r="Z614" s="447"/>
    </row>
    <row r="615" spans="1:26" ht="15.75" customHeight="1">
      <c r="A615" s="447"/>
      <c r="B615" s="447" t="s">
        <v>416</v>
      </c>
      <c r="C615" s="448" t="s">
        <v>550</v>
      </c>
      <c r="D615" s="448" t="s">
        <v>384</v>
      </c>
      <c r="E615" s="448" t="s">
        <v>778</v>
      </c>
      <c r="F615" s="448" t="s">
        <v>63</v>
      </c>
      <c r="G615" s="448" t="s">
        <v>63</v>
      </c>
      <c r="H615" s="454" t="s">
        <v>687</v>
      </c>
      <c r="I615" s="448" t="s">
        <v>57</v>
      </c>
      <c r="J615" s="455">
        <v>179400</v>
      </c>
      <c r="K615" s="448" t="s">
        <v>929</v>
      </c>
      <c r="L615" s="448"/>
      <c r="M615" s="448"/>
      <c r="N615" s="448"/>
      <c r="O615" s="447"/>
      <c r="P615" s="447"/>
      <c r="Q615" s="447"/>
      <c r="R615" s="447"/>
      <c r="S615" s="447"/>
      <c r="T615" s="447"/>
      <c r="U615" s="447"/>
      <c r="V615" s="447"/>
      <c r="W615" s="447"/>
      <c r="X615" s="447"/>
      <c r="Y615" s="447"/>
      <c r="Z615" s="447"/>
    </row>
    <row r="616" spans="1:26" ht="15.75" customHeight="1">
      <c r="A616" s="447"/>
      <c r="B616" s="447" t="s">
        <v>416</v>
      </c>
      <c r="C616" s="448" t="s">
        <v>550</v>
      </c>
      <c r="D616" s="448" t="s">
        <v>384</v>
      </c>
      <c r="E616" s="448" t="s">
        <v>784</v>
      </c>
      <c r="F616" s="448" t="s">
        <v>63</v>
      </c>
      <c r="G616" s="448" t="s">
        <v>63</v>
      </c>
      <c r="H616" s="454" t="s">
        <v>687</v>
      </c>
      <c r="I616" s="448" t="s">
        <v>57</v>
      </c>
      <c r="J616" s="455">
        <v>12500</v>
      </c>
      <c r="K616" s="448" t="s">
        <v>929</v>
      </c>
      <c r="L616" s="448"/>
      <c r="M616" s="448"/>
      <c r="N616" s="448"/>
      <c r="O616" s="447"/>
      <c r="P616" s="447"/>
      <c r="Q616" s="447"/>
      <c r="R616" s="447"/>
      <c r="S616" s="447"/>
      <c r="T616" s="447"/>
      <c r="U616" s="447"/>
      <c r="V616" s="447"/>
      <c r="W616" s="447"/>
      <c r="X616" s="447"/>
      <c r="Y616" s="447"/>
      <c r="Z616" s="447"/>
    </row>
    <row r="617" spans="1:26" ht="15.75" customHeight="1">
      <c r="A617" s="447"/>
      <c r="B617" s="447" t="s">
        <v>416</v>
      </c>
      <c r="C617" s="448" t="s">
        <v>550</v>
      </c>
      <c r="D617" s="448" t="s">
        <v>384</v>
      </c>
      <c r="E617" s="448" t="s">
        <v>786</v>
      </c>
      <c r="F617" s="448" t="s">
        <v>63</v>
      </c>
      <c r="G617" s="448" t="s">
        <v>63</v>
      </c>
      <c r="H617" s="454" t="s">
        <v>687</v>
      </c>
      <c r="I617" s="448" t="s">
        <v>57</v>
      </c>
      <c r="J617" s="455">
        <v>1300</v>
      </c>
      <c r="K617" s="448" t="s">
        <v>929</v>
      </c>
      <c r="L617" s="448"/>
      <c r="M617" s="448"/>
      <c r="N617" s="448"/>
      <c r="O617" s="447"/>
      <c r="P617" s="447"/>
      <c r="Q617" s="447"/>
      <c r="R617" s="447"/>
      <c r="S617" s="447"/>
      <c r="T617" s="447"/>
      <c r="U617" s="447"/>
      <c r="V617" s="447"/>
      <c r="W617" s="447"/>
      <c r="X617" s="447"/>
      <c r="Y617" s="447"/>
      <c r="Z617" s="447"/>
    </row>
    <row r="618" spans="1:26" ht="15.75" customHeight="1">
      <c r="A618" s="447"/>
      <c r="B618" s="447" t="s">
        <v>416</v>
      </c>
      <c r="C618" s="448" t="s">
        <v>550</v>
      </c>
      <c r="D618" s="448" t="s">
        <v>384</v>
      </c>
      <c r="E618" s="245" t="s">
        <v>777</v>
      </c>
      <c r="F618" s="448" t="s">
        <v>63</v>
      </c>
      <c r="G618" s="448" t="s">
        <v>63</v>
      </c>
      <c r="H618" s="454" t="s">
        <v>687</v>
      </c>
      <c r="I618" s="448" t="s">
        <v>57</v>
      </c>
      <c r="J618" s="455">
        <v>24989</v>
      </c>
      <c r="K618" s="448" t="s">
        <v>929</v>
      </c>
      <c r="L618" s="448"/>
      <c r="M618" s="448"/>
      <c r="N618" s="448"/>
      <c r="O618" s="447"/>
      <c r="P618" s="447"/>
      <c r="Q618" s="447"/>
      <c r="R618" s="447"/>
      <c r="S618" s="447"/>
      <c r="T618" s="447"/>
      <c r="U618" s="447"/>
      <c r="V618" s="447"/>
      <c r="W618" s="447"/>
      <c r="X618" s="447"/>
      <c r="Y618" s="447"/>
      <c r="Z618" s="447"/>
    </row>
    <row r="619" spans="1:26" ht="15.75" customHeight="1">
      <c r="A619" s="447"/>
      <c r="B619" s="447" t="s">
        <v>416</v>
      </c>
      <c r="C619" s="448" t="s">
        <v>550</v>
      </c>
      <c r="D619" s="448" t="s">
        <v>397</v>
      </c>
      <c r="E619" s="448" t="s">
        <v>787</v>
      </c>
      <c r="F619" s="448" t="s">
        <v>63</v>
      </c>
      <c r="G619" s="448" t="s">
        <v>63</v>
      </c>
      <c r="H619" s="454" t="s">
        <v>687</v>
      </c>
      <c r="I619" s="448" t="s">
        <v>57</v>
      </c>
      <c r="J619" s="455">
        <v>1371388</v>
      </c>
      <c r="K619" s="448" t="s">
        <v>929</v>
      </c>
      <c r="L619" s="448"/>
      <c r="M619" s="448"/>
      <c r="N619" s="448"/>
      <c r="O619" s="447"/>
      <c r="P619" s="447"/>
      <c r="Q619" s="447"/>
      <c r="R619" s="447"/>
      <c r="S619" s="447"/>
      <c r="T619" s="447"/>
      <c r="U619" s="447"/>
      <c r="V619" s="447"/>
      <c r="W619" s="447"/>
      <c r="X619" s="447"/>
      <c r="Y619" s="447"/>
      <c r="Z619" s="447"/>
    </row>
    <row r="620" spans="1:26" ht="15.75" customHeight="1">
      <c r="A620" s="447"/>
      <c r="B620" s="447" t="s">
        <v>416</v>
      </c>
      <c r="C620" s="448" t="s">
        <v>550</v>
      </c>
      <c r="D620" s="448" t="s">
        <v>389</v>
      </c>
      <c r="E620" s="448" t="s">
        <v>768</v>
      </c>
      <c r="F620" s="448" t="s">
        <v>63</v>
      </c>
      <c r="G620" s="448" t="s">
        <v>63</v>
      </c>
      <c r="H620" s="454" t="s">
        <v>687</v>
      </c>
      <c r="I620" s="448" t="s">
        <v>57</v>
      </c>
      <c r="J620" s="456">
        <v>2607890</v>
      </c>
      <c r="K620" s="448" t="s">
        <v>929</v>
      </c>
      <c r="L620" s="448"/>
      <c r="M620" s="448"/>
      <c r="N620" s="448"/>
      <c r="O620" s="447"/>
      <c r="P620" s="447"/>
      <c r="Q620" s="447"/>
      <c r="R620" s="447"/>
      <c r="S620" s="447"/>
      <c r="T620" s="447"/>
      <c r="U620" s="447"/>
      <c r="V620" s="447"/>
      <c r="W620" s="447"/>
      <c r="X620" s="447"/>
      <c r="Y620" s="447"/>
      <c r="Z620" s="447"/>
    </row>
    <row r="621" spans="1:26" ht="15.75" customHeight="1">
      <c r="A621" s="447"/>
      <c r="B621" s="447" t="s">
        <v>416</v>
      </c>
      <c r="C621" s="448" t="s">
        <v>550</v>
      </c>
      <c r="D621" s="448" t="s">
        <v>389</v>
      </c>
      <c r="E621" s="448" t="s">
        <v>767</v>
      </c>
      <c r="F621" s="448" t="s">
        <v>63</v>
      </c>
      <c r="G621" s="448" t="s">
        <v>63</v>
      </c>
      <c r="H621" s="454" t="s">
        <v>687</v>
      </c>
      <c r="I621" s="448" t="s">
        <v>57</v>
      </c>
      <c r="J621" s="456">
        <v>2629111</v>
      </c>
      <c r="K621" s="448" t="s">
        <v>929</v>
      </c>
      <c r="L621" s="448"/>
      <c r="M621" s="448"/>
      <c r="N621" s="448"/>
      <c r="O621" s="447"/>
      <c r="P621" s="447"/>
      <c r="Q621" s="447"/>
      <c r="R621" s="447"/>
      <c r="S621" s="447"/>
      <c r="T621" s="447"/>
      <c r="U621" s="447"/>
      <c r="V621" s="447"/>
      <c r="W621" s="447"/>
      <c r="X621" s="447"/>
      <c r="Y621" s="447"/>
      <c r="Z621" s="447"/>
    </row>
    <row r="622" spans="1:26" ht="15.75" customHeight="1">
      <c r="A622" s="447"/>
      <c r="B622" s="447" t="s">
        <v>416</v>
      </c>
      <c r="C622" s="448" t="s">
        <v>550</v>
      </c>
      <c r="D622" s="448" t="s">
        <v>389</v>
      </c>
      <c r="E622" s="245" t="s">
        <v>760</v>
      </c>
      <c r="F622" s="448" t="s">
        <v>63</v>
      </c>
      <c r="G622" s="448" t="s">
        <v>63</v>
      </c>
      <c r="H622" s="454" t="s">
        <v>687</v>
      </c>
      <c r="I622" s="448" t="s">
        <v>57</v>
      </c>
      <c r="J622" s="456">
        <v>1752484</v>
      </c>
      <c r="K622" s="448" t="s">
        <v>929</v>
      </c>
      <c r="L622" s="448"/>
      <c r="M622" s="448"/>
      <c r="N622" s="448"/>
      <c r="O622" s="447"/>
      <c r="P622" s="447"/>
      <c r="Q622" s="447"/>
      <c r="R622" s="447"/>
      <c r="S622" s="447"/>
      <c r="T622" s="447"/>
      <c r="U622" s="447"/>
      <c r="V622" s="447"/>
      <c r="W622" s="447"/>
      <c r="X622" s="447"/>
      <c r="Y622" s="447"/>
      <c r="Z622" s="447"/>
    </row>
    <row r="623" spans="1:26" ht="15.75" customHeight="1">
      <c r="A623" s="447"/>
      <c r="B623" s="447" t="s">
        <v>416</v>
      </c>
      <c r="C623" s="448" t="s">
        <v>551</v>
      </c>
      <c r="D623" s="448" t="s">
        <v>389</v>
      </c>
      <c r="E623" s="448" t="s">
        <v>752</v>
      </c>
      <c r="F623" s="448" t="s">
        <v>63</v>
      </c>
      <c r="G623" s="448" t="s">
        <v>63</v>
      </c>
      <c r="H623" s="454" t="s">
        <v>688</v>
      </c>
      <c r="I623" s="448" t="s">
        <v>57</v>
      </c>
      <c r="J623" s="455">
        <v>7482242</v>
      </c>
      <c r="K623" s="448" t="s">
        <v>929</v>
      </c>
      <c r="L623" s="448"/>
      <c r="M623" s="448"/>
      <c r="N623" s="448"/>
      <c r="O623" s="447"/>
      <c r="P623" s="447"/>
      <c r="Q623" s="447"/>
      <c r="R623" s="447"/>
      <c r="S623" s="447"/>
      <c r="T623" s="447"/>
      <c r="U623" s="447"/>
      <c r="V623" s="447"/>
      <c r="W623" s="447"/>
      <c r="X623" s="447"/>
      <c r="Y623" s="447"/>
      <c r="Z623" s="447"/>
    </row>
    <row r="624" spans="1:26" ht="15.75" customHeight="1">
      <c r="A624" s="447"/>
      <c r="B624" s="447" t="s">
        <v>416</v>
      </c>
      <c r="C624" s="448" t="s">
        <v>551</v>
      </c>
      <c r="D624" s="448" t="s">
        <v>389</v>
      </c>
      <c r="E624" s="448" t="s">
        <v>755</v>
      </c>
      <c r="F624" s="448" t="s">
        <v>63</v>
      </c>
      <c r="G624" s="448" t="s">
        <v>63</v>
      </c>
      <c r="H624" s="454" t="s">
        <v>688</v>
      </c>
      <c r="I624" s="448" t="s">
        <v>57</v>
      </c>
      <c r="J624" s="455">
        <v>2272543</v>
      </c>
      <c r="K624" s="448" t="s">
        <v>929</v>
      </c>
      <c r="L624" s="448"/>
      <c r="M624" s="448"/>
      <c r="N624" s="448"/>
      <c r="O624" s="447"/>
      <c r="P624" s="447"/>
      <c r="Q624" s="447"/>
      <c r="R624" s="447"/>
      <c r="S624" s="447"/>
      <c r="T624" s="447"/>
      <c r="U624" s="447"/>
      <c r="V624" s="447"/>
      <c r="W624" s="447"/>
      <c r="X624" s="447"/>
      <c r="Y624" s="447"/>
      <c r="Z624" s="447"/>
    </row>
    <row r="625" spans="1:26" ht="15.75" customHeight="1">
      <c r="A625" s="447"/>
      <c r="B625" s="447" t="s">
        <v>416</v>
      </c>
      <c r="C625" s="448" t="s">
        <v>551</v>
      </c>
      <c r="D625" s="448" t="s">
        <v>389</v>
      </c>
      <c r="E625" s="448" t="s">
        <v>766</v>
      </c>
      <c r="F625" s="448" t="s">
        <v>63</v>
      </c>
      <c r="G625" s="448" t="s">
        <v>63</v>
      </c>
      <c r="H625" s="454" t="s">
        <v>688</v>
      </c>
      <c r="I625" s="448" t="s">
        <v>57</v>
      </c>
      <c r="J625" s="455">
        <v>21820865</v>
      </c>
      <c r="K625" s="448" t="s">
        <v>929</v>
      </c>
      <c r="L625" s="448"/>
      <c r="M625" s="448"/>
      <c r="N625" s="448"/>
      <c r="O625" s="447"/>
      <c r="P625" s="447"/>
      <c r="Q625" s="447"/>
      <c r="R625" s="447"/>
      <c r="S625" s="447"/>
      <c r="T625" s="447"/>
      <c r="U625" s="447"/>
      <c r="V625" s="447"/>
      <c r="W625" s="447"/>
      <c r="X625" s="447"/>
      <c r="Y625" s="447"/>
      <c r="Z625" s="447"/>
    </row>
    <row r="626" spans="1:26" ht="15.75" customHeight="1">
      <c r="A626" s="447"/>
      <c r="B626" s="447" t="s">
        <v>416</v>
      </c>
      <c r="C626" s="448" t="s">
        <v>551</v>
      </c>
      <c r="D626" s="448" t="s">
        <v>384</v>
      </c>
      <c r="E626" s="245" t="s">
        <v>780</v>
      </c>
      <c r="F626" s="448" t="s">
        <v>63</v>
      </c>
      <c r="G626" s="448" t="s">
        <v>63</v>
      </c>
      <c r="H626" s="454" t="s">
        <v>688</v>
      </c>
      <c r="I626" s="448" t="s">
        <v>57</v>
      </c>
      <c r="J626" s="455">
        <v>575580</v>
      </c>
      <c r="K626" s="448" t="s">
        <v>929</v>
      </c>
      <c r="L626" s="448"/>
      <c r="M626" s="448"/>
      <c r="N626" s="448"/>
      <c r="O626" s="447"/>
      <c r="P626" s="447"/>
      <c r="Q626" s="447"/>
      <c r="R626" s="447"/>
      <c r="S626" s="447"/>
      <c r="T626" s="447"/>
      <c r="U626" s="447"/>
      <c r="V626" s="447"/>
      <c r="W626" s="447"/>
      <c r="X626" s="447"/>
      <c r="Y626" s="447"/>
      <c r="Z626" s="447"/>
    </row>
    <row r="627" spans="1:26" ht="15.75" customHeight="1">
      <c r="A627" s="447"/>
      <c r="B627" s="447" t="s">
        <v>416</v>
      </c>
      <c r="C627" s="448" t="s">
        <v>551</v>
      </c>
      <c r="D627" s="448" t="s">
        <v>384</v>
      </c>
      <c r="E627" s="448" t="s">
        <v>782</v>
      </c>
      <c r="F627" s="448" t="s">
        <v>63</v>
      </c>
      <c r="G627" s="448" t="s">
        <v>63</v>
      </c>
      <c r="H627" s="454" t="s">
        <v>688</v>
      </c>
      <c r="I627" s="448" t="s">
        <v>57</v>
      </c>
      <c r="J627" s="455">
        <v>152384</v>
      </c>
      <c r="K627" s="448" t="s">
        <v>929</v>
      </c>
      <c r="L627" s="448"/>
      <c r="M627" s="448"/>
      <c r="N627" s="448"/>
      <c r="O627" s="447"/>
      <c r="P627" s="447"/>
      <c r="Q627" s="447"/>
      <c r="R627" s="447"/>
      <c r="S627" s="447"/>
      <c r="T627" s="447"/>
      <c r="U627" s="447"/>
      <c r="V627" s="447"/>
      <c r="W627" s="447"/>
      <c r="X627" s="447"/>
      <c r="Y627" s="447"/>
      <c r="Z627" s="447"/>
    </row>
    <row r="628" spans="1:26" ht="15.75" customHeight="1">
      <c r="A628" s="447"/>
      <c r="B628" s="447" t="s">
        <v>416</v>
      </c>
      <c r="C628" s="448" t="s">
        <v>551</v>
      </c>
      <c r="D628" s="448" t="s">
        <v>384</v>
      </c>
      <c r="E628" s="448" t="s">
        <v>783</v>
      </c>
      <c r="F628" s="448" t="s">
        <v>63</v>
      </c>
      <c r="G628" s="448" t="s">
        <v>63</v>
      </c>
      <c r="H628" s="454" t="s">
        <v>688</v>
      </c>
      <c r="I628" s="448" t="s">
        <v>57</v>
      </c>
      <c r="J628" s="455">
        <v>152384</v>
      </c>
      <c r="K628" s="448" t="s">
        <v>929</v>
      </c>
      <c r="L628" s="448"/>
      <c r="M628" s="448"/>
      <c r="N628" s="448"/>
      <c r="O628" s="447"/>
      <c r="P628" s="447"/>
      <c r="Q628" s="447"/>
      <c r="R628" s="447"/>
      <c r="S628" s="447"/>
      <c r="T628" s="447"/>
      <c r="U628" s="447"/>
      <c r="V628" s="447"/>
      <c r="W628" s="447"/>
      <c r="X628" s="447"/>
      <c r="Y628" s="447"/>
      <c r="Z628" s="447"/>
    </row>
    <row r="629" spans="1:26" ht="15.75" customHeight="1">
      <c r="A629" s="447"/>
      <c r="B629" s="447" t="s">
        <v>416</v>
      </c>
      <c r="C629" s="448" t="s">
        <v>551</v>
      </c>
      <c r="D629" s="448" t="s">
        <v>384</v>
      </c>
      <c r="E629" s="448" t="s">
        <v>778</v>
      </c>
      <c r="F629" s="448" t="s">
        <v>63</v>
      </c>
      <c r="G629" s="448" t="s">
        <v>63</v>
      </c>
      <c r="H629" s="454" t="s">
        <v>688</v>
      </c>
      <c r="I629" s="448" t="s">
        <v>57</v>
      </c>
      <c r="J629" s="455">
        <v>39450</v>
      </c>
      <c r="K629" s="448" t="s">
        <v>929</v>
      </c>
      <c r="L629" s="448"/>
      <c r="M629" s="448"/>
      <c r="N629" s="448"/>
      <c r="O629" s="447"/>
      <c r="P629" s="447"/>
      <c r="Q629" s="447"/>
      <c r="R629" s="447"/>
      <c r="S629" s="447"/>
      <c r="T629" s="447"/>
      <c r="U629" s="447"/>
      <c r="V629" s="447"/>
      <c r="W629" s="447"/>
      <c r="X629" s="447"/>
      <c r="Y629" s="447"/>
      <c r="Z629" s="447"/>
    </row>
    <row r="630" spans="1:26" ht="15.75" customHeight="1">
      <c r="A630" s="447"/>
      <c r="B630" s="447" t="s">
        <v>416</v>
      </c>
      <c r="C630" s="448" t="s">
        <v>551</v>
      </c>
      <c r="D630" s="448" t="s">
        <v>384</v>
      </c>
      <c r="E630" s="448" t="s">
        <v>784</v>
      </c>
      <c r="F630" s="448" t="s">
        <v>63</v>
      </c>
      <c r="G630" s="448" t="s">
        <v>63</v>
      </c>
      <c r="H630" s="454" t="s">
        <v>688</v>
      </c>
      <c r="I630" s="448" t="s">
        <v>57</v>
      </c>
      <c r="J630" s="455">
        <v>57558</v>
      </c>
      <c r="K630" s="448" t="s">
        <v>929</v>
      </c>
      <c r="L630" s="448"/>
      <c r="M630" s="448"/>
      <c r="N630" s="448"/>
      <c r="O630" s="447"/>
      <c r="P630" s="447"/>
      <c r="Q630" s="447"/>
      <c r="R630" s="447"/>
      <c r="S630" s="447"/>
      <c r="T630" s="447"/>
      <c r="U630" s="447"/>
      <c r="V630" s="447"/>
      <c r="W630" s="447"/>
      <c r="X630" s="447"/>
      <c r="Y630" s="447"/>
      <c r="Z630" s="447"/>
    </row>
    <row r="631" spans="1:26" ht="15.75" customHeight="1">
      <c r="A631" s="447"/>
      <c r="B631" s="447" t="s">
        <v>416</v>
      </c>
      <c r="C631" s="448" t="s">
        <v>551</v>
      </c>
      <c r="D631" s="448" t="s">
        <v>384</v>
      </c>
      <c r="E631" s="245" t="s">
        <v>777</v>
      </c>
      <c r="F631" s="448" t="s">
        <v>63</v>
      </c>
      <c r="G631" s="448" t="s">
        <v>63</v>
      </c>
      <c r="H631" s="454" t="s">
        <v>688</v>
      </c>
      <c r="I631" s="448" t="s">
        <v>57</v>
      </c>
      <c r="J631" s="455">
        <v>1707100</v>
      </c>
      <c r="K631" s="448" t="s">
        <v>929</v>
      </c>
      <c r="L631" s="448"/>
      <c r="M631" s="448"/>
      <c r="N631" s="448"/>
      <c r="O631" s="447"/>
      <c r="P631" s="447"/>
      <c r="Q631" s="447"/>
      <c r="R631" s="447"/>
      <c r="S631" s="447"/>
      <c r="T631" s="447"/>
      <c r="U631" s="447"/>
      <c r="V631" s="447"/>
      <c r="W631" s="447"/>
      <c r="X631" s="447"/>
      <c r="Y631" s="447"/>
      <c r="Z631" s="447"/>
    </row>
    <row r="632" spans="1:26" ht="15.75" customHeight="1">
      <c r="A632" s="447"/>
      <c r="B632" s="447" t="s">
        <v>416</v>
      </c>
      <c r="C632" s="448" t="s">
        <v>551</v>
      </c>
      <c r="D632" s="448" t="s">
        <v>389</v>
      </c>
      <c r="E632" s="448" t="s">
        <v>768</v>
      </c>
      <c r="F632" s="448" t="s">
        <v>63</v>
      </c>
      <c r="G632" s="448" t="s">
        <v>63</v>
      </c>
      <c r="H632" s="454" t="s">
        <v>688</v>
      </c>
      <c r="I632" s="448" t="s">
        <v>57</v>
      </c>
      <c r="J632" s="456">
        <v>3085464</v>
      </c>
      <c r="K632" s="448" t="s">
        <v>929</v>
      </c>
      <c r="L632" s="448"/>
      <c r="M632" s="448"/>
      <c r="N632" s="448"/>
      <c r="O632" s="447"/>
      <c r="P632" s="447"/>
      <c r="Q632" s="447"/>
      <c r="R632" s="447"/>
      <c r="S632" s="447"/>
      <c r="T632" s="447"/>
      <c r="U632" s="447"/>
      <c r="V632" s="447"/>
      <c r="W632" s="447"/>
      <c r="X632" s="447"/>
      <c r="Y632" s="447"/>
      <c r="Z632" s="447"/>
    </row>
    <row r="633" spans="1:26" ht="15.75" customHeight="1">
      <c r="A633" s="447"/>
      <c r="B633" s="447" t="s">
        <v>416</v>
      </c>
      <c r="C633" s="448" t="s">
        <v>551</v>
      </c>
      <c r="D633" s="448" t="s">
        <v>389</v>
      </c>
      <c r="E633" s="448" t="s">
        <v>767</v>
      </c>
      <c r="F633" s="448" t="s">
        <v>63</v>
      </c>
      <c r="G633" s="448" t="s">
        <v>63</v>
      </c>
      <c r="H633" s="454" t="s">
        <v>688</v>
      </c>
      <c r="I633" s="448" t="s">
        <v>57</v>
      </c>
      <c r="J633" s="456">
        <v>873927</v>
      </c>
      <c r="K633" s="448" t="s">
        <v>929</v>
      </c>
      <c r="L633" s="448"/>
      <c r="M633" s="448"/>
      <c r="N633" s="448"/>
      <c r="O633" s="447"/>
      <c r="P633" s="447"/>
      <c r="Q633" s="447"/>
      <c r="R633" s="447"/>
      <c r="S633" s="447"/>
      <c r="T633" s="447"/>
      <c r="U633" s="447"/>
      <c r="V633" s="447"/>
      <c r="W633" s="447"/>
      <c r="X633" s="447"/>
      <c r="Y633" s="447"/>
      <c r="Z633" s="447"/>
    </row>
    <row r="634" spans="1:26" ht="15.75" customHeight="1">
      <c r="A634" s="447"/>
      <c r="B634" s="447" t="s">
        <v>416</v>
      </c>
      <c r="C634" s="448" t="s">
        <v>551</v>
      </c>
      <c r="D634" s="448" t="s">
        <v>389</v>
      </c>
      <c r="E634" s="245" t="s">
        <v>760</v>
      </c>
      <c r="F634" s="448" t="s">
        <v>63</v>
      </c>
      <c r="G634" s="448" t="s">
        <v>63</v>
      </c>
      <c r="H634" s="454" t="s">
        <v>688</v>
      </c>
      <c r="I634" s="448" t="s">
        <v>57</v>
      </c>
      <c r="J634" s="456">
        <v>1079100</v>
      </c>
      <c r="K634" s="448" t="s">
        <v>929</v>
      </c>
      <c r="L634" s="448"/>
      <c r="M634" s="448"/>
      <c r="N634" s="448"/>
      <c r="O634" s="447"/>
      <c r="P634" s="447"/>
      <c r="Q634" s="447"/>
      <c r="R634" s="447"/>
      <c r="S634" s="447"/>
      <c r="T634" s="447"/>
      <c r="U634" s="447"/>
      <c r="V634" s="447"/>
      <c r="W634" s="447"/>
      <c r="X634" s="447"/>
      <c r="Y634" s="447"/>
      <c r="Z634" s="447"/>
    </row>
    <row r="635" spans="1:26" ht="15.75" customHeight="1">
      <c r="A635" s="447"/>
      <c r="B635" s="447" t="s">
        <v>416</v>
      </c>
      <c r="C635" s="448" t="s">
        <v>554</v>
      </c>
      <c r="D635" s="448" t="s">
        <v>389</v>
      </c>
      <c r="E635" s="448" t="s">
        <v>752</v>
      </c>
      <c r="F635" s="448" t="s">
        <v>63</v>
      </c>
      <c r="G635" s="448" t="s">
        <v>63</v>
      </c>
      <c r="H635" s="454" t="s">
        <v>691</v>
      </c>
      <c r="I635" s="448" t="s">
        <v>57</v>
      </c>
      <c r="J635" s="455">
        <v>17147103</v>
      </c>
      <c r="K635" s="448" t="s">
        <v>929</v>
      </c>
      <c r="L635" s="448"/>
      <c r="M635" s="448"/>
      <c r="N635" s="448"/>
      <c r="O635" s="447"/>
      <c r="P635" s="447"/>
      <c r="Q635" s="447"/>
      <c r="R635" s="447"/>
      <c r="S635" s="447"/>
      <c r="T635" s="447"/>
      <c r="U635" s="447"/>
      <c r="V635" s="447"/>
      <c r="W635" s="447"/>
      <c r="X635" s="447"/>
      <c r="Y635" s="447"/>
      <c r="Z635" s="447"/>
    </row>
    <row r="636" spans="1:26" ht="15.75" customHeight="1">
      <c r="A636" s="447"/>
      <c r="B636" s="447" t="s">
        <v>416</v>
      </c>
      <c r="C636" s="448" t="s">
        <v>554</v>
      </c>
      <c r="D636" s="448" t="s">
        <v>389</v>
      </c>
      <c r="E636" s="448" t="s">
        <v>755</v>
      </c>
      <c r="F636" s="448" t="s">
        <v>63</v>
      </c>
      <c r="G636" s="448" t="s">
        <v>63</v>
      </c>
      <c r="H636" s="454" t="s">
        <v>691</v>
      </c>
      <c r="I636" s="448" t="s">
        <v>57</v>
      </c>
      <c r="J636" s="455">
        <v>884194125</v>
      </c>
      <c r="K636" s="448" t="s">
        <v>929</v>
      </c>
      <c r="L636" s="448"/>
      <c r="M636" s="448"/>
      <c r="N636" s="448"/>
      <c r="O636" s="447"/>
      <c r="P636" s="447"/>
      <c r="Q636" s="447"/>
      <c r="R636" s="447"/>
      <c r="S636" s="447"/>
      <c r="T636" s="447"/>
      <c r="U636" s="447"/>
      <c r="V636" s="447"/>
      <c r="W636" s="447"/>
      <c r="X636" s="447"/>
      <c r="Y636" s="447"/>
      <c r="Z636" s="447"/>
    </row>
    <row r="637" spans="1:26" ht="15.75" customHeight="1">
      <c r="A637" s="447"/>
      <c r="B637" s="447" t="s">
        <v>416</v>
      </c>
      <c r="C637" s="448" t="s">
        <v>554</v>
      </c>
      <c r="D637" s="448" t="s">
        <v>389</v>
      </c>
      <c r="E637" s="448" t="s">
        <v>760</v>
      </c>
      <c r="F637" s="448" t="s">
        <v>63</v>
      </c>
      <c r="G637" s="448" t="s">
        <v>63</v>
      </c>
      <c r="H637" s="454" t="s">
        <v>691</v>
      </c>
      <c r="I637" s="448" t="s">
        <v>57</v>
      </c>
      <c r="J637" s="455">
        <v>113710118</v>
      </c>
      <c r="K637" s="448" t="s">
        <v>929</v>
      </c>
      <c r="L637" s="448"/>
      <c r="M637" s="448"/>
      <c r="N637" s="448"/>
      <c r="O637" s="447"/>
      <c r="P637" s="447"/>
      <c r="Q637" s="447"/>
      <c r="R637" s="447"/>
      <c r="S637" s="447"/>
      <c r="T637" s="447"/>
      <c r="U637" s="447"/>
      <c r="V637" s="447"/>
      <c r="W637" s="447"/>
      <c r="X637" s="447"/>
      <c r="Y637" s="447"/>
      <c r="Z637" s="447"/>
    </row>
    <row r="638" spans="1:26" ht="15.75" customHeight="1">
      <c r="A638" s="447"/>
      <c r="B638" s="447" t="s">
        <v>416</v>
      </c>
      <c r="C638" s="448" t="s">
        <v>554</v>
      </c>
      <c r="D638" s="448" t="s">
        <v>389</v>
      </c>
      <c r="E638" s="448" t="s">
        <v>766</v>
      </c>
      <c r="F638" s="448" t="s">
        <v>63</v>
      </c>
      <c r="G638" s="448" t="s">
        <v>63</v>
      </c>
      <c r="H638" s="454" t="s">
        <v>691</v>
      </c>
      <c r="I638" s="448" t="s">
        <v>57</v>
      </c>
      <c r="J638" s="455">
        <v>2652246562</v>
      </c>
      <c r="K638" s="448" t="s">
        <v>929</v>
      </c>
      <c r="L638" s="448"/>
      <c r="M638" s="448"/>
      <c r="N638" s="448"/>
      <c r="O638" s="447"/>
      <c r="P638" s="447"/>
      <c r="Q638" s="447"/>
      <c r="R638" s="447"/>
      <c r="S638" s="447"/>
      <c r="T638" s="447"/>
      <c r="U638" s="447"/>
      <c r="V638" s="447"/>
      <c r="W638" s="447"/>
      <c r="X638" s="447"/>
      <c r="Y638" s="447"/>
      <c r="Z638" s="447"/>
    </row>
    <row r="639" spans="1:26" ht="15.75" customHeight="1">
      <c r="A639" s="447"/>
      <c r="B639" s="447" t="s">
        <v>416</v>
      </c>
      <c r="C639" s="448" t="s">
        <v>554</v>
      </c>
      <c r="D639" s="448" t="s">
        <v>387</v>
      </c>
      <c r="E639" s="448" t="s">
        <v>771</v>
      </c>
      <c r="F639" s="448" t="s">
        <v>63</v>
      </c>
      <c r="G639" s="448" t="s">
        <v>63</v>
      </c>
      <c r="H639" s="454" t="s">
        <v>691</v>
      </c>
      <c r="I639" s="448" t="s">
        <v>57</v>
      </c>
      <c r="J639" s="455">
        <v>16743514</v>
      </c>
      <c r="K639" s="448" t="s">
        <v>929</v>
      </c>
      <c r="L639" s="448"/>
      <c r="M639" s="448"/>
      <c r="N639" s="448"/>
      <c r="O639" s="447"/>
      <c r="P639" s="447"/>
      <c r="Q639" s="447"/>
      <c r="R639" s="447"/>
      <c r="S639" s="447"/>
      <c r="T639" s="447"/>
      <c r="U639" s="447"/>
      <c r="V639" s="447"/>
      <c r="W639" s="447"/>
      <c r="X639" s="447"/>
      <c r="Y639" s="447"/>
      <c r="Z639" s="447"/>
    </row>
    <row r="640" spans="1:26" ht="15.75" customHeight="1">
      <c r="A640" s="447"/>
      <c r="B640" s="447" t="s">
        <v>416</v>
      </c>
      <c r="C640" s="448" t="s">
        <v>554</v>
      </c>
      <c r="D640" s="448" t="s">
        <v>387</v>
      </c>
      <c r="E640" s="448" t="s">
        <v>772</v>
      </c>
      <c r="F640" s="448" t="s">
        <v>63</v>
      </c>
      <c r="G640" s="448" t="s">
        <v>63</v>
      </c>
      <c r="H640" s="454" t="s">
        <v>691</v>
      </c>
      <c r="I640" s="448" t="s">
        <v>57</v>
      </c>
      <c r="J640" s="455">
        <v>195489864</v>
      </c>
      <c r="K640" s="448" t="s">
        <v>929</v>
      </c>
      <c r="L640" s="448"/>
      <c r="M640" s="448"/>
      <c r="N640" s="448"/>
      <c r="O640" s="447"/>
      <c r="P640" s="447"/>
      <c r="Q640" s="447"/>
      <c r="R640" s="447"/>
      <c r="S640" s="447"/>
      <c r="T640" s="447"/>
      <c r="U640" s="447"/>
      <c r="V640" s="447"/>
      <c r="W640" s="447"/>
      <c r="X640" s="447"/>
      <c r="Y640" s="447"/>
      <c r="Z640" s="447"/>
    </row>
    <row r="641" spans="1:26" ht="15.75" customHeight="1">
      <c r="A641" s="447"/>
      <c r="B641" s="447" t="s">
        <v>416</v>
      </c>
      <c r="C641" s="448" t="s">
        <v>554</v>
      </c>
      <c r="D641" s="448" t="s">
        <v>387</v>
      </c>
      <c r="E641" s="245" t="s">
        <v>773</v>
      </c>
      <c r="F641" s="448" t="s">
        <v>63</v>
      </c>
      <c r="G641" s="448" t="s">
        <v>63</v>
      </c>
      <c r="H641" s="454" t="s">
        <v>691</v>
      </c>
      <c r="I641" s="448" t="s">
        <v>57</v>
      </c>
      <c r="J641" s="455">
        <v>28450420</v>
      </c>
      <c r="K641" s="448" t="s">
        <v>929</v>
      </c>
      <c r="L641" s="448"/>
      <c r="M641" s="448"/>
      <c r="N641" s="448"/>
      <c r="O641" s="447"/>
      <c r="P641" s="447"/>
      <c r="Q641" s="447"/>
      <c r="R641" s="447"/>
      <c r="S641" s="447"/>
      <c r="T641" s="447"/>
      <c r="U641" s="447"/>
      <c r="V641" s="447"/>
      <c r="W641" s="447"/>
      <c r="X641" s="447"/>
      <c r="Y641" s="447"/>
      <c r="Z641" s="447"/>
    </row>
    <row r="642" spans="1:26" ht="15.75" customHeight="1">
      <c r="A642" s="447"/>
      <c r="B642" s="447" t="s">
        <v>416</v>
      </c>
      <c r="C642" s="448" t="s">
        <v>554</v>
      </c>
      <c r="D642" s="448" t="s">
        <v>401</v>
      </c>
      <c r="E642" s="448" t="s">
        <v>774</v>
      </c>
      <c r="F642" s="448" t="s">
        <v>63</v>
      </c>
      <c r="G642" s="448" t="s">
        <v>63</v>
      </c>
      <c r="H642" s="454" t="s">
        <v>691</v>
      </c>
      <c r="I642" s="448" t="s">
        <v>57</v>
      </c>
      <c r="J642" s="455">
        <v>736613</v>
      </c>
      <c r="K642" s="448" t="s">
        <v>929</v>
      </c>
      <c r="L642" s="448"/>
      <c r="M642" s="448"/>
      <c r="N642" s="448"/>
      <c r="O642" s="447"/>
      <c r="P642" s="447"/>
      <c r="Q642" s="447"/>
      <c r="R642" s="447"/>
      <c r="S642" s="447"/>
      <c r="T642" s="447"/>
      <c r="U642" s="447"/>
      <c r="V642" s="447"/>
      <c r="W642" s="447"/>
      <c r="X642" s="447"/>
      <c r="Y642" s="447"/>
      <c r="Z642" s="447"/>
    </row>
    <row r="643" spans="1:26" ht="15.75" customHeight="1">
      <c r="A643" s="447"/>
      <c r="B643" s="447" t="s">
        <v>416</v>
      </c>
      <c r="C643" s="448" t="s">
        <v>554</v>
      </c>
      <c r="D643" s="448" t="s">
        <v>384</v>
      </c>
      <c r="E643" s="245" t="s">
        <v>780</v>
      </c>
      <c r="F643" s="448" t="s">
        <v>63</v>
      </c>
      <c r="G643" s="448" t="s">
        <v>63</v>
      </c>
      <c r="H643" s="454" t="s">
        <v>691</v>
      </c>
      <c r="I643" s="448" t="s">
        <v>57</v>
      </c>
      <c r="J643" s="455">
        <v>25709582</v>
      </c>
      <c r="K643" s="448" t="s">
        <v>929</v>
      </c>
      <c r="L643" s="448"/>
      <c r="M643" s="448"/>
      <c r="N643" s="448"/>
      <c r="O643" s="447"/>
      <c r="P643" s="447"/>
      <c r="Q643" s="447"/>
      <c r="R643" s="447"/>
      <c r="S643" s="447"/>
      <c r="T643" s="447"/>
      <c r="U643" s="447"/>
      <c r="V643" s="447"/>
      <c r="W643" s="447"/>
      <c r="X643" s="447"/>
      <c r="Y643" s="447"/>
      <c r="Z643" s="447"/>
    </row>
    <row r="644" spans="1:26" ht="15.75" customHeight="1">
      <c r="A644" s="447"/>
      <c r="B644" s="447" t="s">
        <v>416</v>
      </c>
      <c r="C644" s="448" t="s">
        <v>554</v>
      </c>
      <c r="D644" s="448" t="s">
        <v>384</v>
      </c>
      <c r="E644" s="448" t="s">
        <v>782</v>
      </c>
      <c r="F644" s="448" t="s">
        <v>63</v>
      </c>
      <c r="G644" s="448" t="s">
        <v>63</v>
      </c>
      <c r="H644" s="454" t="s">
        <v>691</v>
      </c>
      <c r="I644" s="448" t="s">
        <v>57</v>
      </c>
      <c r="J644" s="455">
        <v>100829132</v>
      </c>
      <c r="K644" s="448" t="s">
        <v>929</v>
      </c>
      <c r="L644" s="448"/>
      <c r="M644" s="448"/>
      <c r="N644" s="448"/>
      <c r="O644" s="447"/>
      <c r="P644" s="447"/>
      <c r="Q644" s="447"/>
      <c r="R644" s="447"/>
      <c r="S644" s="447"/>
      <c r="T644" s="447"/>
      <c r="U644" s="447"/>
      <c r="V644" s="447"/>
      <c r="W644" s="447"/>
      <c r="X644" s="447"/>
      <c r="Y644" s="447"/>
      <c r="Z644" s="447"/>
    </row>
    <row r="645" spans="1:26" ht="15.75" customHeight="1">
      <c r="A645" s="447"/>
      <c r="B645" s="447" t="s">
        <v>416</v>
      </c>
      <c r="C645" s="448" t="s">
        <v>554</v>
      </c>
      <c r="D645" s="448" t="s">
        <v>384</v>
      </c>
      <c r="E645" s="448" t="s">
        <v>783</v>
      </c>
      <c r="F645" s="448" t="s">
        <v>63</v>
      </c>
      <c r="G645" s="448" t="s">
        <v>63</v>
      </c>
      <c r="H645" s="454" t="s">
        <v>691</v>
      </c>
      <c r="I645" s="448" t="s">
        <v>57</v>
      </c>
      <c r="J645" s="455">
        <v>100829132</v>
      </c>
      <c r="K645" s="448" t="s">
        <v>929</v>
      </c>
      <c r="L645" s="448"/>
      <c r="M645" s="448"/>
      <c r="N645" s="448"/>
      <c r="O645" s="447"/>
      <c r="P645" s="447"/>
      <c r="Q645" s="447"/>
      <c r="R645" s="447"/>
      <c r="S645" s="447"/>
      <c r="T645" s="447"/>
      <c r="U645" s="447"/>
      <c r="V645" s="447"/>
      <c r="W645" s="447"/>
      <c r="X645" s="447"/>
      <c r="Y645" s="447"/>
      <c r="Z645" s="447"/>
    </row>
    <row r="646" spans="1:26" ht="15.75" customHeight="1">
      <c r="A646" s="447"/>
      <c r="B646" s="447" t="s">
        <v>416</v>
      </c>
      <c r="C646" s="448" t="s">
        <v>554</v>
      </c>
      <c r="D646" s="448" t="s">
        <v>384</v>
      </c>
      <c r="E646" s="448" t="s">
        <v>778</v>
      </c>
      <c r="F646" s="448" t="s">
        <v>63</v>
      </c>
      <c r="G646" s="448" t="s">
        <v>63</v>
      </c>
      <c r="H646" s="454" t="s">
        <v>691</v>
      </c>
      <c r="I646" s="448" t="s">
        <v>57</v>
      </c>
      <c r="J646" s="455">
        <v>39450</v>
      </c>
      <c r="K646" s="448" t="s">
        <v>929</v>
      </c>
      <c r="L646" s="448"/>
      <c r="M646" s="448"/>
      <c r="N646" s="448"/>
      <c r="O646" s="447"/>
      <c r="P646" s="447"/>
      <c r="Q646" s="447"/>
      <c r="R646" s="447"/>
      <c r="S646" s="447"/>
      <c r="T646" s="447"/>
      <c r="U646" s="447"/>
      <c r="V646" s="447"/>
      <c r="W646" s="447"/>
      <c r="X646" s="447"/>
      <c r="Y646" s="447"/>
      <c r="Z646" s="447"/>
    </row>
    <row r="647" spans="1:26" ht="15.75" customHeight="1">
      <c r="A647" s="447"/>
      <c r="B647" s="447" t="s">
        <v>416</v>
      </c>
      <c r="C647" s="448" t="s">
        <v>554</v>
      </c>
      <c r="D647" s="448" t="s">
        <v>384</v>
      </c>
      <c r="E647" s="448" t="s">
        <v>784</v>
      </c>
      <c r="F647" s="448" t="s">
        <v>63</v>
      </c>
      <c r="G647" s="448" t="s">
        <v>63</v>
      </c>
      <c r="H647" s="454" t="s">
        <v>691</v>
      </c>
      <c r="I647" s="448" t="s">
        <v>57</v>
      </c>
      <c r="J647" s="455">
        <v>21700</v>
      </c>
      <c r="K647" s="448" t="s">
        <v>929</v>
      </c>
      <c r="L647" s="448"/>
      <c r="M647" s="448"/>
      <c r="N647" s="448"/>
      <c r="O647" s="447"/>
      <c r="P647" s="447"/>
      <c r="Q647" s="447"/>
      <c r="R647" s="447"/>
      <c r="S647" s="447"/>
      <c r="T647" s="447"/>
      <c r="U647" s="447"/>
      <c r="V647" s="447"/>
      <c r="W647" s="447"/>
      <c r="X647" s="447"/>
      <c r="Y647" s="447"/>
      <c r="Z647" s="447"/>
    </row>
    <row r="648" spans="1:26" ht="15.75" customHeight="1">
      <c r="A648" s="447"/>
      <c r="B648" s="447" t="s">
        <v>416</v>
      </c>
      <c r="C648" s="448" t="s">
        <v>554</v>
      </c>
      <c r="D648" s="448" t="s">
        <v>389</v>
      </c>
      <c r="E648" s="448" t="s">
        <v>768</v>
      </c>
      <c r="F648" s="448" t="s">
        <v>63</v>
      </c>
      <c r="G648" s="448" t="s">
        <v>63</v>
      </c>
      <c r="H648" s="454" t="s">
        <v>691</v>
      </c>
      <c r="I648" s="448" t="s">
        <v>57</v>
      </c>
      <c r="J648" s="456">
        <v>223944549</v>
      </c>
      <c r="K648" s="448" t="s">
        <v>929</v>
      </c>
      <c r="L648" s="448"/>
      <c r="M648" s="448"/>
      <c r="N648" s="448"/>
      <c r="O648" s="447"/>
      <c r="P648" s="447"/>
      <c r="Q648" s="447"/>
      <c r="R648" s="447"/>
      <c r="S648" s="447"/>
      <c r="T648" s="447"/>
      <c r="U648" s="447"/>
      <c r="V648" s="447"/>
      <c r="W648" s="447"/>
      <c r="X648" s="447"/>
      <c r="Y648" s="447"/>
      <c r="Z648" s="447"/>
    </row>
    <row r="649" spans="1:26" ht="15.75" customHeight="1">
      <c r="A649" s="447"/>
      <c r="B649" s="447" t="s">
        <v>416</v>
      </c>
      <c r="C649" s="448" t="s">
        <v>554</v>
      </c>
      <c r="D649" s="448" t="s">
        <v>389</v>
      </c>
      <c r="E649" s="448" t="s">
        <v>767</v>
      </c>
      <c r="F649" s="448" t="s">
        <v>63</v>
      </c>
      <c r="G649" s="448" t="s">
        <v>63</v>
      </c>
      <c r="H649" s="454" t="s">
        <v>691</v>
      </c>
      <c r="I649" s="448" t="s">
        <v>57</v>
      </c>
      <c r="J649" s="456">
        <v>64469468</v>
      </c>
      <c r="K649" s="448" t="s">
        <v>929</v>
      </c>
      <c r="L649" s="448"/>
      <c r="M649" s="448"/>
      <c r="N649" s="448"/>
      <c r="O649" s="447"/>
      <c r="P649" s="447"/>
      <c r="Q649" s="447"/>
      <c r="R649" s="447"/>
      <c r="S649" s="447"/>
      <c r="T649" s="447"/>
      <c r="U649" s="447"/>
      <c r="V649" s="447"/>
      <c r="W649" s="447"/>
      <c r="X649" s="447"/>
      <c r="Y649" s="447"/>
      <c r="Z649" s="447"/>
    </row>
    <row r="650" spans="1:26" ht="15.75" customHeight="1">
      <c r="A650" s="447"/>
      <c r="B650" s="447" t="s">
        <v>416</v>
      </c>
      <c r="C650" s="448" t="s">
        <v>554</v>
      </c>
      <c r="D650" s="448" t="s">
        <v>389</v>
      </c>
      <c r="E650" s="245" t="s">
        <v>760</v>
      </c>
      <c r="F650" s="448" t="s">
        <v>63</v>
      </c>
      <c r="G650" s="448" t="s">
        <v>63</v>
      </c>
      <c r="H650" s="454" t="s">
        <v>691</v>
      </c>
      <c r="I650" s="448" t="s">
        <v>57</v>
      </c>
      <c r="J650" s="456">
        <v>2250500</v>
      </c>
      <c r="K650" s="448" t="s">
        <v>929</v>
      </c>
      <c r="L650" s="448"/>
      <c r="M650" s="448"/>
      <c r="N650" s="448"/>
      <c r="O650" s="447"/>
      <c r="P650" s="447"/>
      <c r="Q650" s="447"/>
      <c r="R650" s="447"/>
      <c r="S650" s="447"/>
      <c r="T650" s="447"/>
      <c r="U650" s="447"/>
      <c r="V650" s="447"/>
      <c r="W650" s="447"/>
      <c r="X650" s="447"/>
      <c r="Y650" s="447"/>
      <c r="Z650" s="447"/>
    </row>
    <row r="651" spans="1:26" ht="15.75" customHeight="1">
      <c r="A651" s="447"/>
      <c r="B651" s="447" t="s">
        <v>416</v>
      </c>
      <c r="C651" s="448" t="s">
        <v>559</v>
      </c>
      <c r="D651" s="448" t="s">
        <v>389</v>
      </c>
      <c r="E651" s="448" t="s">
        <v>752</v>
      </c>
      <c r="F651" s="448" t="s">
        <v>63</v>
      </c>
      <c r="G651" s="448" t="s">
        <v>63</v>
      </c>
      <c r="H651" s="454" t="s">
        <v>695</v>
      </c>
      <c r="I651" s="448" t="s">
        <v>57</v>
      </c>
      <c r="J651" s="455">
        <v>1246789</v>
      </c>
      <c r="K651" s="448" t="s">
        <v>929</v>
      </c>
      <c r="L651" s="448"/>
      <c r="M651" s="448"/>
      <c r="N651" s="448"/>
      <c r="O651" s="447"/>
      <c r="P651" s="447"/>
      <c r="Q651" s="447"/>
      <c r="R651" s="447"/>
      <c r="S651" s="447"/>
      <c r="T651" s="447"/>
      <c r="U651" s="447"/>
      <c r="V651" s="447"/>
      <c r="W651" s="447"/>
      <c r="X651" s="447"/>
      <c r="Y651" s="447"/>
      <c r="Z651" s="447"/>
    </row>
    <row r="652" spans="1:26" ht="15.75" customHeight="1">
      <c r="A652" s="447"/>
      <c r="B652" s="447" t="s">
        <v>416</v>
      </c>
      <c r="C652" s="448" t="s">
        <v>559</v>
      </c>
      <c r="D652" s="448" t="s">
        <v>389</v>
      </c>
      <c r="E652" s="448" t="s">
        <v>755</v>
      </c>
      <c r="F652" s="448" t="s">
        <v>63</v>
      </c>
      <c r="G652" s="448" t="s">
        <v>63</v>
      </c>
      <c r="H652" s="454" t="s">
        <v>695</v>
      </c>
      <c r="I652" s="448" t="s">
        <v>57</v>
      </c>
      <c r="J652" s="455">
        <v>1169167</v>
      </c>
      <c r="K652" s="448" t="s">
        <v>929</v>
      </c>
      <c r="L652" s="448"/>
      <c r="M652" s="448"/>
      <c r="N652" s="448"/>
      <c r="O652" s="447"/>
      <c r="P652" s="447"/>
      <c r="Q652" s="447"/>
      <c r="R652" s="447"/>
      <c r="S652" s="447"/>
      <c r="T652" s="447"/>
      <c r="U652" s="447"/>
      <c r="V652" s="447"/>
      <c r="W652" s="447"/>
      <c r="X652" s="447"/>
      <c r="Y652" s="447"/>
      <c r="Z652" s="447"/>
    </row>
    <row r="653" spans="1:26" ht="15.75" customHeight="1">
      <c r="A653" s="447"/>
      <c r="B653" s="447" t="s">
        <v>416</v>
      </c>
      <c r="C653" s="448" t="s">
        <v>559</v>
      </c>
      <c r="D653" s="448" t="s">
        <v>389</v>
      </c>
      <c r="E653" s="448" t="s">
        <v>766</v>
      </c>
      <c r="F653" s="448" t="s">
        <v>63</v>
      </c>
      <c r="G653" s="448" t="s">
        <v>63</v>
      </c>
      <c r="H653" s="454" t="s">
        <v>695</v>
      </c>
      <c r="I653" s="448" t="s">
        <v>57</v>
      </c>
      <c r="J653" s="455">
        <v>291392</v>
      </c>
      <c r="K653" s="448" t="s">
        <v>929</v>
      </c>
      <c r="L653" s="448"/>
      <c r="M653" s="448"/>
      <c r="N653" s="448"/>
      <c r="O653" s="447"/>
      <c r="P653" s="447"/>
      <c r="Q653" s="447"/>
      <c r="R653" s="447"/>
      <c r="S653" s="447"/>
      <c r="T653" s="447"/>
      <c r="U653" s="447"/>
      <c r="V653" s="447"/>
      <c r="W653" s="447"/>
      <c r="X653" s="447"/>
      <c r="Y653" s="447"/>
      <c r="Z653" s="447"/>
    </row>
    <row r="654" spans="1:26" ht="15.75" customHeight="1">
      <c r="A654" s="447"/>
      <c r="B654" s="447" t="s">
        <v>416</v>
      </c>
      <c r="C654" s="448" t="s">
        <v>559</v>
      </c>
      <c r="D654" s="448" t="s">
        <v>389</v>
      </c>
      <c r="E654" s="448" t="s">
        <v>768</v>
      </c>
      <c r="F654" s="448" t="s">
        <v>63</v>
      </c>
      <c r="G654" s="448" t="s">
        <v>63</v>
      </c>
      <c r="H654" s="454" t="s">
        <v>695</v>
      </c>
      <c r="I654" s="448" t="s">
        <v>57</v>
      </c>
      <c r="J654" s="456">
        <v>921222</v>
      </c>
      <c r="K654" s="448" t="s">
        <v>929</v>
      </c>
      <c r="L654" s="448"/>
      <c r="M654" s="448"/>
      <c r="N654" s="448"/>
      <c r="O654" s="447"/>
      <c r="P654" s="447"/>
      <c r="Q654" s="447"/>
      <c r="R654" s="447"/>
      <c r="S654" s="447"/>
      <c r="T654" s="447"/>
      <c r="U654" s="447"/>
      <c r="V654" s="447"/>
      <c r="W654" s="447"/>
      <c r="X654" s="447"/>
      <c r="Y654" s="447"/>
      <c r="Z654" s="447"/>
    </row>
    <row r="655" spans="1:26" ht="15.75" customHeight="1">
      <c r="A655" s="447"/>
      <c r="B655" s="447" t="s">
        <v>416</v>
      </c>
      <c r="C655" s="448" t="s">
        <v>559</v>
      </c>
      <c r="D655" s="448" t="s">
        <v>389</v>
      </c>
      <c r="E655" s="448" t="s">
        <v>767</v>
      </c>
      <c r="F655" s="448" t="s">
        <v>63</v>
      </c>
      <c r="G655" s="448" t="s">
        <v>63</v>
      </c>
      <c r="H655" s="454" t="s">
        <v>695</v>
      </c>
      <c r="I655" s="448" t="s">
        <v>57</v>
      </c>
      <c r="J655" s="456">
        <v>72890</v>
      </c>
      <c r="K655" s="448" t="s">
        <v>929</v>
      </c>
      <c r="L655" s="448"/>
      <c r="M655" s="448"/>
      <c r="N655" s="448"/>
      <c r="O655" s="447"/>
      <c r="P655" s="447"/>
      <c r="Q655" s="447"/>
      <c r="R655" s="447"/>
      <c r="S655" s="447"/>
      <c r="T655" s="447"/>
      <c r="U655" s="447"/>
      <c r="V655" s="447"/>
      <c r="W655" s="447"/>
      <c r="X655" s="447"/>
      <c r="Y655" s="447"/>
      <c r="Z655" s="447"/>
    </row>
    <row r="656" spans="1:26" ht="15.75" customHeight="1">
      <c r="A656" s="447"/>
      <c r="B656" s="447" t="s">
        <v>416</v>
      </c>
      <c r="C656" s="448" t="s">
        <v>559</v>
      </c>
      <c r="D656" s="448" t="s">
        <v>389</v>
      </c>
      <c r="E656" s="245" t="s">
        <v>760</v>
      </c>
      <c r="F656" s="448" t="s">
        <v>63</v>
      </c>
      <c r="G656" s="448" t="s">
        <v>63</v>
      </c>
      <c r="H656" s="454" t="s">
        <v>695</v>
      </c>
      <c r="I656" s="448" t="s">
        <v>57</v>
      </c>
      <c r="J656" s="456">
        <v>526305</v>
      </c>
      <c r="K656" s="448" t="s">
        <v>929</v>
      </c>
      <c r="L656" s="448"/>
      <c r="M656" s="448"/>
      <c r="N656" s="448"/>
      <c r="O656" s="447"/>
      <c r="P656" s="447"/>
      <c r="Q656" s="447"/>
      <c r="R656" s="447"/>
      <c r="S656" s="447"/>
      <c r="T656" s="447"/>
      <c r="U656" s="447"/>
      <c r="V656" s="447"/>
      <c r="W656" s="447"/>
      <c r="X656" s="447"/>
      <c r="Y656" s="447"/>
      <c r="Z656" s="447"/>
    </row>
    <row r="657" spans="1:26" ht="15.75" customHeight="1">
      <c r="A657" s="447"/>
      <c r="B657" s="447" t="s">
        <v>416</v>
      </c>
      <c r="C657" s="448" t="s">
        <v>559</v>
      </c>
      <c r="D657" s="448" t="s">
        <v>384</v>
      </c>
      <c r="E657" s="245" t="s">
        <v>780</v>
      </c>
      <c r="F657" s="448" t="s">
        <v>63</v>
      </c>
      <c r="G657" s="448" t="s">
        <v>63</v>
      </c>
      <c r="H657" s="454" t="s">
        <v>695</v>
      </c>
      <c r="I657" s="448" t="s">
        <v>57</v>
      </c>
      <c r="J657" s="455">
        <v>161419</v>
      </c>
      <c r="K657" s="448" t="s">
        <v>929</v>
      </c>
      <c r="L657" s="448"/>
      <c r="M657" s="448"/>
      <c r="N657" s="448"/>
      <c r="O657" s="447"/>
      <c r="P657" s="447"/>
      <c r="Q657" s="447"/>
      <c r="R657" s="447"/>
      <c r="S657" s="447"/>
      <c r="T657" s="447"/>
      <c r="U657" s="447"/>
      <c r="V657" s="447"/>
      <c r="W657" s="447"/>
      <c r="X657" s="447"/>
      <c r="Y657" s="447"/>
      <c r="Z657" s="447"/>
    </row>
    <row r="658" spans="1:26" ht="15.75" customHeight="1">
      <c r="A658" s="447"/>
      <c r="B658" s="447" t="s">
        <v>416</v>
      </c>
      <c r="C658" s="448" t="s">
        <v>559</v>
      </c>
      <c r="D658" s="448" t="s">
        <v>384</v>
      </c>
      <c r="E658" s="448" t="s">
        <v>782</v>
      </c>
      <c r="F658" s="448" t="s">
        <v>63</v>
      </c>
      <c r="G658" s="448" t="s">
        <v>63</v>
      </c>
      <c r="H658" s="454" t="s">
        <v>695</v>
      </c>
      <c r="I658" s="448" t="s">
        <v>57</v>
      </c>
      <c r="J658" s="455">
        <v>221974</v>
      </c>
      <c r="K658" s="448" t="s">
        <v>929</v>
      </c>
      <c r="L658" s="448"/>
      <c r="M658" s="448"/>
      <c r="N658" s="448"/>
      <c r="O658" s="447"/>
      <c r="P658" s="447"/>
      <c r="Q658" s="447"/>
      <c r="R658" s="447"/>
      <c r="S658" s="447"/>
      <c r="T658" s="447"/>
      <c r="U658" s="447"/>
      <c r="V658" s="447"/>
      <c r="W658" s="447"/>
      <c r="X658" s="447"/>
      <c r="Y658" s="447"/>
      <c r="Z658" s="447"/>
    </row>
    <row r="659" spans="1:26" ht="15.75" customHeight="1">
      <c r="A659" s="447"/>
      <c r="B659" s="447" t="s">
        <v>416</v>
      </c>
      <c r="C659" s="448" t="s">
        <v>559</v>
      </c>
      <c r="D659" s="448" t="s">
        <v>384</v>
      </c>
      <c r="E659" s="448" t="s">
        <v>783</v>
      </c>
      <c r="F659" s="448" t="s">
        <v>63</v>
      </c>
      <c r="G659" s="448" t="s">
        <v>63</v>
      </c>
      <c r="H659" s="454" t="s">
        <v>695</v>
      </c>
      <c r="I659" s="448" t="s">
        <v>57</v>
      </c>
      <c r="J659" s="455">
        <v>110987</v>
      </c>
      <c r="K659" s="448" t="s">
        <v>929</v>
      </c>
      <c r="L659" s="448"/>
      <c r="M659" s="448"/>
      <c r="N659" s="448"/>
      <c r="O659" s="447"/>
      <c r="P659" s="447"/>
      <c r="Q659" s="447"/>
      <c r="R659" s="447"/>
      <c r="S659" s="447"/>
      <c r="T659" s="447"/>
      <c r="U659" s="447"/>
      <c r="V659" s="447"/>
      <c r="W659" s="447"/>
      <c r="X659" s="447"/>
      <c r="Y659" s="447"/>
      <c r="Z659" s="447"/>
    </row>
    <row r="660" spans="1:26" ht="15.75" customHeight="1">
      <c r="A660" s="447"/>
      <c r="B660" s="447" t="s">
        <v>416</v>
      </c>
      <c r="C660" s="448" t="s">
        <v>559</v>
      </c>
      <c r="D660" s="448" t="s">
        <v>384</v>
      </c>
      <c r="E660" s="448" t="s">
        <v>778</v>
      </c>
      <c r="F660" s="448" t="s">
        <v>63</v>
      </c>
      <c r="G660" s="448" t="s">
        <v>63</v>
      </c>
      <c r="H660" s="454" t="s">
        <v>695</v>
      </c>
      <c r="I660" s="448" t="s">
        <v>57</v>
      </c>
      <c r="J660" s="455">
        <v>8750</v>
      </c>
      <c r="K660" s="448" t="s">
        <v>929</v>
      </c>
      <c r="L660" s="448"/>
      <c r="M660" s="448"/>
      <c r="N660" s="448"/>
      <c r="O660" s="447"/>
      <c r="P660" s="447"/>
      <c r="Q660" s="447"/>
      <c r="R660" s="447"/>
      <c r="S660" s="447"/>
      <c r="T660" s="447"/>
      <c r="U660" s="447"/>
      <c r="V660" s="447"/>
      <c r="W660" s="447"/>
      <c r="X660" s="447"/>
      <c r="Y660" s="447"/>
      <c r="Z660" s="447"/>
    </row>
    <row r="661" spans="1:26" ht="15.75" customHeight="1">
      <c r="A661" s="447"/>
      <c r="B661" s="447" t="s">
        <v>416</v>
      </c>
      <c r="C661" s="448" t="s">
        <v>559</v>
      </c>
      <c r="D661" s="448" t="s">
        <v>384</v>
      </c>
      <c r="E661" s="448" t="s">
        <v>784</v>
      </c>
      <c r="F661" s="448" t="s">
        <v>63</v>
      </c>
      <c r="G661" s="448" t="s">
        <v>63</v>
      </c>
      <c r="H661" s="454" t="s">
        <v>695</v>
      </c>
      <c r="I661" s="448" t="s">
        <v>57</v>
      </c>
      <c r="J661" s="455">
        <v>10000</v>
      </c>
      <c r="K661" s="448" t="s">
        <v>929</v>
      </c>
      <c r="L661" s="448"/>
      <c r="M661" s="448"/>
      <c r="N661" s="448"/>
      <c r="O661" s="447"/>
      <c r="P661" s="447"/>
      <c r="Q661" s="447"/>
      <c r="R661" s="447"/>
      <c r="S661" s="447"/>
      <c r="T661" s="447"/>
      <c r="U661" s="447"/>
      <c r="V661" s="447"/>
      <c r="W661" s="447"/>
      <c r="X661" s="447"/>
      <c r="Y661" s="447"/>
      <c r="Z661" s="447"/>
    </row>
    <row r="662" spans="1:26" ht="15.75" customHeight="1">
      <c r="A662" s="447"/>
      <c r="B662" s="447" t="s">
        <v>416</v>
      </c>
      <c r="C662" s="448" t="s">
        <v>559</v>
      </c>
      <c r="D662" s="448" t="s">
        <v>384</v>
      </c>
      <c r="E662" s="245" t="s">
        <v>777</v>
      </c>
      <c r="F662" s="448" t="s">
        <v>63</v>
      </c>
      <c r="G662" s="448" t="s">
        <v>63</v>
      </c>
      <c r="H662" s="454" t="s">
        <v>695</v>
      </c>
      <c r="I662" s="448" t="s">
        <v>57</v>
      </c>
      <c r="J662" s="455">
        <v>1221379</v>
      </c>
      <c r="K662" s="448" t="s">
        <v>929</v>
      </c>
      <c r="L662" s="448"/>
      <c r="M662" s="448"/>
      <c r="N662" s="448"/>
      <c r="O662" s="447"/>
      <c r="P662" s="447"/>
      <c r="Q662" s="447"/>
      <c r="R662" s="447"/>
      <c r="S662" s="447"/>
      <c r="T662" s="447"/>
      <c r="U662" s="447"/>
      <c r="V662" s="447"/>
      <c r="W662" s="447"/>
      <c r="X662" s="447"/>
      <c r="Y662" s="447"/>
      <c r="Z662" s="447"/>
    </row>
    <row r="663" spans="1:26" ht="15.75" customHeight="1">
      <c r="A663" s="447"/>
      <c r="B663" s="447" t="s">
        <v>416</v>
      </c>
      <c r="C663" s="448" t="s">
        <v>561</v>
      </c>
      <c r="D663" s="448" t="s">
        <v>389</v>
      </c>
      <c r="E663" s="448" t="s">
        <v>752</v>
      </c>
      <c r="F663" s="448" t="s">
        <v>63</v>
      </c>
      <c r="G663" s="448" t="s">
        <v>63</v>
      </c>
      <c r="H663" s="454" t="s">
        <v>697</v>
      </c>
      <c r="I663" s="448" t="s">
        <v>57</v>
      </c>
      <c r="J663" s="455">
        <v>204989</v>
      </c>
      <c r="K663" s="448" t="s">
        <v>929</v>
      </c>
      <c r="L663" s="448"/>
      <c r="M663" s="448"/>
      <c r="N663" s="448"/>
      <c r="O663" s="447"/>
      <c r="P663" s="447"/>
      <c r="Q663" s="447"/>
      <c r="R663" s="447"/>
      <c r="S663" s="447"/>
      <c r="T663" s="447"/>
      <c r="U663" s="447"/>
      <c r="V663" s="447"/>
      <c r="W663" s="447"/>
      <c r="X663" s="447"/>
      <c r="Y663" s="447"/>
      <c r="Z663" s="447"/>
    </row>
    <row r="664" spans="1:26" ht="15.75" customHeight="1">
      <c r="A664" s="447"/>
      <c r="B664" s="447" t="s">
        <v>416</v>
      </c>
      <c r="C664" s="448" t="s">
        <v>561</v>
      </c>
      <c r="D664" s="448" t="s">
        <v>389</v>
      </c>
      <c r="E664" s="448" t="s">
        <v>755</v>
      </c>
      <c r="F664" s="448" t="s">
        <v>63</v>
      </c>
      <c r="G664" s="448" t="s">
        <v>63</v>
      </c>
      <c r="H664" s="454" t="s">
        <v>697</v>
      </c>
      <c r="I664" s="448" t="s">
        <v>57</v>
      </c>
      <c r="J664" s="455">
        <v>20960</v>
      </c>
      <c r="K664" s="448" t="s">
        <v>929</v>
      </c>
      <c r="L664" s="448"/>
      <c r="M664" s="448"/>
      <c r="N664" s="448"/>
      <c r="O664" s="447"/>
      <c r="P664" s="447"/>
      <c r="Q664" s="447"/>
      <c r="R664" s="447"/>
      <c r="S664" s="447"/>
      <c r="T664" s="447"/>
      <c r="U664" s="447"/>
      <c r="V664" s="447"/>
      <c r="W664" s="447"/>
      <c r="X664" s="447"/>
      <c r="Y664" s="447"/>
      <c r="Z664" s="447"/>
    </row>
    <row r="665" spans="1:26" ht="15.75" customHeight="1">
      <c r="A665" s="447"/>
      <c r="B665" s="447" t="s">
        <v>416</v>
      </c>
      <c r="C665" s="448" t="s">
        <v>561</v>
      </c>
      <c r="D665" s="448" t="s">
        <v>389</v>
      </c>
      <c r="E665" s="448" t="s">
        <v>766</v>
      </c>
      <c r="F665" s="448" t="s">
        <v>63</v>
      </c>
      <c r="G665" s="448" t="s">
        <v>63</v>
      </c>
      <c r="H665" s="454" t="s">
        <v>697</v>
      </c>
      <c r="I665" s="448" t="s">
        <v>57</v>
      </c>
      <c r="J665" s="455">
        <v>549078</v>
      </c>
      <c r="K665" s="448" t="s">
        <v>929</v>
      </c>
      <c r="L665" s="448"/>
      <c r="M665" s="448"/>
      <c r="N665" s="448"/>
      <c r="O665" s="447"/>
      <c r="P665" s="447"/>
      <c r="Q665" s="447"/>
      <c r="R665" s="447"/>
      <c r="S665" s="447"/>
      <c r="T665" s="447"/>
      <c r="U665" s="447"/>
      <c r="V665" s="447"/>
      <c r="W665" s="447"/>
      <c r="X665" s="447"/>
      <c r="Y665" s="447"/>
      <c r="Z665" s="447"/>
    </row>
    <row r="666" spans="1:26" ht="15.75" customHeight="1">
      <c r="A666" s="447"/>
      <c r="B666" s="447" t="s">
        <v>416</v>
      </c>
      <c r="C666" s="448" t="s">
        <v>561</v>
      </c>
      <c r="D666" s="448" t="s">
        <v>389</v>
      </c>
      <c r="E666" s="448" t="s">
        <v>768</v>
      </c>
      <c r="F666" s="448" t="s">
        <v>63</v>
      </c>
      <c r="G666" s="448" t="s">
        <v>63</v>
      </c>
      <c r="H666" s="454" t="s">
        <v>697</v>
      </c>
      <c r="I666" s="448" t="s">
        <v>57</v>
      </c>
      <c r="J666" s="456">
        <v>21937</v>
      </c>
      <c r="K666" s="448" t="s">
        <v>929</v>
      </c>
      <c r="L666" s="448"/>
      <c r="M666" s="448"/>
      <c r="N666" s="448"/>
      <c r="O666" s="447"/>
      <c r="P666" s="447"/>
      <c r="Q666" s="447"/>
      <c r="R666" s="447"/>
      <c r="S666" s="447"/>
      <c r="T666" s="447"/>
      <c r="U666" s="447"/>
      <c r="V666" s="447"/>
      <c r="W666" s="447"/>
      <c r="X666" s="447"/>
      <c r="Y666" s="447"/>
      <c r="Z666" s="447"/>
    </row>
    <row r="667" spans="1:26" ht="15.75" customHeight="1">
      <c r="A667" s="447"/>
      <c r="B667" s="447" t="s">
        <v>416</v>
      </c>
      <c r="C667" s="448" t="s">
        <v>561</v>
      </c>
      <c r="D667" s="448" t="s">
        <v>389</v>
      </c>
      <c r="E667" s="448" t="s">
        <v>767</v>
      </c>
      <c r="F667" s="448" t="s">
        <v>63</v>
      </c>
      <c r="G667" s="448" t="s">
        <v>63</v>
      </c>
      <c r="H667" s="454" t="s">
        <v>697</v>
      </c>
      <c r="I667" s="448" t="s">
        <v>57</v>
      </c>
      <c r="J667" s="456">
        <v>67202</v>
      </c>
      <c r="K667" s="448" t="s">
        <v>929</v>
      </c>
      <c r="L667" s="448"/>
      <c r="M667" s="448"/>
      <c r="N667" s="448"/>
      <c r="O667" s="447"/>
      <c r="P667" s="447"/>
      <c r="Q667" s="447"/>
      <c r="R667" s="447"/>
      <c r="S667" s="447"/>
      <c r="T667" s="447"/>
      <c r="U667" s="447"/>
      <c r="V667" s="447"/>
      <c r="W667" s="447"/>
      <c r="X667" s="447"/>
      <c r="Y667" s="447"/>
      <c r="Z667" s="447"/>
    </row>
    <row r="668" spans="1:26" ht="15.75" customHeight="1">
      <c r="A668" s="447"/>
      <c r="B668" s="447" t="s">
        <v>416</v>
      </c>
      <c r="C668" s="448" t="s">
        <v>561</v>
      </c>
      <c r="D668" s="448" t="s">
        <v>395</v>
      </c>
      <c r="E668" s="245" t="s">
        <v>777</v>
      </c>
      <c r="F668" s="448" t="s">
        <v>63</v>
      </c>
      <c r="G668" s="448" t="s">
        <v>63</v>
      </c>
      <c r="H668" s="454" t="s">
        <v>697</v>
      </c>
      <c r="I668" s="448" t="s">
        <v>57</v>
      </c>
      <c r="J668" s="455">
        <f>'[1]Revenue Value'!I1852</f>
        <v>14288</v>
      </c>
      <c r="K668" s="448" t="s">
        <v>929</v>
      </c>
      <c r="L668" s="448"/>
      <c r="M668" s="448"/>
      <c r="N668" s="448"/>
      <c r="O668" s="447"/>
      <c r="P668" s="447"/>
      <c r="Q668" s="447"/>
      <c r="R668" s="447"/>
      <c r="S668" s="447"/>
      <c r="T668" s="447"/>
      <c r="U668" s="447"/>
      <c r="V668" s="447"/>
      <c r="W668" s="447"/>
      <c r="X668" s="447"/>
      <c r="Y668" s="447"/>
      <c r="Z668" s="447"/>
    </row>
    <row r="669" spans="1:26" ht="15.75" customHeight="1">
      <c r="A669" s="447"/>
      <c r="B669" s="447" t="s">
        <v>416</v>
      </c>
      <c r="C669" s="448" t="s">
        <v>561</v>
      </c>
      <c r="D669" s="448" t="s">
        <v>384</v>
      </c>
      <c r="E669" s="245" t="s">
        <v>780</v>
      </c>
      <c r="F669" s="448" t="s">
        <v>63</v>
      </c>
      <c r="G669" s="448" t="s">
        <v>63</v>
      </c>
      <c r="H669" s="454" t="s">
        <v>697</v>
      </c>
      <c r="I669" s="448" t="s">
        <v>57</v>
      </c>
      <c r="J669" s="455">
        <v>31004</v>
      </c>
      <c r="K669" s="448" t="s">
        <v>929</v>
      </c>
      <c r="L669" s="448"/>
      <c r="M669" s="448"/>
      <c r="N669" s="448"/>
      <c r="O669" s="447"/>
      <c r="P669" s="447"/>
      <c r="Q669" s="447"/>
      <c r="R669" s="447"/>
      <c r="S669" s="447"/>
      <c r="T669" s="447"/>
      <c r="U669" s="447"/>
      <c r="V669" s="447"/>
      <c r="W669" s="447"/>
      <c r="X669" s="447"/>
      <c r="Y669" s="447"/>
      <c r="Z669" s="447"/>
    </row>
    <row r="670" spans="1:26" ht="15.75" customHeight="1">
      <c r="A670" s="447"/>
      <c r="B670" s="447" t="s">
        <v>416</v>
      </c>
      <c r="C670" s="448" t="s">
        <v>561</v>
      </c>
      <c r="D670" s="448" t="s">
        <v>384</v>
      </c>
      <c r="E670" s="448" t="s">
        <v>782</v>
      </c>
      <c r="F670" s="448" t="s">
        <v>63</v>
      </c>
      <c r="G670" s="448" t="s">
        <v>63</v>
      </c>
      <c r="H670" s="454" t="s">
        <v>697</v>
      </c>
      <c r="I670" s="448" t="s">
        <v>57</v>
      </c>
      <c r="J670" s="455">
        <v>28987</v>
      </c>
      <c r="K670" s="448" t="s">
        <v>929</v>
      </c>
      <c r="L670" s="448"/>
      <c r="M670" s="448"/>
      <c r="N670" s="448"/>
      <c r="O670" s="447"/>
      <c r="P670" s="447"/>
      <c r="Q670" s="447"/>
      <c r="R670" s="447"/>
      <c r="S670" s="447"/>
      <c r="T670" s="447"/>
      <c r="U670" s="447"/>
      <c r="V670" s="447"/>
      <c r="W670" s="447"/>
      <c r="X670" s="447"/>
      <c r="Y670" s="447"/>
      <c r="Z670" s="447"/>
    </row>
    <row r="671" spans="1:26" ht="15.75" customHeight="1">
      <c r="A671" s="447"/>
      <c r="B671" s="447" t="s">
        <v>416</v>
      </c>
      <c r="C671" s="448" t="s">
        <v>561</v>
      </c>
      <c r="D671" s="448" t="s">
        <v>384</v>
      </c>
      <c r="E671" s="448" t="s">
        <v>783</v>
      </c>
      <c r="F671" s="448" t="s">
        <v>63</v>
      </c>
      <c r="G671" s="448" t="s">
        <v>63</v>
      </c>
      <c r="H671" s="454" t="s">
        <v>697</v>
      </c>
      <c r="I671" s="448" t="s">
        <v>57</v>
      </c>
      <c r="J671" s="455">
        <v>28987</v>
      </c>
      <c r="K671" s="448" t="s">
        <v>929</v>
      </c>
      <c r="L671" s="448"/>
      <c r="M671" s="448"/>
      <c r="N671" s="448"/>
      <c r="O671" s="447"/>
      <c r="P671" s="447"/>
      <c r="Q671" s="447"/>
      <c r="R671" s="447"/>
      <c r="S671" s="447"/>
      <c r="T671" s="447"/>
      <c r="U671" s="447"/>
      <c r="V671" s="447"/>
      <c r="W671" s="447"/>
      <c r="X671" s="447"/>
      <c r="Y671" s="447"/>
      <c r="Z671" s="447"/>
    </row>
    <row r="672" spans="1:26" ht="15.75" customHeight="1">
      <c r="A672" s="447"/>
      <c r="B672" s="447" t="s">
        <v>416</v>
      </c>
      <c r="C672" s="448" t="s">
        <v>561</v>
      </c>
      <c r="D672" s="448" t="s">
        <v>384</v>
      </c>
      <c r="E672" s="448" t="s">
        <v>778</v>
      </c>
      <c r="F672" s="448" t="s">
        <v>63</v>
      </c>
      <c r="G672" s="448" t="s">
        <v>63</v>
      </c>
      <c r="H672" s="454" t="s">
        <v>697</v>
      </c>
      <c r="I672" s="448" t="s">
        <v>57</v>
      </c>
      <c r="J672" s="455">
        <v>40005</v>
      </c>
      <c r="K672" s="448" t="s">
        <v>929</v>
      </c>
      <c r="L672" s="448"/>
      <c r="M672" s="448"/>
      <c r="N672" s="448"/>
      <c r="O672" s="447"/>
      <c r="P672" s="447"/>
      <c r="Q672" s="447"/>
      <c r="R672" s="447"/>
      <c r="S672" s="447"/>
      <c r="T672" s="447"/>
      <c r="U672" s="447"/>
      <c r="V672" s="447"/>
      <c r="W672" s="447"/>
      <c r="X672" s="447"/>
      <c r="Y672" s="447"/>
      <c r="Z672" s="447"/>
    </row>
    <row r="673" spans="1:26" ht="15.75" customHeight="1">
      <c r="A673" s="447"/>
      <c r="B673" s="447" t="s">
        <v>416</v>
      </c>
      <c r="C673" s="448" t="s">
        <v>561</v>
      </c>
      <c r="D673" s="448" t="s">
        <v>384</v>
      </c>
      <c r="E673" s="448" t="s">
        <v>784</v>
      </c>
      <c r="F673" s="448" t="s">
        <v>63</v>
      </c>
      <c r="G673" s="448" t="s">
        <v>63</v>
      </c>
      <c r="H673" s="454" t="s">
        <v>697</v>
      </c>
      <c r="I673" s="448" t="s">
        <v>57</v>
      </c>
      <c r="J673" s="455">
        <v>32314</v>
      </c>
      <c r="K673" s="448" t="s">
        <v>929</v>
      </c>
      <c r="L673" s="448"/>
      <c r="M673" s="448"/>
      <c r="N673" s="448"/>
      <c r="O673" s="447"/>
      <c r="P673" s="447"/>
      <c r="Q673" s="447"/>
      <c r="R673" s="447"/>
      <c r="S673" s="447"/>
      <c r="T673" s="447"/>
      <c r="U673" s="447"/>
      <c r="V673" s="447"/>
      <c r="W673" s="447"/>
      <c r="X673" s="447"/>
      <c r="Y673" s="447"/>
      <c r="Z673" s="447"/>
    </row>
    <row r="674" spans="1:26" ht="15.75" customHeight="1">
      <c r="A674" s="447"/>
      <c r="B674" s="447" t="s">
        <v>416</v>
      </c>
      <c r="C674" s="448" t="s">
        <v>561</v>
      </c>
      <c r="D674" s="448" t="s">
        <v>384</v>
      </c>
      <c r="E674" s="448" t="s">
        <v>786</v>
      </c>
      <c r="F674" s="448" t="s">
        <v>63</v>
      </c>
      <c r="G674" s="448" t="s">
        <v>63</v>
      </c>
      <c r="H674" s="454" t="s">
        <v>697</v>
      </c>
      <c r="I674" s="448" t="s">
        <v>57</v>
      </c>
      <c r="J674" s="455">
        <v>2392</v>
      </c>
      <c r="K674" s="448" t="s">
        <v>929</v>
      </c>
      <c r="L674" s="448"/>
      <c r="M674" s="448"/>
      <c r="N674" s="448"/>
      <c r="O674" s="447"/>
      <c r="P674" s="447"/>
      <c r="Q674" s="447"/>
      <c r="R674" s="447"/>
      <c r="S674" s="447"/>
      <c r="T674" s="447"/>
      <c r="U674" s="447"/>
      <c r="V674" s="447"/>
      <c r="W674" s="447"/>
      <c r="X674" s="447"/>
      <c r="Y674" s="447"/>
      <c r="Z674" s="447"/>
    </row>
    <row r="675" spans="1:26" ht="15.75" customHeight="1">
      <c r="A675" s="447"/>
      <c r="B675" s="447" t="s">
        <v>416</v>
      </c>
      <c r="C675" s="448" t="s">
        <v>566</v>
      </c>
      <c r="D675" s="448" t="s">
        <v>389</v>
      </c>
      <c r="E675" s="448" t="s">
        <v>752</v>
      </c>
      <c r="F675" s="448" t="s">
        <v>63</v>
      </c>
      <c r="G675" s="448" t="s">
        <v>63</v>
      </c>
      <c r="H675" s="454" t="s">
        <v>876</v>
      </c>
      <c r="I675" s="448" t="s">
        <v>57</v>
      </c>
      <c r="J675" s="455">
        <v>578949</v>
      </c>
      <c r="K675" s="448" t="s">
        <v>929</v>
      </c>
      <c r="L675" s="448"/>
      <c r="M675" s="448"/>
      <c r="N675" s="448"/>
      <c r="O675" s="447"/>
      <c r="P675" s="447"/>
      <c r="Q675" s="447"/>
      <c r="R675" s="447"/>
      <c r="S675" s="447"/>
      <c r="T675" s="447"/>
      <c r="U675" s="447"/>
      <c r="V675" s="447"/>
      <c r="W675" s="447"/>
      <c r="X675" s="447"/>
      <c r="Y675" s="447"/>
      <c r="Z675" s="447"/>
    </row>
    <row r="676" spans="1:26" ht="15.75" customHeight="1">
      <c r="A676" s="447"/>
      <c r="B676" s="447" t="s">
        <v>416</v>
      </c>
      <c r="C676" s="448" t="s">
        <v>566</v>
      </c>
      <c r="D676" s="448" t="s">
        <v>389</v>
      </c>
      <c r="E676" s="448" t="s">
        <v>766</v>
      </c>
      <c r="F676" s="448" t="s">
        <v>63</v>
      </c>
      <c r="G676" s="448" t="s">
        <v>63</v>
      </c>
      <c r="H676" s="454" t="s">
        <v>876</v>
      </c>
      <c r="I676" s="448" t="s">
        <v>57</v>
      </c>
      <c r="J676" s="455">
        <v>4904204</v>
      </c>
      <c r="K676" s="448" t="s">
        <v>929</v>
      </c>
      <c r="L676" s="448"/>
      <c r="M676" s="448"/>
      <c r="N676" s="448"/>
      <c r="O676" s="447"/>
      <c r="P676" s="447"/>
      <c r="Q676" s="447"/>
      <c r="R676" s="447"/>
      <c r="S676" s="447"/>
      <c r="T676" s="447"/>
      <c r="U676" s="447"/>
      <c r="V676" s="447"/>
      <c r="W676" s="447"/>
      <c r="X676" s="447"/>
      <c r="Y676" s="447"/>
      <c r="Z676" s="447"/>
    </row>
    <row r="677" spans="1:26" ht="15.75" customHeight="1">
      <c r="A677" s="447"/>
      <c r="B677" s="447" t="s">
        <v>416</v>
      </c>
      <c r="C677" s="448" t="s">
        <v>566</v>
      </c>
      <c r="D677" s="448" t="s">
        <v>389</v>
      </c>
      <c r="E677" s="448" t="s">
        <v>768</v>
      </c>
      <c r="F677" s="448" t="s">
        <v>63</v>
      </c>
      <c r="G677" s="448" t="s">
        <v>63</v>
      </c>
      <c r="H677" s="454" t="s">
        <v>876</v>
      </c>
      <c r="I677" s="448" t="s">
        <v>57</v>
      </c>
      <c r="J677" s="456">
        <v>412223</v>
      </c>
      <c r="K677" s="448" t="s">
        <v>929</v>
      </c>
      <c r="L677" s="448"/>
      <c r="M677" s="448"/>
      <c r="N677" s="448"/>
      <c r="O677" s="447"/>
      <c r="P677" s="447"/>
      <c r="Q677" s="447"/>
      <c r="R677" s="447"/>
      <c r="S677" s="447"/>
      <c r="T677" s="447"/>
      <c r="U677" s="447"/>
      <c r="V677" s="447"/>
      <c r="W677" s="447"/>
      <c r="X677" s="447"/>
      <c r="Y677" s="447"/>
      <c r="Z677" s="447"/>
    </row>
    <row r="678" spans="1:26" ht="15.75" customHeight="1">
      <c r="A678" s="447"/>
      <c r="B678" s="447" t="s">
        <v>416</v>
      </c>
      <c r="C678" s="448" t="s">
        <v>566</v>
      </c>
      <c r="D678" s="448" t="s">
        <v>389</v>
      </c>
      <c r="E678" s="448" t="s">
        <v>767</v>
      </c>
      <c r="F678" s="448" t="s">
        <v>63</v>
      </c>
      <c r="G678" s="448" t="s">
        <v>63</v>
      </c>
      <c r="H678" s="454" t="s">
        <v>876</v>
      </c>
      <c r="I678" s="448" t="s">
        <v>57</v>
      </c>
      <c r="J678" s="456">
        <v>333868</v>
      </c>
      <c r="K678" s="448" t="s">
        <v>929</v>
      </c>
      <c r="L678" s="448"/>
      <c r="M678" s="448"/>
      <c r="N678" s="448"/>
      <c r="O678" s="447"/>
      <c r="P678" s="447"/>
      <c r="Q678" s="447"/>
      <c r="R678" s="447"/>
      <c r="S678" s="447"/>
      <c r="T678" s="447"/>
      <c r="U678" s="447"/>
      <c r="V678" s="447"/>
      <c r="W678" s="447"/>
      <c r="X678" s="447"/>
      <c r="Y678" s="447"/>
      <c r="Z678" s="447"/>
    </row>
    <row r="679" spans="1:26" ht="15.75" customHeight="1">
      <c r="A679" s="447"/>
      <c r="B679" s="447" t="s">
        <v>416</v>
      </c>
      <c r="C679" s="448" t="s">
        <v>566</v>
      </c>
      <c r="D679" s="448" t="s">
        <v>389</v>
      </c>
      <c r="E679" s="245" t="s">
        <v>760</v>
      </c>
      <c r="F679" s="448" t="s">
        <v>63</v>
      </c>
      <c r="G679" s="448" t="s">
        <v>63</v>
      </c>
      <c r="H679" s="454" t="s">
        <v>876</v>
      </c>
      <c r="I679" s="448" t="s">
        <v>57</v>
      </c>
      <c r="J679" s="456">
        <v>24500</v>
      </c>
      <c r="K679" s="448" t="s">
        <v>929</v>
      </c>
      <c r="L679" s="448"/>
      <c r="M679" s="448"/>
      <c r="N679" s="448"/>
      <c r="O679" s="447"/>
      <c r="P679" s="447"/>
      <c r="Q679" s="447"/>
      <c r="R679" s="447"/>
      <c r="S679" s="447"/>
      <c r="T679" s="447"/>
      <c r="U679" s="447"/>
      <c r="V679" s="447"/>
      <c r="W679" s="447"/>
      <c r="X679" s="447"/>
      <c r="Y679" s="447"/>
      <c r="Z679" s="447"/>
    </row>
    <row r="680" spans="1:26" ht="15.75" customHeight="1">
      <c r="A680" s="447"/>
      <c r="B680" s="447" t="s">
        <v>416</v>
      </c>
      <c r="C680" s="448" t="s">
        <v>566</v>
      </c>
      <c r="D680" s="448" t="s">
        <v>384</v>
      </c>
      <c r="E680" s="448" t="s">
        <v>778</v>
      </c>
      <c r="F680" s="448" t="s">
        <v>63</v>
      </c>
      <c r="G680" s="448" t="s">
        <v>63</v>
      </c>
      <c r="H680" s="454" t="s">
        <v>876</v>
      </c>
      <c r="I680" s="448" t="s">
        <v>57</v>
      </c>
      <c r="J680" s="455">
        <v>50700</v>
      </c>
      <c r="K680" s="448" t="s">
        <v>929</v>
      </c>
      <c r="L680" s="448"/>
      <c r="M680" s="448"/>
      <c r="N680" s="448"/>
      <c r="O680" s="447"/>
      <c r="P680" s="447"/>
      <c r="Q680" s="447"/>
      <c r="R680" s="447"/>
      <c r="S680" s="447"/>
      <c r="T680" s="447"/>
      <c r="U680" s="447"/>
      <c r="V680" s="447"/>
      <c r="W680" s="447"/>
      <c r="X680" s="447"/>
      <c r="Y680" s="447"/>
      <c r="Z680" s="447"/>
    </row>
    <row r="681" spans="1:26" ht="15.75" customHeight="1">
      <c r="A681" s="447"/>
      <c r="B681" s="447" t="s">
        <v>416</v>
      </c>
      <c r="C681" s="448" t="s">
        <v>563</v>
      </c>
      <c r="D681" s="448" t="s">
        <v>389</v>
      </c>
      <c r="E681" s="448" t="s">
        <v>752</v>
      </c>
      <c r="F681" s="448" t="s">
        <v>63</v>
      </c>
      <c r="G681" s="448" t="s">
        <v>63</v>
      </c>
      <c r="H681" s="454" t="s">
        <v>563</v>
      </c>
      <c r="I681" s="448" t="s">
        <v>57</v>
      </c>
      <c r="J681" s="455">
        <v>13200865</v>
      </c>
      <c r="K681" s="448" t="s">
        <v>929</v>
      </c>
      <c r="L681" s="448"/>
      <c r="M681" s="448"/>
      <c r="N681" s="448"/>
      <c r="O681" s="447"/>
      <c r="P681" s="447"/>
      <c r="Q681" s="447"/>
      <c r="R681" s="447"/>
      <c r="S681" s="447"/>
      <c r="T681" s="447"/>
      <c r="U681" s="447"/>
      <c r="V681" s="447"/>
      <c r="W681" s="447"/>
      <c r="X681" s="447"/>
      <c r="Y681" s="447"/>
      <c r="Z681" s="447"/>
    </row>
    <row r="682" spans="1:26" ht="15.75" customHeight="1">
      <c r="A682" s="447"/>
      <c r="B682" s="447" t="s">
        <v>416</v>
      </c>
      <c r="C682" s="448" t="s">
        <v>563</v>
      </c>
      <c r="D682" s="448" t="s">
        <v>389</v>
      </c>
      <c r="E682" s="448" t="s">
        <v>755</v>
      </c>
      <c r="F682" s="448" t="s">
        <v>63</v>
      </c>
      <c r="G682" s="448" t="s">
        <v>63</v>
      </c>
      <c r="H682" s="454" t="s">
        <v>563</v>
      </c>
      <c r="I682" s="448" t="s">
        <v>57</v>
      </c>
      <c r="J682" s="455">
        <v>1458470</v>
      </c>
      <c r="K682" s="448" t="s">
        <v>929</v>
      </c>
      <c r="L682" s="448"/>
      <c r="M682" s="448"/>
      <c r="N682" s="448"/>
      <c r="O682" s="447"/>
      <c r="P682" s="447"/>
      <c r="Q682" s="447"/>
      <c r="R682" s="447"/>
      <c r="S682" s="447"/>
      <c r="T682" s="447"/>
      <c r="U682" s="447"/>
      <c r="V682" s="447"/>
      <c r="W682" s="447"/>
      <c r="X682" s="447"/>
      <c r="Y682" s="447"/>
      <c r="Z682" s="447"/>
    </row>
    <row r="683" spans="1:26" ht="15.75" customHeight="1">
      <c r="A683" s="447"/>
      <c r="B683" s="447" t="s">
        <v>416</v>
      </c>
      <c r="C683" s="448" t="s">
        <v>563</v>
      </c>
      <c r="D683" s="448" t="s">
        <v>389</v>
      </c>
      <c r="E683" s="448" t="s">
        <v>760</v>
      </c>
      <c r="F683" s="448" t="s">
        <v>63</v>
      </c>
      <c r="G683" s="448" t="s">
        <v>63</v>
      </c>
      <c r="H683" s="454" t="s">
        <v>563</v>
      </c>
      <c r="I683" s="448" t="s">
        <v>57</v>
      </c>
      <c r="J683" s="455">
        <v>20941370</v>
      </c>
      <c r="K683" s="448" t="s">
        <v>929</v>
      </c>
      <c r="L683" s="448"/>
      <c r="M683" s="448"/>
      <c r="N683" s="448"/>
      <c r="O683" s="447"/>
      <c r="P683" s="447"/>
      <c r="Q683" s="447"/>
      <c r="R683" s="447"/>
      <c r="S683" s="447"/>
      <c r="T683" s="447"/>
      <c r="U683" s="447"/>
      <c r="V683" s="447"/>
      <c r="W683" s="447"/>
      <c r="X683" s="447"/>
      <c r="Y683" s="447"/>
      <c r="Z683" s="447"/>
    </row>
    <row r="684" spans="1:26" ht="15.75" customHeight="1">
      <c r="A684" s="447"/>
      <c r="B684" s="447" t="s">
        <v>416</v>
      </c>
      <c r="C684" s="448" t="s">
        <v>563</v>
      </c>
      <c r="D684" s="448" t="s">
        <v>389</v>
      </c>
      <c r="E684" s="448" t="s">
        <v>766</v>
      </c>
      <c r="F684" s="448" t="s">
        <v>63</v>
      </c>
      <c r="G684" s="448" t="s">
        <v>63</v>
      </c>
      <c r="H684" s="454" t="s">
        <v>563</v>
      </c>
      <c r="I684" s="448" t="s">
        <v>57</v>
      </c>
      <c r="J684" s="455">
        <v>44850626</v>
      </c>
      <c r="K684" s="448" t="s">
        <v>929</v>
      </c>
      <c r="L684" s="448"/>
      <c r="M684" s="448"/>
      <c r="N684" s="448"/>
      <c r="O684" s="447"/>
      <c r="P684" s="447"/>
      <c r="Q684" s="447"/>
      <c r="R684" s="447"/>
      <c r="S684" s="447"/>
      <c r="T684" s="447"/>
      <c r="U684" s="447"/>
      <c r="V684" s="447"/>
      <c r="W684" s="447"/>
      <c r="X684" s="447"/>
      <c r="Y684" s="447"/>
      <c r="Z684" s="447"/>
    </row>
    <row r="685" spans="1:26" ht="15.75" customHeight="1">
      <c r="A685" s="447"/>
      <c r="B685" s="447" t="s">
        <v>416</v>
      </c>
      <c r="C685" s="448" t="s">
        <v>563</v>
      </c>
      <c r="D685" s="448" t="s">
        <v>389</v>
      </c>
      <c r="E685" s="448" t="s">
        <v>768</v>
      </c>
      <c r="F685" s="448" t="s">
        <v>63</v>
      </c>
      <c r="G685" s="448" t="s">
        <v>63</v>
      </c>
      <c r="H685" s="454" t="s">
        <v>563</v>
      </c>
      <c r="I685" s="448" t="s">
        <v>57</v>
      </c>
      <c r="J685" s="456">
        <v>5738340</v>
      </c>
      <c r="K685" s="448" t="s">
        <v>929</v>
      </c>
      <c r="L685" s="448"/>
      <c r="M685" s="448"/>
      <c r="N685" s="448"/>
      <c r="O685" s="447"/>
      <c r="P685" s="447"/>
      <c r="Q685" s="447"/>
      <c r="R685" s="447"/>
      <c r="S685" s="447"/>
      <c r="T685" s="447"/>
      <c r="U685" s="447"/>
      <c r="V685" s="447"/>
      <c r="W685" s="447"/>
      <c r="X685" s="447"/>
      <c r="Y685" s="447"/>
      <c r="Z685" s="447"/>
    </row>
    <row r="686" spans="1:26" ht="15.75" customHeight="1">
      <c r="A686" s="447"/>
      <c r="B686" s="447" t="s">
        <v>416</v>
      </c>
      <c r="C686" s="448" t="s">
        <v>563</v>
      </c>
      <c r="D686" s="448" t="s">
        <v>389</v>
      </c>
      <c r="E686" s="448" t="s">
        <v>767</v>
      </c>
      <c r="F686" s="448" t="s">
        <v>63</v>
      </c>
      <c r="G686" s="448" t="s">
        <v>63</v>
      </c>
      <c r="H686" s="454" t="s">
        <v>563</v>
      </c>
      <c r="I686" s="448" t="s">
        <v>57</v>
      </c>
      <c r="J686" s="456">
        <v>2200467</v>
      </c>
      <c r="K686" s="448" t="s">
        <v>929</v>
      </c>
      <c r="L686" s="448"/>
      <c r="M686" s="448"/>
      <c r="N686" s="448"/>
      <c r="O686" s="447"/>
      <c r="P686" s="447"/>
      <c r="Q686" s="447"/>
      <c r="R686" s="447"/>
      <c r="S686" s="447"/>
      <c r="T686" s="447"/>
      <c r="U686" s="447"/>
      <c r="V686" s="447"/>
      <c r="W686" s="447"/>
      <c r="X686" s="447"/>
      <c r="Y686" s="447"/>
      <c r="Z686" s="447"/>
    </row>
    <row r="687" spans="1:26" ht="15.75" customHeight="1">
      <c r="A687" s="447"/>
      <c r="B687" s="447" t="s">
        <v>416</v>
      </c>
      <c r="C687" s="448" t="s">
        <v>563</v>
      </c>
      <c r="D687" s="448" t="s">
        <v>389</v>
      </c>
      <c r="E687" s="245" t="s">
        <v>760</v>
      </c>
      <c r="F687" s="448" t="s">
        <v>63</v>
      </c>
      <c r="G687" s="448" t="s">
        <v>63</v>
      </c>
      <c r="H687" s="454" t="s">
        <v>563</v>
      </c>
      <c r="I687" s="448" t="s">
        <v>57</v>
      </c>
      <c r="J687" s="456">
        <v>2100404</v>
      </c>
      <c r="K687" s="448" t="s">
        <v>929</v>
      </c>
      <c r="L687" s="448"/>
      <c r="M687" s="448"/>
      <c r="N687" s="448"/>
      <c r="O687" s="447"/>
      <c r="P687" s="447"/>
      <c r="Q687" s="447"/>
      <c r="R687" s="447"/>
      <c r="S687" s="447"/>
      <c r="T687" s="447"/>
      <c r="U687" s="447"/>
      <c r="V687" s="447"/>
      <c r="W687" s="447"/>
      <c r="X687" s="447"/>
      <c r="Y687" s="447"/>
      <c r="Z687" s="447"/>
    </row>
    <row r="688" spans="1:26" ht="15.75" customHeight="1">
      <c r="A688" s="447"/>
      <c r="B688" s="447" t="s">
        <v>416</v>
      </c>
      <c r="C688" s="448" t="s">
        <v>563</v>
      </c>
      <c r="D688" s="448" t="s">
        <v>384</v>
      </c>
      <c r="E688" s="245" t="s">
        <v>780</v>
      </c>
      <c r="F688" s="448" t="s">
        <v>63</v>
      </c>
      <c r="G688" s="448" t="s">
        <v>63</v>
      </c>
      <c r="H688" s="454" t="s">
        <v>563</v>
      </c>
      <c r="I688" s="448" t="s">
        <v>57</v>
      </c>
      <c r="J688" s="455">
        <v>1261410</v>
      </c>
      <c r="K688" s="448" t="s">
        <v>929</v>
      </c>
      <c r="L688" s="448"/>
      <c r="M688" s="448"/>
      <c r="N688" s="448"/>
      <c r="O688" s="447"/>
      <c r="P688" s="447"/>
      <c r="Q688" s="447"/>
      <c r="R688" s="447"/>
      <c r="S688" s="447"/>
      <c r="T688" s="447"/>
      <c r="U688" s="447"/>
      <c r="V688" s="447"/>
      <c r="W688" s="447"/>
      <c r="X688" s="447"/>
      <c r="Y688" s="447"/>
      <c r="Z688" s="447"/>
    </row>
    <row r="689" spans="1:26" ht="15.75" customHeight="1">
      <c r="A689" s="447"/>
      <c r="B689" s="447" t="s">
        <v>416</v>
      </c>
      <c r="C689" s="448" t="s">
        <v>563</v>
      </c>
      <c r="D689" s="448" t="s">
        <v>384</v>
      </c>
      <c r="E689" s="448" t="s">
        <v>782</v>
      </c>
      <c r="F689" s="448" t="s">
        <v>63</v>
      </c>
      <c r="G689" s="448" t="s">
        <v>63</v>
      </c>
      <c r="H689" s="454" t="s">
        <v>563</v>
      </c>
      <c r="I689" s="448" t="s">
        <v>57</v>
      </c>
      <c r="J689" s="455">
        <v>4463397</v>
      </c>
      <c r="K689" s="448" t="s">
        <v>929</v>
      </c>
      <c r="L689" s="448"/>
      <c r="M689" s="448"/>
      <c r="N689" s="448"/>
      <c r="O689" s="447"/>
      <c r="P689" s="447"/>
      <c r="Q689" s="447"/>
      <c r="R689" s="447"/>
      <c r="S689" s="447"/>
      <c r="T689" s="447"/>
      <c r="U689" s="447"/>
      <c r="V689" s="447"/>
      <c r="W689" s="447"/>
      <c r="X689" s="447"/>
      <c r="Y689" s="447"/>
      <c r="Z689" s="447"/>
    </row>
    <row r="690" spans="1:26" ht="15.75" customHeight="1">
      <c r="A690" s="447"/>
      <c r="B690" s="447" t="s">
        <v>416</v>
      </c>
      <c r="C690" s="448" t="s">
        <v>563</v>
      </c>
      <c r="D690" s="448" t="s">
        <v>384</v>
      </c>
      <c r="E690" s="448" t="s">
        <v>783</v>
      </c>
      <c r="F690" s="448" t="s">
        <v>63</v>
      </c>
      <c r="G690" s="448" t="s">
        <v>63</v>
      </c>
      <c r="H690" s="454" t="s">
        <v>563</v>
      </c>
      <c r="I690" s="448" t="s">
        <v>57</v>
      </c>
      <c r="J690" s="455">
        <v>2253803</v>
      </c>
      <c r="K690" s="448" t="s">
        <v>929</v>
      </c>
      <c r="L690" s="448"/>
      <c r="M690" s="448"/>
      <c r="N690" s="448"/>
      <c r="O690" s="447"/>
      <c r="P690" s="447"/>
      <c r="Q690" s="447"/>
      <c r="R690" s="447"/>
      <c r="S690" s="447"/>
      <c r="T690" s="447"/>
      <c r="U690" s="447"/>
      <c r="V690" s="447"/>
      <c r="W690" s="447"/>
      <c r="X690" s="447"/>
      <c r="Y690" s="447"/>
      <c r="Z690" s="447"/>
    </row>
    <row r="691" spans="1:26" ht="15.75" customHeight="1">
      <c r="A691" s="447"/>
      <c r="B691" s="447" t="s">
        <v>416</v>
      </c>
      <c r="C691" s="448" t="s">
        <v>567</v>
      </c>
      <c r="D691" s="448" t="s">
        <v>389</v>
      </c>
      <c r="E691" s="448" t="s">
        <v>752</v>
      </c>
      <c r="F691" s="448" t="s">
        <v>63</v>
      </c>
      <c r="G691" s="448" t="s">
        <v>63</v>
      </c>
      <c r="H691" s="454" t="s">
        <v>701</v>
      </c>
      <c r="I691" s="448" t="s">
        <v>57</v>
      </c>
      <c r="J691" s="455">
        <v>9444726</v>
      </c>
      <c r="K691" s="448" t="s">
        <v>929</v>
      </c>
      <c r="L691" s="448"/>
      <c r="M691" s="448"/>
      <c r="N691" s="448"/>
      <c r="O691" s="447"/>
      <c r="P691" s="447"/>
      <c r="Q691" s="447"/>
      <c r="R691" s="447"/>
      <c r="S691" s="447"/>
      <c r="T691" s="447"/>
      <c r="U691" s="447"/>
      <c r="V691" s="447"/>
      <c r="W691" s="447"/>
      <c r="X691" s="447"/>
      <c r="Y691" s="447"/>
      <c r="Z691" s="447"/>
    </row>
    <row r="692" spans="1:26" ht="15.75" customHeight="1">
      <c r="A692" s="447"/>
      <c r="B692" s="447" t="s">
        <v>416</v>
      </c>
      <c r="C692" s="448" t="s">
        <v>567</v>
      </c>
      <c r="D692" s="448" t="s">
        <v>389</v>
      </c>
      <c r="E692" s="448" t="s">
        <v>755</v>
      </c>
      <c r="F692" s="448" t="s">
        <v>63</v>
      </c>
      <c r="G692" s="448" t="s">
        <v>63</v>
      </c>
      <c r="H692" s="454" t="s">
        <v>701</v>
      </c>
      <c r="I692" s="448" t="s">
        <v>57</v>
      </c>
      <c r="J692" s="455">
        <v>13655006</v>
      </c>
      <c r="K692" s="448" t="s">
        <v>929</v>
      </c>
      <c r="L692" s="448"/>
      <c r="M692" s="448"/>
      <c r="N692" s="448"/>
      <c r="O692" s="447"/>
      <c r="P692" s="447"/>
      <c r="Q692" s="447"/>
      <c r="R692" s="447"/>
      <c r="S692" s="447"/>
      <c r="T692" s="447"/>
      <c r="U692" s="447"/>
      <c r="V692" s="447"/>
      <c r="W692" s="447"/>
      <c r="X692" s="447"/>
      <c r="Y692" s="447"/>
      <c r="Z692" s="447"/>
    </row>
    <row r="693" spans="1:26" ht="15.75" customHeight="1">
      <c r="A693" s="447"/>
      <c r="B693" s="447" t="s">
        <v>416</v>
      </c>
      <c r="C693" s="448" t="s">
        <v>567</v>
      </c>
      <c r="D693" s="448" t="s">
        <v>389</v>
      </c>
      <c r="E693" s="448" t="s">
        <v>766</v>
      </c>
      <c r="F693" s="448" t="s">
        <v>63</v>
      </c>
      <c r="G693" s="448" t="s">
        <v>63</v>
      </c>
      <c r="H693" s="454" t="s">
        <v>701</v>
      </c>
      <c r="I693" s="448" t="s">
        <v>57</v>
      </c>
      <c r="J693" s="455">
        <v>82070008</v>
      </c>
      <c r="K693" s="448" t="s">
        <v>929</v>
      </c>
      <c r="L693" s="448"/>
      <c r="M693" s="448"/>
      <c r="N693" s="448"/>
      <c r="O693" s="447"/>
      <c r="P693" s="447"/>
      <c r="Q693" s="447"/>
      <c r="R693" s="447"/>
      <c r="S693" s="447"/>
      <c r="T693" s="447"/>
      <c r="U693" s="447"/>
      <c r="V693" s="447"/>
      <c r="W693" s="447"/>
      <c r="X693" s="447"/>
      <c r="Y693" s="447"/>
      <c r="Z693" s="447"/>
    </row>
    <row r="694" spans="1:26" ht="15.75" customHeight="1">
      <c r="A694" s="447"/>
      <c r="B694" s="447" t="s">
        <v>416</v>
      </c>
      <c r="C694" s="448" t="s">
        <v>567</v>
      </c>
      <c r="D694" s="448" t="s">
        <v>389</v>
      </c>
      <c r="E694" s="448" t="s">
        <v>768</v>
      </c>
      <c r="F694" s="448" t="s">
        <v>63</v>
      </c>
      <c r="G694" s="448" t="s">
        <v>63</v>
      </c>
      <c r="H694" s="454" t="s">
        <v>701</v>
      </c>
      <c r="I694" s="448" t="s">
        <v>57</v>
      </c>
      <c r="J694" s="456">
        <v>7227170</v>
      </c>
      <c r="K694" s="448" t="s">
        <v>929</v>
      </c>
      <c r="L694" s="448"/>
      <c r="M694" s="448"/>
      <c r="N694" s="448"/>
      <c r="O694" s="447"/>
      <c r="P694" s="447"/>
      <c r="Q694" s="447"/>
      <c r="R694" s="447"/>
      <c r="S694" s="447"/>
      <c r="T694" s="447"/>
      <c r="U694" s="447"/>
      <c r="V694" s="447"/>
      <c r="W694" s="447"/>
      <c r="X694" s="447"/>
      <c r="Y694" s="447"/>
      <c r="Z694" s="447"/>
    </row>
    <row r="695" spans="1:26" ht="15.75" customHeight="1">
      <c r="A695" s="447"/>
      <c r="B695" s="447" t="s">
        <v>416</v>
      </c>
      <c r="C695" s="448" t="s">
        <v>567</v>
      </c>
      <c r="D695" s="448" t="s">
        <v>389</v>
      </c>
      <c r="E695" s="448" t="s">
        <v>767</v>
      </c>
      <c r="F695" s="448" t="s">
        <v>63</v>
      </c>
      <c r="G695" s="448" t="s">
        <v>63</v>
      </c>
      <c r="H695" s="454" t="s">
        <v>701</v>
      </c>
      <c r="I695" s="448" t="s">
        <v>57</v>
      </c>
      <c r="J695" s="456">
        <v>1308523</v>
      </c>
      <c r="K695" s="448" t="s">
        <v>929</v>
      </c>
      <c r="L695" s="448"/>
      <c r="M695" s="448"/>
      <c r="N695" s="448"/>
      <c r="O695" s="447"/>
      <c r="P695" s="447"/>
      <c r="Q695" s="447"/>
      <c r="R695" s="447"/>
      <c r="S695" s="447"/>
      <c r="T695" s="447"/>
      <c r="U695" s="447"/>
      <c r="V695" s="447"/>
      <c r="W695" s="447"/>
      <c r="X695" s="447"/>
      <c r="Y695" s="447"/>
      <c r="Z695" s="447"/>
    </row>
    <row r="696" spans="1:26" ht="15.75" customHeight="1">
      <c r="A696" s="447"/>
      <c r="B696" s="447" t="s">
        <v>416</v>
      </c>
      <c r="C696" s="448" t="s">
        <v>567</v>
      </c>
      <c r="D696" s="448" t="s">
        <v>384</v>
      </c>
      <c r="E696" s="245" t="s">
        <v>780</v>
      </c>
      <c r="F696" s="448" t="s">
        <v>63</v>
      </c>
      <c r="G696" s="448" t="s">
        <v>63</v>
      </c>
      <c r="H696" s="454" t="s">
        <v>701</v>
      </c>
      <c r="I696" s="448" t="s">
        <v>57</v>
      </c>
      <c r="J696" s="455">
        <v>1466118</v>
      </c>
      <c r="K696" s="448" t="s">
        <v>929</v>
      </c>
      <c r="L696" s="448"/>
      <c r="M696" s="448"/>
      <c r="N696" s="448"/>
      <c r="O696" s="447"/>
      <c r="P696" s="447"/>
      <c r="Q696" s="447"/>
      <c r="R696" s="447"/>
      <c r="S696" s="447"/>
      <c r="T696" s="447"/>
      <c r="U696" s="447"/>
      <c r="V696" s="447"/>
      <c r="W696" s="447"/>
      <c r="X696" s="447"/>
      <c r="Y696" s="447"/>
      <c r="Z696" s="447"/>
    </row>
    <row r="697" spans="1:26" ht="15.75" customHeight="1">
      <c r="A697" s="447"/>
      <c r="B697" s="447" t="s">
        <v>416</v>
      </c>
      <c r="C697" s="448" t="s">
        <v>567</v>
      </c>
      <c r="D697" s="448" t="s">
        <v>384</v>
      </c>
      <c r="E697" s="448" t="s">
        <v>782</v>
      </c>
      <c r="F697" s="448" t="s">
        <v>63</v>
      </c>
      <c r="G697" s="448" t="s">
        <v>63</v>
      </c>
      <c r="H697" s="454" t="s">
        <v>701</v>
      </c>
      <c r="I697" s="448" t="s">
        <v>57</v>
      </c>
      <c r="J697" s="455">
        <v>157477</v>
      </c>
      <c r="K697" s="448" t="s">
        <v>929</v>
      </c>
      <c r="L697" s="448"/>
      <c r="M697" s="448"/>
      <c r="N697" s="448"/>
      <c r="O697" s="447"/>
      <c r="P697" s="447"/>
      <c r="Q697" s="447"/>
      <c r="R697" s="447"/>
      <c r="S697" s="447"/>
      <c r="T697" s="447"/>
      <c r="U697" s="447"/>
      <c r="V697" s="447"/>
      <c r="W697" s="447"/>
      <c r="X697" s="447"/>
      <c r="Y697" s="447"/>
      <c r="Z697" s="447"/>
    </row>
    <row r="698" spans="1:26" ht="15.75" customHeight="1">
      <c r="A698" s="447"/>
      <c r="B698" s="447" t="s">
        <v>416</v>
      </c>
      <c r="C698" s="448" t="s">
        <v>567</v>
      </c>
      <c r="D698" s="448" t="s">
        <v>384</v>
      </c>
      <c r="E698" s="448" t="s">
        <v>783</v>
      </c>
      <c r="F698" s="448" t="s">
        <v>63</v>
      </c>
      <c r="G698" s="448" t="s">
        <v>63</v>
      </c>
      <c r="H698" s="454" t="s">
        <v>701</v>
      </c>
      <c r="I698" s="448" t="s">
        <v>57</v>
      </c>
      <c r="J698" s="455">
        <v>128360</v>
      </c>
      <c r="K698" s="448" t="s">
        <v>929</v>
      </c>
      <c r="L698" s="448"/>
      <c r="M698" s="448"/>
      <c r="N698" s="448"/>
      <c r="O698" s="447"/>
      <c r="P698" s="447"/>
      <c r="Q698" s="447"/>
      <c r="R698" s="447"/>
      <c r="S698" s="447"/>
      <c r="T698" s="447"/>
      <c r="U698" s="447"/>
      <c r="V698" s="447"/>
      <c r="W698" s="447"/>
      <c r="X698" s="447"/>
      <c r="Y698" s="447"/>
      <c r="Z698" s="447"/>
    </row>
    <row r="699" spans="1:26" ht="15.75" customHeight="1">
      <c r="A699" s="447"/>
      <c r="B699" s="447" t="s">
        <v>416</v>
      </c>
      <c r="C699" s="448" t="s">
        <v>567</v>
      </c>
      <c r="D699" s="448" t="s">
        <v>384</v>
      </c>
      <c r="E699" s="448" t="s">
        <v>778</v>
      </c>
      <c r="F699" s="448" t="s">
        <v>63</v>
      </c>
      <c r="G699" s="448" t="s">
        <v>63</v>
      </c>
      <c r="H699" s="454" t="s">
        <v>701</v>
      </c>
      <c r="I699" s="448" t="s">
        <v>57</v>
      </c>
      <c r="J699" s="455">
        <v>29800</v>
      </c>
      <c r="K699" s="448" t="s">
        <v>929</v>
      </c>
      <c r="L699" s="448"/>
      <c r="M699" s="448"/>
      <c r="N699" s="448"/>
      <c r="O699" s="447"/>
      <c r="P699" s="447"/>
      <c r="Q699" s="447"/>
      <c r="R699" s="447"/>
      <c r="S699" s="447"/>
      <c r="T699" s="447"/>
      <c r="U699" s="447"/>
      <c r="V699" s="447"/>
      <c r="W699" s="447"/>
      <c r="X699" s="447"/>
      <c r="Y699" s="447"/>
      <c r="Z699" s="447"/>
    </row>
    <row r="700" spans="1:26" ht="15.75" customHeight="1">
      <c r="A700" s="447"/>
      <c r="B700" s="447" t="s">
        <v>416</v>
      </c>
      <c r="C700" s="448" t="s">
        <v>567</v>
      </c>
      <c r="D700" s="448" t="s">
        <v>384</v>
      </c>
      <c r="E700" s="448" t="s">
        <v>784</v>
      </c>
      <c r="F700" s="448" t="s">
        <v>63</v>
      </c>
      <c r="G700" s="448" t="s">
        <v>63</v>
      </c>
      <c r="H700" s="454" t="s">
        <v>701</v>
      </c>
      <c r="I700" s="448" t="s">
        <v>57</v>
      </c>
      <c r="J700" s="455">
        <v>15282</v>
      </c>
      <c r="K700" s="448" t="s">
        <v>929</v>
      </c>
      <c r="L700" s="448"/>
      <c r="M700" s="448"/>
      <c r="N700" s="448"/>
      <c r="O700" s="447"/>
      <c r="P700" s="447"/>
      <c r="Q700" s="447"/>
      <c r="R700" s="447"/>
      <c r="S700" s="447"/>
      <c r="T700" s="447"/>
      <c r="U700" s="447"/>
      <c r="V700" s="447"/>
      <c r="W700" s="447"/>
      <c r="X700" s="447"/>
      <c r="Y700" s="447"/>
      <c r="Z700" s="447"/>
    </row>
    <row r="701" spans="1:26" ht="15.75" customHeight="1">
      <c r="A701" s="447"/>
      <c r="B701" s="447" t="s">
        <v>416</v>
      </c>
      <c r="C701" s="448" t="s">
        <v>567</v>
      </c>
      <c r="D701" s="448" t="s">
        <v>384</v>
      </c>
      <c r="E701" s="448" t="s">
        <v>786</v>
      </c>
      <c r="F701" s="448" t="s">
        <v>63</v>
      </c>
      <c r="G701" s="448" t="s">
        <v>63</v>
      </c>
      <c r="H701" s="454" t="s">
        <v>701</v>
      </c>
      <c r="I701" s="448" t="s">
        <v>57</v>
      </c>
      <c r="J701" s="455">
        <v>10500</v>
      </c>
      <c r="K701" s="448" t="s">
        <v>929</v>
      </c>
      <c r="L701" s="448"/>
      <c r="M701" s="448"/>
      <c r="N701" s="448"/>
      <c r="O701" s="447"/>
      <c r="P701" s="447"/>
      <c r="Q701" s="447"/>
      <c r="R701" s="447"/>
      <c r="S701" s="447"/>
      <c r="T701" s="447"/>
      <c r="U701" s="447"/>
      <c r="V701" s="447"/>
      <c r="W701" s="447"/>
      <c r="X701" s="447"/>
      <c r="Y701" s="447"/>
      <c r="Z701" s="447"/>
    </row>
    <row r="702" spans="1:26" ht="15.75" customHeight="1">
      <c r="A702" s="447"/>
      <c r="B702" s="447" t="s">
        <v>416</v>
      </c>
      <c r="C702" s="448" t="s">
        <v>567</v>
      </c>
      <c r="D702" s="448" t="s">
        <v>384</v>
      </c>
      <c r="E702" s="245" t="s">
        <v>777</v>
      </c>
      <c r="F702" s="448" t="s">
        <v>63</v>
      </c>
      <c r="G702" s="448" t="s">
        <v>63</v>
      </c>
      <c r="H702" s="454" t="s">
        <v>701</v>
      </c>
      <c r="I702" s="448" t="s">
        <v>57</v>
      </c>
      <c r="J702" s="455">
        <v>17425</v>
      </c>
      <c r="K702" s="448" t="s">
        <v>929</v>
      </c>
      <c r="L702" s="448"/>
      <c r="M702" s="448"/>
      <c r="N702" s="448"/>
      <c r="O702" s="447"/>
      <c r="P702" s="447"/>
      <c r="Q702" s="447"/>
      <c r="R702" s="447"/>
      <c r="S702" s="447"/>
      <c r="T702" s="447"/>
      <c r="U702" s="447"/>
      <c r="V702" s="447"/>
      <c r="W702" s="447"/>
      <c r="X702" s="447"/>
      <c r="Y702" s="447"/>
      <c r="Z702" s="447"/>
    </row>
    <row r="703" spans="1:26" ht="15.75" customHeight="1">
      <c r="A703" s="447"/>
      <c r="B703" s="447" t="s">
        <v>416</v>
      </c>
      <c r="C703" s="448" t="s">
        <v>569</v>
      </c>
      <c r="D703" s="448" t="s">
        <v>389</v>
      </c>
      <c r="E703" s="448" t="s">
        <v>768</v>
      </c>
      <c r="F703" s="448" t="s">
        <v>63</v>
      </c>
      <c r="G703" s="448" t="s">
        <v>63</v>
      </c>
      <c r="H703" s="454" t="s">
        <v>878</v>
      </c>
      <c r="I703" s="448" t="s">
        <v>57</v>
      </c>
      <c r="J703" s="456">
        <v>250348</v>
      </c>
      <c r="K703" s="448" t="s">
        <v>929</v>
      </c>
      <c r="L703" s="448"/>
      <c r="M703" s="448"/>
      <c r="N703" s="448"/>
      <c r="O703" s="447"/>
      <c r="P703" s="447"/>
      <c r="Q703" s="447"/>
      <c r="R703" s="447"/>
      <c r="S703" s="447"/>
      <c r="T703" s="447"/>
      <c r="U703" s="447"/>
      <c r="V703" s="447"/>
      <c r="W703" s="447"/>
      <c r="X703" s="447"/>
      <c r="Y703" s="447"/>
      <c r="Z703" s="447"/>
    </row>
    <row r="704" spans="1:26" ht="15.75" customHeight="1">
      <c r="A704" s="447"/>
      <c r="B704" s="447" t="s">
        <v>416</v>
      </c>
      <c r="C704" s="448" t="s">
        <v>569</v>
      </c>
      <c r="D704" s="448" t="s">
        <v>389</v>
      </c>
      <c r="E704" s="448" t="s">
        <v>767</v>
      </c>
      <c r="F704" s="448" t="s">
        <v>63</v>
      </c>
      <c r="G704" s="448" t="s">
        <v>63</v>
      </c>
      <c r="H704" s="454" t="s">
        <v>878</v>
      </c>
      <c r="I704" s="448" t="s">
        <v>57</v>
      </c>
      <c r="J704" s="456">
        <v>910063</v>
      </c>
      <c r="K704" s="448" t="s">
        <v>929</v>
      </c>
      <c r="L704" s="448"/>
      <c r="M704" s="448"/>
      <c r="N704" s="448"/>
      <c r="O704" s="447"/>
      <c r="P704" s="447"/>
      <c r="Q704" s="447"/>
      <c r="R704" s="447"/>
      <c r="S704" s="447"/>
      <c r="T704" s="447"/>
      <c r="U704" s="447"/>
      <c r="V704" s="447"/>
      <c r="W704" s="447"/>
      <c r="X704" s="447"/>
      <c r="Y704" s="447"/>
      <c r="Z704" s="447"/>
    </row>
    <row r="705" spans="1:26" ht="15.75" customHeight="1">
      <c r="A705" s="447"/>
      <c r="B705" s="447" t="s">
        <v>416</v>
      </c>
      <c r="C705" s="448" t="s">
        <v>569</v>
      </c>
      <c r="D705" s="448" t="s">
        <v>389</v>
      </c>
      <c r="E705" s="245" t="s">
        <v>760</v>
      </c>
      <c r="F705" s="448" t="s">
        <v>63</v>
      </c>
      <c r="G705" s="448" t="s">
        <v>63</v>
      </c>
      <c r="H705" s="454" t="s">
        <v>878</v>
      </c>
      <c r="I705" s="448" t="s">
        <v>57</v>
      </c>
      <c r="J705" s="456">
        <v>1100</v>
      </c>
      <c r="K705" s="448" t="s">
        <v>929</v>
      </c>
      <c r="L705" s="448"/>
      <c r="M705" s="448"/>
      <c r="N705" s="448"/>
      <c r="O705" s="447"/>
      <c r="P705" s="447"/>
      <c r="Q705" s="447"/>
      <c r="R705" s="447"/>
      <c r="S705" s="447"/>
      <c r="T705" s="447"/>
      <c r="U705" s="447"/>
      <c r="V705" s="447"/>
      <c r="W705" s="447"/>
      <c r="X705" s="447"/>
      <c r="Y705" s="447"/>
      <c r="Z705" s="447"/>
    </row>
    <row r="706" spans="1:26" ht="15.75" customHeight="1">
      <c r="A706" s="447"/>
      <c r="B706" s="447" t="s">
        <v>416</v>
      </c>
      <c r="C706" s="448" t="s">
        <v>569</v>
      </c>
      <c r="D706" s="448" t="s">
        <v>384</v>
      </c>
      <c r="E706" s="245" t="s">
        <v>780</v>
      </c>
      <c r="F706" s="448" t="s">
        <v>63</v>
      </c>
      <c r="G706" s="448" t="s">
        <v>63</v>
      </c>
      <c r="H706" s="454" t="s">
        <v>878</v>
      </c>
      <c r="I706" s="448" t="s">
        <v>57</v>
      </c>
      <c r="J706" s="455">
        <v>63979</v>
      </c>
      <c r="K706" s="448" t="s">
        <v>929</v>
      </c>
      <c r="L706" s="448"/>
      <c r="M706" s="448"/>
      <c r="N706" s="448"/>
      <c r="O706" s="447"/>
      <c r="P706" s="447"/>
      <c r="Q706" s="447"/>
      <c r="R706" s="447"/>
      <c r="S706" s="447"/>
      <c r="T706" s="447"/>
      <c r="U706" s="447"/>
      <c r="V706" s="447"/>
      <c r="W706" s="447"/>
      <c r="X706" s="447"/>
      <c r="Y706" s="447"/>
      <c r="Z706" s="447"/>
    </row>
    <row r="707" spans="1:26" ht="15.75" customHeight="1">
      <c r="A707" s="447"/>
      <c r="B707" s="447" t="s">
        <v>416</v>
      </c>
      <c r="C707" s="448" t="s">
        <v>569</v>
      </c>
      <c r="D707" s="448" t="s">
        <v>384</v>
      </c>
      <c r="E707" s="448" t="s">
        <v>782</v>
      </c>
      <c r="F707" s="448" t="s">
        <v>63</v>
      </c>
      <c r="G707" s="448" t="s">
        <v>63</v>
      </c>
      <c r="H707" s="454" t="s">
        <v>878</v>
      </c>
      <c r="I707" s="448" t="s">
        <v>57</v>
      </c>
      <c r="J707" s="455">
        <v>792331</v>
      </c>
      <c r="K707" s="448" t="s">
        <v>929</v>
      </c>
      <c r="L707" s="448"/>
      <c r="M707" s="448"/>
      <c r="N707" s="448"/>
      <c r="O707" s="447"/>
      <c r="P707" s="447"/>
      <c r="Q707" s="447"/>
      <c r="R707" s="447"/>
      <c r="S707" s="447"/>
      <c r="T707" s="447"/>
      <c r="U707" s="447"/>
      <c r="V707" s="447"/>
      <c r="W707" s="447"/>
      <c r="X707" s="447"/>
      <c r="Y707" s="447"/>
      <c r="Z707" s="447"/>
    </row>
    <row r="708" spans="1:26" ht="15.75" customHeight="1">
      <c r="A708" s="447"/>
      <c r="B708" s="447" t="s">
        <v>416</v>
      </c>
      <c r="C708" s="448" t="s">
        <v>569</v>
      </c>
      <c r="D708" s="448" t="s">
        <v>384</v>
      </c>
      <c r="E708" s="448" t="s">
        <v>783</v>
      </c>
      <c r="F708" s="448" t="s">
        <v>63</v>
      </c>
      <c r="G708" s="448" t="s">
        <v>63</v>
      </c>
      <c r="H708" s="454" t="s">
        <v>878</v>
      </c>
      <c r="I708" s="448" t="s">
        <v>57</v>
      </c>
      <c r="J708" s="455">
        <v>792331</v>
      </c>
      <c r="K708" s="448" t="s">
        <v>929</v>
      </c>
      <c r="L708" s="448"/>
      <c r="M708" s="448"/>
      <c r="N708" s="448"/>
      <c r="O708" s="447"/>
      <c r="P708" s="447"/>
      <c r="Q708" s="447"/>
      <c r="R708" s="447"/>
      <c r="S708" s="447"/>
      <c r="T708" s="447"/>
      <c r="U708" s="447"/>
      <c r="V708" s="447"/>
      <c r="W708" s="447"/>
      <c r="X708" s="447"/>
      <c r="Y708" s="447"/>
      <c r="Z708" s="447"/>
    </row>
    <row r="709" spans="1:26" ht="15.75" customHeight="1">
      <c r="A709" s="447"/>
      <c r="B709" s="447" t="s">
        <v>416</v>
      </c>
      <c r="C709" s="448" t="s">
        <v>569</v>
      </c>
      <c r="D709" s="448" t="s">
        <v>384</v>
      </c>
      <c r="E709" s="448" t="s">
        <v>778</v>
      </c>
      <c r="F709" s="448" t="s">
        <v>63</v>
      </c>
      <c r="G709" s="448" t="s">
        <v>63</v>
      </c>
      <c r="H709" s="454" t="s">
        <v>878</v>
      </c>
      <c r="I709" s="448" t="s">
        <v>57</v>
      </c>
      <c r="J709" s="455">
        <v>29475</v>
      </c>
      <c r="K709" s="448" t="s">
        <v>929</v>
      </c>
      <c r="L709" s="448"/>
      <c r="M709" s="448"/>
      <c r="N709" s="448"/>
      <c r="O709" s="447"/>
      <c r="P709" s="447"/>
      <c r="Q709" s="447"/>
      <c r="R709" s="447"/>
      <c r="S709" s="447"/>
      <c r="T709" s="447"/>
      <c r="U709" s="447"/>
      <c r="V709" s="447"/>
      <c r="W709" s="447"/>
      <c r="X709" s="447"/>
      <c r="Y709" s="447"/>
      <c r="Z709" s="447"/>
    </row>
    <row r="710" spans="1:26" ht="15.75" customHeight="1">
      <c r="A710" s="447"/>
      <c r="B710" s="447" t="s">
        <v>416</v>
      </c>
      <c r="C710" s="448" t="s">
        <v>569</v>
      </c>
      <c r="D710" s="448" t="s">
        <v>384</v>
      </c>
      <c r="E710" s="448" t="s">
        <v>784</v>
      </c>
      <c r="F710" s="448" t="s">
        <v>63</v>
      </c>
      <c r="G710" s="448" t="s">
        <v>63</v>
      </c>
      <c r="H710" s="454" t="s">
        <v>878</v>
      </c>
      <c r="I710" s="448" t="s">
        <v>57</v>
      </c>
      <c r="J710" s="455">
        <v>6500</v>
      </c>
      <c r="K710" s="448" t="s">
        <v>929</v>
      </c>
      <c r="L710" s="448"/>
      <c r="M710" s="448"/>
      <c r="N710" s="448"/>
      <c r="O710" s="447"/>
      <c r="P710" s="447"/>
      <c r="Q710" s="447"/>
      <c r="R710" s="447"/>
      <c r="S710" s="447"/>
      <c r="T710" s="447"/>
      <c r="U710" s="447"/>
      <c r="V710" s="447"/>
      <c r="W710" s="447"/>
      <c r="X710" s="447"/>
      <c r="Y710" s="447"/>
      <c r="Z710" s="447"/>
    </row>
    <row r="711" spans="1:26" ht="15.75" customHeight="1">
      <c r="A711" s="447"/>
      <c r="B711" s="447" t="s">
        <v>416</v>
      </c>
      <c r="C711" s="448" t="s">
        <v>570</v>
      </c>
      <c r="D711" s="448" t="s">
        <v>389</v>
      </c>
      <c r="E711" s="448" t="s">
        <v>752</v>
      </c>
      <c r="F711" s="448" t="s">
        <v>63</v>
      </c>
      <c r="G711" s="448" t="s">
        <v>63</v>
      </c>
      <c r="H711" s="454" t="s">
        <v>703</v>
      </c>
      <c r="I711" s="448" t="s">
        <v>57</v>
      </c>
      <c r="J711" s="455">
        <v>3224314</v>
      </c>
      <c r="K711" s="448" t="s">
        <v>929</v>
      </c>
      <c r="L711" s="448"/>
      <c r="M711" s="448"/>
      <c r="N711" s="448"/>
      <c r="O711" s="447"/>
      <c r="P711" s="447"/>
      <c r="Q711" s="447"/>
      <c r="R711" s="447"/>
      <c r="S711" s="447"/>
      <c r="T711" s="447"/>
      <c r="U711" s="447"/>
      <c r="V711" s="447"/>
      <c r="W711" s="447"/>
      <c r="X711" s="447"/>
      <c r="Y711" s="447"/>
      <c r="Z711" s="447"/>
    </row>
    <row r="712" spans="1:26" ht="15.75" customHeight="1">
      <c r="A712" s="447"/>
      <c r="B712" s="447" t="s">
        <v>416</v>
      </c>
      <c r="C712" s="448" t="s">
        <v>570</v>
      </c>
      <c r="D712" s="448" t="s">
        <v>389</v>
      </c>
      <c r="E712" s="448" t="s">
        <v>755</v>
      </c>
      <c r="F712" s="448" t="s">
        <v>63</v>
      </c>
      <c r="G712" s="448" t="s">
        <v>63</v>
      </c>
      <c r="H712" s="454" t="s">
        <v>703</v>
      </c>
      <c r="I712" s="448" t="s">
        <v>57</v>
      </c>
      <c r="J712" s="455">
        <v>909160</v>
      </c>
      <c r="K712" s="448" t="s">
        <v>929</v>
      </c>
      <c r="L712" s="448"/>
      <c r="M712" s="448"/>
      <c r="N712" s="448"/>
      <c r="O712" s="447"/>
      <c r="P712" s="447"/>
      <c r="Q712" s="447"/>
      <c r="R712" s="447"/>
      <c r="S712" s="447"/>
      <c r="T712" s="447"/>
      <c r="U712" s="447"/>
      <c r="V712" s="447"/>
      <c r="W712" s="447"/>
      <c r="X712" s="447"/>
      <c r="Y712" s="447"/>
      <c r="Z712" s="447"/>
    </row>
    <row r="713" spans="1:26" ht="15.75" customHeight="1">
      <c r="A713" s="447"/>
      <c r="B713" s="447" t="s">
        <v>416</v>
      </c>
      <c r="C713" s="448" t="s">
        <v>570</v>
      </c>
      <c r="D713" s="448" t="s">
        <v>389</v>
      </c>
      <c r="E713" s="448" t="s">
        <v>766</v>
      </c>
      <c r="F713" s="448" t="s">
        <v>63</v>
      </c>
      <c r="G713" s="448" t="s">
        <v>63</v>
      </c>
      <c r="H713" s="454" t="s">
        <v>703</v>
      </c>
      <c r="I713" s="448" t="s">
        <v>57</v>
      </c>
      <c r="J713" s="455">
        <v>2564138</v>
      </c>
      <c r="K713" s="448" t="s">
        <v>929</v>
      </c>
      <c r="L713" s="448"/>
      <c r="M713" s="448"/>
      <c r="N713" s="448"/>
      <c r="O713" s="447"/>
      <c r="P713" s="447"/>
      <c r="Q713" s="447"/>
      <c r="R713" s="447"/>
      <c r="S713" s="447"/>
      <c r="T713" s="447"/>
      <c r="U713" s="447"/>
      <c r="V713" s="447"/>
      <c r="W713" s="447"/>
      <c r="X713" s="447"/>
      <c r="Y713" s="447"/>
      <c r="Z713" s="447"/>
    </row>
    <row r="714" spans="1:26" ht="15.75" customHeight="1">
      <c r="A714" s="447"/>
      <c r="B714" s="447" t="s">
        <v>416</v>
      </c>
      <c r="C714" s="448" t="s">
        <v>570</v>
      </c>
      <c r="D714" s="448" t="s">
        <v>389</v>
      </c>
      <c r="E714" s="448" t="s">
        <v>768</v>
      </c>
      <c r="F714" s="448" t="s">
        <v>63</v>
      </c>
      <c r="G714" s="448" t="s">
        <v>63</v>
      </c>
      <c r="H714" s="454" t="s">
        <v>703</v>
      </c>
      <c r="I714" s="448" t="s">
        <v>57</v>
      </c>
      <c r="J714" s="456">
        <v>976735</v>
      </c>
      <c r="K714" s="448" t="s">
        <v>929</v>
      </c>
      <c r="L714" s="448"/>
      <c r="M714" s="448"/>
      <c r="N714" s="448"/>
      <c r="O714" s="447"/>
      <c r="P714" s="447"/>
      <c r="Q714" s="447"/>
      <c r="R714" s="447"/>
      <c r="S714" s="447"/>
      <c r="T714" s="447"/>
      <c r="U714" s="447"/>
      <c r="V714" s="447"/>
      <c r="W714" s="447"/>
      <c r="X714" s="447"/>
      <c r="Y714" s="447"/>
      <c r="Z714" s="447"/>
    </row>
    <row r="715" spans="1:26" ht="15.75" customHeight="1">
      <c r="A715" s="447"/>
      <c r="B715" s="447" t="s">
        <v>416</v>
      </c>
      <c r="C715" s="448" t="s">
        <v>570</v>
      </c>
      <c r="D715" s="448" t="s">
        <v>389</v>
      </c>
      <c r="E715" s="448" t="s">
        <v>767</v>
      </c>
      <c r="F715" s="448" t="s">
        <v>63</v>
      </c>
      <c r="G715" s="448" t="s">
        <v>63</v>
      </c>
      <c r="H715" s="454" t="s">
        <v>703</v>
      </c>
      <c r="I715" s="448" t="s">
        <v>57</v>
      </c>
      <c r="J715" s="456">
        <v>34454</v>
      </c>
      <c r="K715" s="448" t="s">
        <v>929</v>
      </c>
      <c r="L715" s="448"/>
      <c r="M715" s="448"/>
      <c r="N715" s="448"/>
      <c r="O715" s="447"/>
      <c r="P715" s="447"/>
      <c r="Q715" s="447"/>
      <c r="R715" s="447"/>
      <c r="S715" s="447"/>
      <c r="T715" s="447"/>
      <c r="U715" s="447"/>
      <c r="V715" s="447"/>
      <c r="W715" s="447"/>
      <c r="X715" s="447"/>
      <c r="Y715" s="447"/>
      <c r="Z715" s="447"/>
    </row>
    <row r="716" spans="1:26" ht="15.75" customHeight="1">
      <c r="A716" s="447"/>
      <c r="B716" s="447" t="s">
        <v>416</v>
      </c>
      <c r="C716" s="448" t="s">
        <v>570</v>
      </c>
      <c r="D716" s="448" t="s">
        <v>389</v>
      </c>
      <c r="E716" s="245" t="s">
        <v>760</v>
      </c>
      <c r="F716" s="448" t="s">
        <v>63</v>
      </c>
      <c r="G716" s="448" t="s">
        <v>63</v>
      </c>
      <c r="H716" s="454" t="s">
        <v>703</v>
      </c>
      <c r="I716" s="448" t="s">
        <v>57</v>
      </c>
      <c r="J716" s="456">
        <v>282945</v>
      </c>
      <c r="K716" s="448" t="s">
        <v>929</v>
      </c>
      <c r="L716" s="448"/>
      <c r="M716" s="448"/>
      <c r="N716" s="448"/>
      <c r="O716" s="447"/>
      <c r="P716" s="447"/>
      <c r="Q716" s="447"/>
      <c r="R716" s="447"/>
      <c r="S716" s="447"/>
      <c r="T716" s="447"/>
      <c r="U716" s="447"/>
      <c r="V716" s="447"/>
      <c r="W716" s="447"/>
      <c r="X716" s="447"/>
      <c r="Y716" s="447"/>
      <c r="Z716" s="447"/>
    </row>
    <row r="717" spans="1:26" ht="15.75" customHeight="1">
      <c r="A717" s="447"/>
      <c r="B717" s="447" t="s">
        <v>416</v>
      </c>
      <c r="C717" s="448" t="s">
        <v>570</v>
      </c>
      <c r="D717" s="448" t="s">
        <v>395</v>
      </c>
      <c r="E717" s="245" t="s">
        <v>777</v>
      </c>
      <c r="F717" s="448" t="s">
        <v>63</v>
      </c>
      <c r="G717" s="448" t="s">
        <v>63</v>
      </c>
      <c r="H717" s="454" t="s">
        <v>703</v>
      </c>
      <c r="I717" s="448" t="s">
        <v>57</v>
      </c>
      <c r="J717" s="455">
        <f>'[1]Revenue Value'!I1847</f>
        <v>2000</v>
      </c>
      <c r="K717" s="448" t="s">
        <v>929</v>
      </c>
      <c r="L717" s="448"/>
      <c r="M717" s="448"/>
      <c r="N717" s="448"/>
      <c r="O717" s="447"/>
      <c r="P717" s="447"/>
      <c r="Q717" s="447"/>
      <c r="R717" s="447"/>
      <c r="S717" s="447"/>
      <c r="T717" s="447"/>
      <c r="U717" s="447"/>
      <c r="V717" s="447"/>
      <c r="W717" s="447"/>
      <c r="X717" s="447"/>
      <c r="Y717" s="447"/>
      <c r="Z717" s="447"/>
    </row>
    <row r="718" spans="1:26" ht="15.75" customHeight="1">
      <c r="A718" s="447"/>
      <c r="B718" s="447" t="s">
        <v>416</v>
      </c>
      <c r="C718" s="448" t="s">
        <v>570</v>
      </c>
      <c r="D718" s="448" t="s">
        <v>384</v>
      </c>
      <c r="E718" s="245" t="s">
        <v>780</v>
      </c>
      <c r="F718" s="448" t="s">
        <v>63</v>
      </c>
      <c r="G718" s="448" t="s">
        <v>63</v>
      </c>
      <c r="H718" s="454" t="s">
        <v>703</v>
      </c>
      <c r="I718" s="448" t="s">
        <v>57</v>
      </c>
      <c r="J718" s="455">
        <v>68274</v>
      </c>
      <c r="K718" s="448" t="s">
        <v>929</v>
      </c>
      <c r="L718" s="448"/>
      <c r="M718" s="448"/>
      <c r="N718" s="448"/>
      <c r="O718" s="447"/>
      <c r="P718" s="447"/>
      <c r="Q718" s="447"/>
      <c r="R718" s="447"/>
      <c r="S718" s="447"/>
      <c r="T718" s="447"/>
      <c r="U718" s="447"/>
      <c r="V718" s="447"/>
      <c r="W718" s="447"/>
      <c r="X718" s="447"/>
      <c r="Y718" s="447"/>
      <c r="Z718" s="447"/>
    </row>
    <row r="719" spans="1:26" ht="15.75" customHeight="1">
      <c r="A719" s="447"/>
      <c r="B719" s="447" t="s">
        <v>416</v>
      </c>
      <c r="C719" s="448" t="s">
        <v>570</v>
      </c>
      <c r="D719" s="448" t="s">
        <v>384</v>
      </c>
      <c r="E719" s="448" t="s">
        <v>784</v>
      </c>
      <c r="F719" s="448" t="s">
        <v>63</v>
      </c>
      <c r="G719" s="448" t="s">
        <v>63</v>
      </c>
      <c r="H719" s="454" t="s">
        <v>703</v>
      </c>
      <c r="I719" s="448" t="s">
        <v>57</v>
      </c>
      <c r="J719" s="455">
        <v>2950</v>
      </c>
      <c r="K719" s="448" t="s">
        <v>929</v>
      </c>
      <c r="L719" s="448"/>
      <c r="M719" s="448"/>
      <c r="N719" s="448"/>
      <c r="O719" s="447"/>
      <c r="P719" s="447"/>
      <c r="Q719" s="447"/>
      <c r="R719" s="447"/>
      <c r="S719" s="447"/>
      <c r="T719" s="447"/>
      <c r="U719" s="447"/>
      <c r="V719" s="447"/>
      <c r="W719" s="447"/>
      <c r="X719" s="447"/>
      <c r="Y719" s="447"/>
      <c r="Z719" s="447"/>
    </row>
    <row r="720" spans="1:26" ht="15.75" customHeight="1">
      <c r="A720" s="447"/>
      <c r="B720" s="447" t="s">
        <v>416</v>
      </c>
      <c r="C720" s="448" t="s">
        <v>570</v>
      </c>
      <c r="D720" s="448" t="s">
        <v>384</v>
      </c>
      <c r="E720" s="245" t="s">
        <v>777</v>
      </c>
      <c r="F720" s="448" t="s">
        <v>63</v>
      </c>
      <c r="G720" s="448" t="s">
        <v>63</v>
      </c>
      <c r="H720" s="454" t="s">
        <v>703</v>
      </c>
      <c r="I720" s="448" t="s">
        <v>57</v>
      </c>
      <c r="J720" s="455">
        <v>169414</v>
      </c>
      <c r="K720" s="448" t="s">
        <v>929</v>
      </c>
      <c r="L720" s="448"/>
      <c r="M720" s="448"/>
      <c r="N720" s="448"/>
      <c r="O720" s="447"/>
      <c r="P720" s="447"/>
      <c r="Q720" s="447"/>
      <c r="R720" s="447"/>
      <c r="S720" s="447"/>
      <c r="T720" s="447"/>
      <c r="U720" s="447"/>
      <c r="V720" s="447"/>
      <c r="W720" s="447"/>
      <c r="X720" s="447"/>
      <c r="Y720" s="447"/>
      <c r="Z720" s="447"/>
    </row>
    <row r="721" spans="1:26" ht="15.75" customHeight="1">
      <c r="A721" s="447"/>
      <c r="B721" s="447" t="s">
        <v>416</v>
      </c>
      <c r="C721" s="448" t="s">
        <v>571</v>
      </c>
      <c r="D721" s="448" t="s">
        <v>389</v>
      </c>
      <c r="E721" s="448" t="s">
        <v>752</v>
      </c>
      <c r="F721" s="448" t="s">
        <v>63</v>
      </c>
      <c r="G721" s="448" t="s">
        <v>63</v>
      </c>
      <c r="H721" s="454" t="s">
        <v>571</v>
      </c>
      <c r="I721" s="448" t="s">
        <v>57</v>
      </c>
      <c r="J721" s="455">
        <v>12304452</v>
      </c>
      <c r="K721" s="448" t="s">
        <v>929</v>
      </c>
      <c r="L721" s="448"/>
      <c r="M721" s="448"/>
      <c r="N721" s="448"/>
      <c r="O721" s="447"/>
      <c r="P721" s="447"/>
      <c r="Q721" s="447"/>
      <c r="R721" s="447"/>
      <c r="S721" s="447"/>
      <c r="T721" s="447"/>
      <c r="U721" s="447"/>
      <c r="V721" s="447"/>
      <c r="W721" s="447"/>
      <c r="X721" s="447"/>
      <c r="Y721" s="447"/>
      <c r="Z721" s="447"/>
    </row>
    <row r="722" spans="1:26" ht="15.75" customHeight="1">
      <c r="A722" s="447"/>
      <c r="B722" s="447" t="s">
        <v>416</v>
      </c>
      <c r="C722" s="448" t="s">
        <v>571</v>
      </c>
      <c r="D722" s="448" t="s">
        <v>389</v>
      </c>
      <c r="E722" s="448" t="s">
        <v>755</v>
      </c>
      <c r="F722" s="448" t="s">
        <v>63</v>
      </c>
      <c r="G722" s="448" t="s">
        <v>63</v>
      </c>
      <c r="H722" s="454" t="s">
        <v>571</v>
      </c>
      <c r="I722" s="448" t="s">
        <v>57</v>
      </c>
      <c r="J722" s="455">
        <v>279894678</v>
      </c>
      <c r="K722" s="448" t="s">
        <v>929</v>
      </c>
      <c r="L722" s="448"/>
      <c r="M722" s="448"/>
      <c r="N722" s="448"/>
      <c r="O722" s="447"/>
      <c r="P722" s="447"/>
      <c r="Q722" s="447"/>
      <c r="R722" s="447"/>
      <c r="S722" s="447"/>
      <c r="T722" s="447"/>
      <c r="U722" s="447"/>
      <c r="V722" s="447"/>
      <c r="W722" s="447"/>
      <c r="X722" s="447"/>
      <c r="Y722" s="447"/>
      <c r="Z722" s="447"/>
    </row>
    <row r="723" spans="1:26" ht="15.75" customHeight="1">
      <c r="A723" s="447"/>
      <c r="B723" s="447" t="s">
        <v>416</v>
      </c>
      <c r="C723" s="448" t="s">
        <v>571</v>
      </c>
      <c r="D723" s="448" t="s">
        <v>389</v>
      </c>
      <c r="E723" s="448" t="s">
        <v>760</v>
      </c>
      <c r="F723" s="448" t="s">
        <v>63</v>
      </c>
      <c r="G723" s="448" t="s">
        <v>63</v>
      </c>
      <c r="H723" s="454" t="s">
        <v>571</v>
      </c>
      <c r="I723" s="448" t="s">
        <v>57</v>
      </c>
      <c r="J723" s="455">
        <v>305472</v>
      </c>
      <c r="K723" s="448" t="s">
        <v>929</v>
      </c>
      <c r="L723" s="448"/>
      <c r="M723" s="448"/>
      <c r="N723" s="448"/>
      <c r="O723" s="447"/>
      <c r="P723" s="447"/>
      <c r="Q723" s="447"/>
      <c r="R723" s="447"/>
      <c r="S723" s="447"/>
      <c r="T723" s="447"/>
      <c r="U723" s="447"/>
      <c r="V723" s="447"/>
      <c r="W723" s="447"/>
      <c r="X723" s="447"/>
      <c r="Y723" s="447"/>
      <c r="Z723" s="447"/>
    </row>
    <row r="724" spans="1:26" ht="15.75" customHeight="1">
      <c r="A724" s="447"/>
      <c r="B724" s="447" t="s">
        <v>416</v>
      </c>
      <c r="C724" s="448" t="s">
        <v>571</v>
      </c>
      <c r="D724" s="448" t="s">
        <v>389</v>
      </c>
      <c r="E724" s="448" t="s">
        <v>766</v>
      </c>
      <c r="F724" s="448" t="s">
        <v>63</v>
      </c>
      <c r="G724" s="448" t="s">
        <v>63</v>
      </c>
      <c r="H724" s="454" t="s">
        <v>571</v>
      </c>
      <c r="I724" s="448" t="s">
        <v>57</v>
      </c>
      <c r="J724" s="455">
        <v>961093090</v>
      </c>
      <c r="K724" s="448" t="s">
        <v>929</v>
      </c>
      <c r="L724" s="448"/>
      <c r="M724" s="448"/>
      <c r="N724" s="448"/>
      <c r="O724" s="447"/>
      <c r="P724" s="447"/>
      <c r="Q724" s="447"/>
      <c r="R724" s="447"/>
      <c r="S724" s="447"/>
      <c r="T724" s="447"/>
      <c r="U724" s="447"/>
      <c r="V724" s="447"/>
      <c r="W724" s="447"/>
      <c r="X724" s="447"/>
      <c r="Y724" s="447"/>
      <c r="Z724" s="447"/>
    </row>
    <row r="725" spans="1:26" ht="15.75" customHeight="1">
      <c r="A725" s="447"/>
      <c r="B725" s="447" t="s">
        <v>416</v>
      </c>
      <c r="C725" s="448" t="s">
        <v>571</v>
      </c>
      <c r="D725" s="448" t="s">
        <v>389</v>
      </c>
      <c r="E725" s="448" t="s">
        <v>768</v>
      </c>
      <c r="F725" s="448" t="s">
        <v>63</v>
      </c>
      <c r="G725" s="448" t="s">
        <v>63</v>
      </c>
      <c r="H725" s="454" t="s">
        <v>571</v>
      </c>
      <c r="I725" s="448" t="s">
        <v>57</v>
      </c>
      <c r="J725" s="456">
        <v>94492811</v>
      </c>
      <c r="K725" s="448" t="s">
        <v>929</v>
      </c>
      <c r="L725" s="448"/>
      <c r="M725" s="448"/>
      <c r="N725" s="448"/>
      <c r="O725" s="447"/>
      <c r="P725" s="447"/>
      <c r="Q725" s="447"/>
      <c r="R725" s="447"/>
      <c r="S725" s="447"/>
      <c r="T725" s="447"/>
      <c r="U725" s="447"/>
      <c r="V725" s="447"/>
      <c r="W725" s="447"/>
      <c r="X725" s="447"/>
      <c r="Y725" s="447"/>
      <c r="Z725" s="447"/>
    </row>
    <row r="726" spans="1:26" ht="15.75" customHeight="1">
      <c r="A726" s="447"/>
      <c r="B726" s="447" t="s">
        <v>416</v>
      </c>
      <c r="C726" s="448" t="s">
        <v>571</v>
      </c>
      <c r="D726" s="448" t="s">
        <v>389</v>
      </c>
      <c r="E726" s="448" t="s">
        <v>767</v>
      </c>
      <c r="F726" s="448" t="s">
        <v>63</v>
      </c>
      <c r="G726" s="448" t="s">
        <v>63</v>
      </c>
      <c r="H726" s="454" t="s">
        <v>571</v>
      </c>
      <c r="I726" s="448" t="s">
        <v>57</v>
      </c>
      <c r="J726" s="456">
        <v>35310646</v>
      </c>
      <c r="K726" s="448" t="s">
        <v>929</v>
      </c>
      <c r="L726" s="448"/>
      <c r="M726" s="448"/>
      <c r="N726" s="448"/>
      <c r="O726" s="447"/>
      <c r="P726" s="447"/>
      <c r="Q726" s="447"/>
      <c r="R726" s="447"/>
      <c r="S726" s="447"/>
      <c r="T726" s="447"/>
      <c r="U726" s="447"/>
      <c r="V726" s="447"/>
      <c r="W726" s="447"/>
      <c r="X726" s="447"/>
      <c r="Y726" s="447"/>
      <c r="Z726" s="447"/>
    </row>
    <row r="727" spans="1:26" ht="15.75" customHeight="1">
      <c r="A727" s="447"/>
      <c r="B727" s="447" t="s">
        <v>416</v>
      </c>
      <c r="C727" s="448" t="s">
        <v>571</v>
      </c>
      <c r="D727" s="448" t="s">
        <v>389</v>
      </c>
      <c r="E727" s="245" t="s">
        <v>760</v>
      </c>
      <c r="F727" s="448" t="s">
        <v>63</v>
      </c>
      <c r="G727" s="448" t="s">
        <v>63</v>
      </c>
      <c r="H727" s="454" t="s">
        <v>571</v>
      </c>
      <c r="I727" s="448" t="s">
        <v>57</v>
      </c>
      <c r="J727" s="456">
        <v>14804328</v>
      </c>
      <c r="K727" s="448" t="s">
        <v>929</v>
      </c>
      <c r="L727" s="448"/>
      <c r="M727" s="448"/>
      <c r="N727" s="448"/>
      <c r="O727" s="447"/>
      <c r="P727" s="447"/>
      <c r="Q727" s="447"/>
      <c r="R727" s="447"/>
      <c r="S727" s="447"/>
      <c r="T727" s="447"/>
      <c r="U727" s="447"/>
      <c r="V727" s="447"/>
      <c r="W727" s="447"/>
      <c r="X727" s="447"/>
      <c r="Y727" s="447"/>
      <c r="Z727" s="447"/>
    </row>
    <row r="728" spans="1:26" ht="15.75" customHeight="1">
      <c r="A728" s="447"/>
      <c r="B728" s="447" t="s">
        <v>416</v>
      </c>
      <c r="C728" s="448" t="s">
        <v>571</v>
      </c>
      <c r="D728" s="448" t="s">
        <v>387</v>
      </c>
      <c r="E728" s="448" t="s">
        <v>771</v>
      </c>
      <c r="F728" s="448" t="s">
        <v>63</v>
      </c>
      <c r="G728" s="448" t="s">
        <v>63</v>
      </c>
      <c r="H728" s="454" t="s">
        <v>571</v>
      </c>
      <c r="I728" s="448" t="s">
        <v>57</v>
      </c>
      <c r="J728" s="455">
        <v>5519082</v>
      </c>
      <c r="K728" s="448" t="s">
        <v>929</v>
      </c>
      <c r="L728" s="448"/>
      <c r="M728" s="448"/>
      <c r="N728" s="448"/>
      <c r="O728" s="447"/>
      <c r="P728" s="447"/>
      <c r="Q728" s="447"/>
      <c r="R728" s="447"/>
      <c r="S728" s="447"/>
      <c r="T728" s="447"/>
      <c r="U728" s="447"/>
      <c r="V728" s="447"/>
      <c r="W728" s="447"/>
      <c r="X728" s="447"/>
      <c r="Y728" s="447"/>
      <c r="Z728" s="447"/>
    </row>
    <row r="729" spans="1:26" ht="15.75" customHeight="1">
      <c r="A729" s="447"/>
      <c r="B729" s="447" t="s">
        <v>416</v>
      </c>
      <c r="C729" s="448" t="s">
        <v>571</v>
      </c>
      <c r="D729" s="448" t="s">
        <v>387</v>
      </c>
      <c r="E729" s="448" t="s">
        <v>772</v>
      </c>
      <c r="F729" s="448" t="s">
        <v>63</v>
      </c>
      <c r="G729" s="448" t="s">
        <v>63</v>
      </c>
      <c r="H729" s="454" t="s">
        <v>571</v>
      </c>
      <c r="I729" s="448" t="s">
        <v>57</v>
      </c>
      <c r="J729" s="455">
        <v>341725488</v>
      </c>
      <c r="K729" s="448" t="s">
        <v>929</v>
      </c>
      <c r="L729" s="448"/>
      <c r="M729" s="448"/>
      <c r="N729" s="448"/>
      <c r="O729" s="447"/>
      <c r="P729" s="447"/>
      <c r="Q729" s="447"/>
      <c r="R729" s="447"/>
      <c r="S729" s="447"/>
      <c r="T729" s="447"/>
      <c r="U729" s="447"/>
      <c r="V729" s="447"/>
      <c r="W729" s="447"/>
      <c r="X729" s="447"/>
      <c r="Y729" s="447"/>
      <c r="Z729" s="447"/>
    </row>
    <row r="730" spans="1:26" ht="15.75" customHeight="1">
      <c r="A730" s="447"/>
      <c r="B730" s="447" t="s">
        <v>416</v>
      </c>
      <c r="C730" s="448" t="s">
        <v>571</v>
      </c>
      <c r="D730" s="448" t="s">
        <v>387</v>
      </c>
      <c r="E730" s="245" t="s">
        <v>773</v>
      </c>
      <c r="F730" s="448" t="s">
        <v>63</v>
      </c>
      <c r="G730" s="448" t="s">
        <v>63</v>
      </c>
      <c r="H730" s="454" t="s">
        <v>571</v>
      </c>
      <c r="I730" s="448" t="s">
        <v>57</v>
      </c>
      <c r="J730" s="455">
        <v>41998347</v>
      </c>
      <c r="K730" s="448" t="s">
        <v>929</v>
      </c>
      <c r="L730" s="448"/>
      <c r="M730" s="448"/>
      <c r="N730" s="448"/>
      <c r="O730" s="447"/>
      <c r="P730" s="447"/>
      <c r="Q730" s="447"/>
      <c r="R730" s="447"/>
      <c r="S730" s="447"/>
      <c r="T730" s="447"/>
      <c r="U730" s="447"/>
      <c r="V730" s="447"/>
      <c r="W730" s="447"/>
      <c r="X730" s="447"/>
      <c r="Y730" s="447"/>
      <c r="Z730" s="447"/>
    </row>
    <row r="731" spans="1:26" ht="15.75" customHeight="1">
      <c r="A731" s="447"/>
      <c r="B731" s="447" t="s">
        <v>416</v>
      </c>
      <c r="C731" s="448" t="s">
        <v>571</v>
      </c>
      <c r="D731" s="448" t="s">
        <v>401</v>
      </c>
      <c r="E731" s="448" t="s">
        <v>774</v>
      </c>
      <c r="F731" s="448" t="s">
        <v>63</v>
      </c>
      <c r="G731" s="448" t="s">
        <v>63</v>
      </c>
      <c r="H731" s="454" t="s">
        <v>571</v>
      </c>
      <c r="I731" s="448" t="s">
        <v>57</v>
      </c>
      <c r="J731" s="455">
        <v>195254</v>
      </c>
      <c r="K731" s="448" t="s">
        <v>929</v>
      </c>
      <c r="L731" s="448"/>
      <c r="M731" s="448"/>
      <c r="N731" s="448"/>
      <c r="O731" s="447"/>
      <c r="P731" s="447"/>
      <c r="Q731" s="447"/>
      <c r="R731" s="447"/>
      <c r="S731" s="447"/>
      <c r="T731" s="447"/>
      <c r="U731" s="447"/>
      <c r="V731" s="447"/>
      <c r="W731" s="447"/>
      <c r="X731" s="447"/>
      <c r="Y731" s="447"/>
      <c r="Z731" s="447"/>
    </row>
    <row r="732" spans="1:26" ht="15.75" customHeight="1">
      <c r="A732" s="447"/>
      <c r="B732" s="447" t="s">
        <v>416</v>
      </c>
      <c r="C732" s="448" t="s">
        <v>585</v>
      </c>
      <c r="D732" s="448" t="s">
        <v>389</v>
      </c>
      <c r="E732" s="448" t="s">
        <v>752</v>
      </c>
      <c r="F732" s="448" t="s">
        <v>63</v>
      </c>
      <c r="G732" s="448" t="s">
        <v>63</v>
      </c>
      <c r="H732" s="454" t="s">
        <v>937</v>
      </c>
      <c r="I732" s="448" t="s">
        <v>57</v>
      </c>
      <c r="J732" s="455">
        <v>4936872</v>
      </c>
      <c r="K732" s="448" t="s">
        <v>929</v>
      </c>
      <c r="L732" s="448"/>
      <c r="M732" s="448"/>
      <c r="N732" s="448"/>
      <c r="O732" s="447"/>
      <c r="P732" s="447"/>
      <c r="Q732" s="447"/>
      <c r="R732" s="447"/>
      <c r="S732" s="447"/>
      <c r="T732" s="447"/>
      <c r="U732" s="447"/>
      <c r="V732" s="447"/>
      <c r="W732" s="447"/>
      <c r="X732" s="447"/>
      <c r="Y732" s="447"/>
      <c r="Z732" s="447"/>
    </row>
    <row r="733" spans="1:26" ht="15.75" customHeight="1">
      <c r="A733" s="447"/>
      <c r="B733" s="447" t="s">
        <v>416</v>
      </c>
      <c r="C733" s="448" t="s">
        <v>585</v>
      </c>
      <c r="D733" s="448" t="s">
        <v>389</v>
      </c>
      <c r="E733" s="448" t="s">
        <v>755</v>
      </c>
      <c r="F733" s="448" t="s">
        <v>63</v>
      </c>
      <c r="G733" s="448" t="s">
        <v>63</v>
      </c>
      <c r="H733" s="454" t="s">
        <v>937</v>
      </c>
      <c r="I733" s="448" t="s">
        <v>57</v>
      </c>
      <c r="J733" s="455">
        <v>1356129</v>
      </c>
      <c r="K733" s="448" t="s">
        <v>929</v>
      </c>
      <c r="L733" s="448"/>
      <c r="M733" s="448"/>
      <c r="N733" s="448"/>
      <c r="O733" s="447"/>
      <c r="P733" s="447"/>
      <c r="Q733" s="447"/>
      <c r="R733" s="447"/>
      <c r="S733" s="447"/>
      <c r="T733" s="447"/>
      <c r="U733" s="447"/>
      <c r="V733" s="447"/>
      <c r="W733" s="447"/>
      <c r="X733" s="447"/>
      <c r="Y733" s="447"/>
      <c r="Z733" s="447"/>
    </row>
    <row r="734" spans="1:26" ht="15.75" customHeight="1">
      <c r="A734" s="447"/>
      <c r="B734" s="447" t="s">
        <v>416</v>
      </c>
      <c r="C734" s="448" t="s">
        <v>585</v>
      </c>
      <c r="D734" s="448" t="s">
        <v>389</v>
      </c>
      <c r="E734" s="448" t="s">
        <v>760</v>
      </c>
      <c r="F734" s="448" t="s">
        <v>63</v>
      </c>
      <c r="G734" s="448" t="s">
        <v>63</v>
      </c>
      <c r="H734" s="454" t="s">
        <v>937</v>
      </c>
      <c r="I734" s="448" t="s">
        <v>57</v>
      </c>
      <c r="J734" s="455">
        <v>8132703</v>
      </c>
      <c r="K734" s="448" t="s">
        <v>929</v>
      </c>
      <c r="L734" s="448"/>
      <c r="M734" s="448"/>
      <c r="N734" s="448"/>
      <c r="O734" s="447"/>
      <c r="P734" s="447"/>
      <c r="Q734" s="447"/>
      <c r="R734" s="447"/>
      <c r="S734" s="447"/>
      <c r="T734" s="447"/>
      <c r="U734" s="447"/>
      <c r="V734" s="447"/>
      <c r="W734" s="447"/>
      <c r="X734" s="447"/>
      <c r="Y734" s="447"/>
      <c r="Z734" s="447"/>
    </row>
    <row r="735" spans="1:26" ht="15.75" customHeight="1">
      <c r="A735" s="447"/>
      <c r="B735" s="447" t="s">
        <v>416</v>
      </c>
      <c r="C735" s="448" t="s">
        <v>585</v>
      </c>
      <c r="D735" s="448" t="s">
        <v>389</v>
      </c>
      <c r="E735" s="448" t="s">
        <v>768</v>
      </c>
      <c r="F735" s="448" t="s">
        <v>63</v>
      </c>
      <c r="G735" s="448" t="s">
        <v>63</v>
      </c>
      <c r="H735" s="454" t="s">
        <v>937</v>
      </c>
      <c r="I735" s="448" t="s">
        <v>57</v>
      </c>
      <c r="J735" s="456">
        <v>18467349</v>
      </c>
      <c r="K735" s="448"/>
      <c r="L735" s="448"/>
      <c r="M735" s="448"/>
      <c r="N735" s="448"/>
      <c r="O735" s="447"/>
      <c r="P735" s="447"/>
      <c r="Q735" s="447"/>
      <c r="R735" s="447"/>
      <c r="S735" s="447"/>
      <c r="T735" s="447"/>
      <c r="U735" s="447"/>
      <c r="V735" s="447"/>
      <c r="W735" s="447"/>
      <c r="X735" s="447"/>
      <c r="Y735" s="447"/>
      <c r="Z735" s="447"/>
    </row>
    <row r="736" spans="1:26" ht="15.75" customHeight="1">
      <c r="A736" s="447"/>
      <c r="B736" s="447" t="s">
        <v>416</v>
      </c>
      <c r="C736" s="448" t="s">
        <v>585</v>
      </c>
      <c r="D736" s="448" t="s">
        <v>389</v>
      </c>
      <c r="E736" s="448" t="s">
        <v>767</v>
      </c>
      <c r="F736" s="448" t="s">
        <v>63</v>
      </c>
      <c r="G736" s="448" t="s">
        <v>63</v>
      </c>
      <c r="H736" s="454" t="s">
        <v>937</v>
      </c>
      <c r="I736" s="448" t="s">
        <v>57</v>
      </c>
      <c r="J736" s="456">
        <v>3841358</v>
      </c>
      <c r="K736" s="448"/>
      <c r="L736" s="448"/>
      <c r="M736" s="448"/>
      <c r="N736" s="448"/>
      <c r="O736" s="447"/>
      <c r="P736" s="447"/>
      <c r="Q736" s="447"/>
      <c r="R736" s="447"/>
      <c r="S736" s="447"/>
      <c r="T736" s="447"/>
      <c r="U736" s="447"/>
      <c r="V736" s="447"/>
      <c r="W736" s="447"/>
      <c r="X736" s="447"/>
      <c r="Y736" s="447"/>
      <c r="Z736" s="447"/>
    </row>
    <row r="737" spans="1:26" ht="15.75" customHeight="1">
      <c r="A737" s="447"/>
      <c r="B737" s="447" t="s">
        <v>416</v>
      </c>
      <c r="C737" s="448" t="s">
        <v>585</v>
      </c>
      <c r="D737" s="448" t="s">
        <v>389</v>
      </c>
      <c r="E737" s="245" t="s">
        <v>760</v>
      </c>
      <c r="F737" s="448" t="s">
        <v>63</v>
      </c>
      <c r="G737" s="448" t="s">
        <v>63</v>
      </c>
      <c r="H737" s="454" t="s">
        <v>937</v>
      </c>
      <c r="I737" s="448" t="s">
        <v>57</v>
      </c>
      <c r="J737" s="456">
        <v>962798</v>
      </c>
      <c r="K737" s="448"/>
      <c r="L737" s="448"/>
      <c r="M737" s="448"/>
      <c r="N737" s="448"/>
      <c r="O737" s="447"/>
      <c r="P737" s="447"/>
      <c r="Q737" s="447"/>
      <c r="R737" s="447"/>
      <c r="S737" s="447"/>
      <c r="T737" s="447"/>
      <c r="U737" s="447"/>
      <c r="V737" s="447"/>
      <c r="W737" s="447"/>
      <c r="X737" s="447"/>
      <c r="Y737" s="447"/>
      <c r="Z737" s="447"/>
    </row>
    <row r="738" spans="1:26" ht="15.75" customHeight="1">
      <c r="A738" s="447"/>
      <c r="B738" s="447" t="s">
        <v>416</v>
      </c>
      <c r="C738" s="448" t="s">
        <v>575</v>
      </c>
      <c r="D738" s="448" t="s">
        <v>384</v>
      </c>
      <c r="E738" s="245" t="s">
        <v>780</v>
      </c>
      <c r="F738" s="448" t="s">
        <v>63</v>
      </c>
      <c r="G738" s="448" t="s">
        <v>63</v>
      </c>
      <c r="H738" s="454" t="s">
        <v>705</v>
      </c>
      <c r="I738" s="448" t="s">
        <v>57</v>
      </c>
      <c r="J738" s="455">
        <v>492697</v>
      </c>
      <c r="K738" s="448" t="s">
        <v>929</v>
      </c>
      <c r="L738" s="448"/>
      <c r="M738" s="448"/>
      <c r="N738" s="448"/>
      <c r="O738" s="447"/>
      <c r="P738" s="447"/>
      <c r="Q738" s="447"/>
      <c r="R738" s="447"/>
      <c r="S738" s="447"/>
      <c r="T738" s="447"/>
      <c r="U738" s="447"/>
      <c r="V738" s="447"/>
      <c r="W738" s="447"/>
      <c r="X738" s="447"/>
      <c r="Y738" s="447"/>
      <c r="Z738" s="447"/>
    </row>
    <row r="739" spans="1:26" ht="15.75" customHeight="1">
      <c r="A739" s="447"/>
      <c r="B739" s="447" t="s">
        <v>416</v>
      </c>
      <c r="C739" s="448" t="s">
        <v>575</v>
      </c>
      <c r="D739" s="448" t="s">
        <v>384</v>
      </c>
      <c r="E739" s="448" t="s">
        <v>782</v>
      </c>
      <c r="F739" s="448" t="s">
        <v>63</v>
      </c>
      <c r="G739" s="448" t="s">
        <v>63</v>
      </c>
      <c r="H739" s="454" t="s">
        <v>705</v>
      </c>
      <c r="I739" s="448" t="s">
        <v>57</v>
      </c>
      <c r="J739" s="455">
        <v>515761</v>
      </c>
      <c r="K739" s="448" t="s">
        <v>929</v>
      </c>
      <c r="L739" s="448"/>
      <c r="M739" s="448"/>
      <c r="N739" s="448"/>
      <c r="O739" s="447"/>
      <c r="P739" s="447"/>
      <c r="Q739" s="447"/>
      <c r="R739" s="447"/>
      <c r="S739" s="447"/>
      <c r="T739" s="447"/>
      <c r="U739" s="447"/>
      <c r="V739" s="447"/>
      <c r="W739" s="447"/>
      <c r="X739" s="447"/>
      <c r="Y739" s="447"/>
      <c r="Z739" s="447"/>
    </row>
    <row r="740" spans="1:26" ht="15.75" customHeight="1">
      <c r="A740" s="447"/>
      <c r="B740" s="447" t="s">
        <v>416</v>
      </c>
      <c r="C740" s="448" t="s">
        <v>575</v>
      </c>
      <c r="D740" s="448" t="s">
        <v>384</v>
      </c>
      <c r="E740" s="448" t="s">
        <v>783</v>
      </c>
      <c r="F740" s="448" t="s">
        <v>63</v>
      </c>
      <c r="G740" s="448" t="s">
        <v>63</v>
      </c>
      <c r="H740" s="454" t="s">
        <v>705</v>
      </c>
      <c r="I740" s="448" t="s">
        <v>57</v>
      </c>
      <c r="J740" s="455">
        <v>411573</v>
      </c>
      <c r="K740" s="448" t="s">
        <v>929</v>
      </c>
      <c r="L740" s="448"/>
      <c r="M740" s="448"/>
      <c r="N740" s="448"/>
      <c r="O740" s="447"/>
      <c r="P740" s="447"/>
      <c r="Q740" s="447"/>
      <c r="R740" s="447"/>
      <c r="S740" s="447"/>
      <c r="T740" s="447"/>
      <c r="U740" s="447"/>
      <c r="V740" s="447"/>
      <c r="W740" s="447"/>
      <c r="X740" s="447"/>
      <c r="Y740" s="447"/>
      <c r="Z740" s="447"/>
    </row>
    <row r="741" spans="1:26" ht="15.75" customHeight="1">
      <c r="A741" s="447"/>
      <c r="B741" s="447" t="s">
        <v>416</v>
      </c>
      <c r="C741" s="448" t="s">
        <v>575</v>
      </c>
      <c r="D741" s="448" t="s">
        <v>384</v>
      </c>
      <c r="E741" s="448" t="s">
        <v>778</v>
      </c>
      <c r="F741" s="448" t="s">
        <v>63</v>
      </c>
      <c r="G741" s="448" t="s">
        <v>63</v>
      </c>
      <c r="H741" s="454" t="s">
        <v>705</v>
      </c>
      <c r="I741" s="448" t="s">
        <v>57</v>
      </c>
      <c r="J741" s="455">
        <v>36825</v>
      </c>
      <c r="K741" s="448" t="s">
        <v>929</v>
      </c>
      <c r="L741" s="448"/>
      <c r="M741" s="448"/>
      <c r="N741" s="448"/>
      <c r="O741" s="447"/>
      <c r="P741" s="447"/>
      <c r="Q741" s="447"/>
      <c r="R741" s="447"/>
      <c r="S741" s="447"/>
      <c r="T741" s="447"/>
      <c r="U741" s="447"/>
      <c r="V741" s="447"/>
      <c r="W741" s="447"/>
      <c r="X741" s="447"/>
      <c r="Y741" s="447"/>
      <c r="Z741" s="447"/>
    </row>
    <row r="742" spans="1:26" ht="15.75" customHeight="1">
      <c r="A742" s="447"/>
      <c r="B742" s="447" t="s">
        <v>416</v>
      </c>
      <c r="C742" s="448" t="s">
        <v>575</v>
      </c>
      <c r="D742" s="448" t="s">
        <v>384</v>
      </c>
      <c r="E742" s="448" t="s">
        <v>784</v>
      </c>
      <c r="F742" s="448" t="s">
        <v>63</v>
      </c>
      <c r="G742" s="448" t="s">
        <v>63</v>
      </c>
      <c r="H742" s="454" t="s">
        <v>705</v>
      </c>
      <c r="I742" s="448" t="s">
        <v>57</v>
      </c>
      <c r="J742" s="455">
        <v>249717</v>
      </c>
      <c r="K742" s="448" t="s">
        <v>929</v>
      </c>
      <c r="L742" s="448"/>
      <c r="M742" s="448"/>
      <c r="N742" s="448"/>
      <c r="O742" s="447"/>
      <c r="P742" s="447"/>
      <c r="Q742" s="447"/>
      <c r="R742" s="447"/>
      <c r="S742" s="447"/>
      <c r="T742" s="447"/>
      <c r="U742" s="447"/>
      <c r="V742" s="447"/>
      <c r="W742" s="447"/>
      <c r="X742" s="447"/>
      <c r="Y742" s="447"/>
      <c r="Z742" s="447"/>
    </row>
    <row r="743" spans="1:26" ht="15.75" customHeight="1">
      <c r="A743" s="447"/>
      <c r="B743" s="447" t="s">
        <v>416</v>
      </c>
      <c r="C743" s="448" t="s">
        <v>575</v>
      </c>
      <c r="D743" s="448" t="s">
        <v>384</v>
      </c>
      <c r="E743" s="245" t="s">
        <v>777</v>
      </c>
      <c r="F743" s="448" t="s">
        <v>63</v>
      </c>
      <c r="G743" s="448" t="s">
        <v>63</v>
      </c>
      <c r="H743" s="454" t="s">
        <v>705</v>
      </c>
      <c r="I743" s="448" t="s">
        <v>57</v>
      </c>
      <c r="J743" s="455">
        <v>54244</v>
      </c>
      <c r="K743" s="448" t="s">
        <v>929</v>
      </c>
      <c r="L743" s="448"/>
      <c r="M743" s="448"/>
      <c r="N743" s="448"/>
      <c r="O743" s="447"/>
      <c r="P743" s="447"/>
      <c r="Q743" s="447"/>
      <c r="R743" s="447"/>
      <c r="S743" s="447"/>
      <c r="T743" s="447"/>
      <c r="U743" s="447"/>
      <c r="V743" s="447"/>
      <c r="W743" s="447"/>
      <c r="X743" s="447"/>
      <c r="Y743" s="447"/>
      <c r="Z743" s="447"/>
    </row>
    <row r="744" spans="1:26" ht="15.75" customHeight="1">
      <c r="A744" s="447"/>
      <c r="B744" s="447" t="s">
        <v>416</v>
      </c>
      <c r="C744" s="448" t="s">
        <v>578</v>
      </c>
      <c r="D744" s="448" t="s">
        <v>389</v>
      </c>
      <c r="E744" s="448" t="s">
        <v>752</v>
      </c>
      <c r="F744" s="448" t="s">
        <v>63</v>
      </c>
      <c r="G744" s="448" t="s">
        <v>63</v>
      </c>
      <c r="H744" s="454" t="s">
        <v>938</v>
      </c>
      <c r="I744" s="448" t="s">
        <v>57</v>
      </c>
      <c r="J744" s="455">
        <v>41000000</v>
      </c>
      <c r="K744" s="448" t="s">
        <v>929</v>
      </c>
      <c r="L744" s="448"/>
      <c r="M744" s="448"/>
      <c r="N744" s="448"/>
      <c r="O744" s="447"/>
      <c r="P744" s="447"/>
      <c r="Q744" s="447"/>
      <c r="R744" s="447"/>
      <c r="S744" s="447"/>
      <c r="T744" s="447"/>
      <c r="U744" s="447"/>
      <c r="V744" s="447"/>
      <c r="W744" s="447"/>
      <c r="X744" s="447"/>
      <c r="Y744" s="447"/>
      <c r="Z744" s="447"/>
    </row>
    <row r="745" spans="1:26" ht="15.75" customHeight="1">
      <c r="A745" s="447"/>
      <c r="B745" s="447" t="s">
        <v>416</v>
      </c>
      <c r="C745" s="448" t="s">
        <v>578</v>
      </c>
      <c r="D745" s="448" t="s">
        <v>389</v>
      </c>
      <c r="E745" s="448" t="s">
        <v>755</v>
      </c>
      <c r="F745" s="448" t="s">
        <v>63</v>
      </c>
      <c r="G745" s="448" t="s">
        <v>63</v>
      </c>
      <c r="H745" s="454" t="s">
        <v>938</v>
      </c>
      <c r="I745" s="448" t="s">
        <v>57</v>
      </c>
      <c r="J745" s="455">
        <v>251442783</v>
      </c>
      <c r="K745" s="448" t="s">
        <v>929</v>
      </c>
      <c r="L745" s="448"/>
      <c r="M745" s="448"/>
      <c r="N745" s="448"/>
      <c r="O745" s="447"/>
      <c r="P745" s="447"/>
      <c r="Q745" s="447"/>
      <c r="R745" s="447"/>
      <c r="S745" s="447"/>
      <c r="T745" s="447"/>
      <c r="U745" s="447"/>
      <c r="V745" s="447"/>
      <c r="W745" s="447"/>
      <c r="X745" s="447"/>
      <c r="Y745" s="447"/>
      <c r="Z745" s="447"/>
    </row>
    <row r="746" spans="1:26" ht="15.75" customHeight="1">
      <c r="A746" s="447"/>
      <c r="B746" s="447" t="s">
        <v>416</v>
      </c>
      <c r="C746" s="448" t="s">
        <v>578</v>
      </c>
      <c r="D746" s="448" t="s">
        <v>389</v>
      </c>
      <c r="E746" s="448" t="s">
        <v>760</v>
      </c>
      <c r="F746" s="448" t="s">
        <v>63</v>
      </c>
      <c r="G746" s="448" t="s">
        <v>63</v>
      </c>
      <c r="H746" s="454" t="s">
        <v>938</v>
      </c>
      <c r="I746" s="448" t="s">
        <v>57</v>
      </c>
      <c r="J746" s="455">
        <v>1297908</v>
      </c>
      <c r="K746" s="448" t="s">
        <v>929</v>
      </c>
      <c r="L746" s="448"/>
      <c r="M746" s="448"/>
      <c r="N746" s="448"/>
      <c r="O746" s="447"/>
      <c r="P746" s="447"/>
      <c r="Q746" s="447"/>
      <c r="R746" s="447"/>
      <c r="S746" s="447"/>
      <c r="T746" s="447"/>
      <c r="U746" s="447"/>
      <c r="V746" s="447"/>
      <c r="W746" s="447"/>
      <c r="X746" s="447"/>
      <c r="Y746" s="447"/>
      <c r="Z746" s="447"/>
    </row>
    <row r="747" spans="1:26" ht="15.75" customHeight="1">
      <c r="A747" s="447"/>
      <c r="B747" s="447" t="s">
        <v>416</v>
      </c>
      <c r="C747" s="448" t="s">
        <v>578</v>
      </c>
      <c r="D747" s="448" t="s">
        <v>389</v>
      </c>
      <c r="E747" s="448" t="s">
        <v>766</v>
      </c>
      <c r="F747" s="448" t="s">
        <v>63</v>
      </c>
      <c r="G747" s="448" t="s">
        <v>63</v>
      </c>
      <c r="H747" s="454" t="s">
        <v>938</v>
      </c>
      <c r="I747" s="448" t="s">
        <v>57</v>
      </c>
      <c r="J747" s="455">
        <v>2633104475</v>
      </c>
      <c r="K747" s="448" t="s">
        <v>929</v>
      </c>
      <c r="L747" s="448"/>
      <c r="M747" s="448"/>
      <c r="N747" s="448"/>
      <c r="O747" s="447"/>
      <c r="P747" s="447"/>
      <c r="Q747" s="447"/>
      <c r="R747" s="447"/>
      <c r="S747" s="447"/>
      <c r="T747" s="447"/>
      <c r="U747" s="447"/>
      <c r="V747" s="447"/>
      <c r="W747" s="447"/>
      <c r="X747" s="447"/>
      <c r="Y747" s="447"/>
      <c r="Z747" s="447"/>
    </row>
    <row r="748" spans="1:26" ht="15.75" customHeight="1">
      <c r="A748" s="447"/>
      <c r="B748" s="447" t="s">
        <v>416</v>
      </c>
      <c r="C748" s="448" t="s">
        <v>578</v>
      </c>
      <c r="D748" s="448" t="s">
        <v>389</v>
      </c>
      <c r="E748" s="448" t="s">
        <v>768</v>
      </c>
      <c r="F748" s="448" t="s">
        <v>63</v>
      </c>
      <c r="G748" s="448" t="s">
        <v>63</v>
      </c>
      <c r="H748" s="454" t="s">
        <v>938</v>
      </c>
      <c r="I748" s="448" t="s">
        <v>57</v>
      </c>
      <c r="J748" s="456">
        <v>332332937</v>
      </c>
      <c r="K748" s="448" t="s">
        <v>929</v>
      </c>
      <c r="L748" s="448"/>
      <c r="M748" s="448"/>
      <c r="N748" s="448"/>
      <c r="O748" s="447"/>
      <c r="P748" s="447"/>
      <c r="Q748" s="447"/>
      <c r="R748" s="447"/>
      <c r="S748" s="447"/>
      <c r="T748" s="447"/>
      <c r="U748" s="447"/>
      <c r="V748" s="447"/>
      <c r="W748" s="447"/>
      <c r="X748" s="447"/>
      <c r="Y748" s="447"/>
      <c r="Z748" s="447"/>
    </row>
    <row r="749" spans="1:26" ht="15.75" customHeight="1">
      <c r="A749" s="447"/>
      <c r="B749" s="447" t="s">
        <v>416</v>
      </c>
      <c r="C749" s="448" t="s">
        <v>578</v>
      </c>
      <c r="D749" s="448" t="s">
        <v>389</v>
      </c>
      <c r="E749" s="448" t="s">
        <v>767</v>
      </c>
      <c r="F749" s="448" t="s">
        <v>63</v>
      </c>
      <c r="G749" s="448" t="s">
        <v>63</v>
      </c>
      <c r="H749" s="454" t="s">
        <v>938</v>
      </c>
      <c r="I749" s="448" t="s">
        <v>57</v>
      </c>
      <c r="J749" s="456">
        <v>136242628</v>
      </c>
      <c r="K749" s="448" t="s">
        <v>929</v>
      </c>
      <c r="L749" s="448"/>
      <c r="M749" s="448"/>
      <c r="N749" s="448"/>
      <c r="O749" s="447"/>
      <c r="P749" s="447"/>
      <c r="Q749" s="447"/>
      <c r="R749" s="447"/>
      <c r="S749" s="447"/>
      <c r="T749" s="447"/>
      <c r="U749" s="447"/>
      <c r="V749" s="447"/>
      <c r="W749" s="447"/>
      <c r="X749" s="447"/>
      <c r="Y749" s="447"/>
      <c r="Z749" s="447"/>
    </row>
    <row r="750" spans="1:26" ht="15.75" customHeight="1">
      <c r="A750" s="447"/>
      <c r="B750" s="447" t="s">
        <v>416</v>
      </c>
      <c r="C750" s="448" t="s">
        <v>578</v>
      </c>
      <c r="D750" s="448" t="s">
        <v>389</v>
      </c>
      <c r="E750" s="245" t="s">
        <v>760</v>
      </c>
      <c r="F750" s="448" t="s">
        <v>63</v>
      </c>
      <c r="G750" s="448" t="s">
        <v>63</v>
      </c>
      <c r="H750" s="454" t="s">
        <v>938</v>
      </c>
      <c r="I750" s="448" t="s">
        <v>57</v>
      </c>
      <c r="J750" s="456">
        <v>29788387</v>
      </c>
      <c r="K750" s="448" t="s">
        <v>929</v>
      </c>
      <c r="L750" s="448"/>
      <c r="M750" s="448"/>
      <c r="N750" s="448"/>
      <c r="O750" s="447"/>
      <c r="P750" s="447"/>
      <c r="Q750" s="447"/>
      <c r="R750" s="447"/>
      <c r="S750" s="447"/>
      <c r="T750" s="447"/>
      <c r="U750" s="447"/>
      <c r="V750" s="447"/>
      <c r="W750" s="447"/>
      <c r="X750" s="447"/>
      <c r="Y750" s="447"/>
      <c r="Z750" s="447"/>
    </row>
    <row r="751" spans="1:26" ht="15.75" customHeight="1">
      <c r="A751" s="447"/>
      <c r="B751" s="447" t="s">
        <v>416</v>
      </c>
      <c r="C751" s="448" t="s">
        <v>578</v>
      </c>
      <c r="D751" s="448" t="s">
        <v>387</v>
      </c>
      <c r="E751" s="448" t="s">
        <v>771</v>
      </c>
      <c r="F751" s="448" t="s">
        <v>63</v>
      </c>
      <c r="G751" s="448" t="s">
        <v>63</v>
      </c>
      <c r="H751" s="454" t="s">
        <v>938</v>
      </c>
      <c r="I751" s="448" t="s">
        <v>57</v>
      </c>
      <c r="J751" s="455">
        <v>46523426</v>
      </c>
      <c r="K751" s="448" t="s">
        <v>929</v>
      </c>
      <c r="L751" s="448"/>
      <c r="M751" s="448"/>
      <c r="N751" s="448"/>
      <c r="O751" s="447"/>
      <c r="P751" s="447"/>
      <c r="Q751" s="447"/>
      <c r="R751" s="447"/>
      <c r="S751" s="447"/>
      <c r="T751" s="447"/>
      <c r="U751" s="447"/>
      <c r="V751" s="447"/>
      <c r="W751" s="447"/>
      <c r="X751" s="447"/>
      <c r="Y751" s="447"/>
      <c r="Z751" s="447"/>
    </row>
    <row r="752" spans="1:26" ht="15.75" customHeight="1">
      <c r="A752" s="447"/>
      <c r="B752" s="447" t="s">
        <v>416</v>
      </c>
      <c r="C752" s="448" t="s">
        <v>578</v>
      </c>
      <c r="D752" s="448" t="s">
        <v>387</v>
      </c>
      <c r="E752" s="448" t="s">
        <v>772</v>
      </c>
      <c r="F752" s="448" t="s">
        <v>63</v>
      </c>
      <c r="G752" s="448" t="s">
        <v>63</v>
      </c>
      <c r="H752" s="454" t="s">
        <v>938</v>
      </c>
      <c r="I752" s="448" t="s">
        <v>57</v>
      </c>
      <c r="J752" s="455">
        <v>456885834</v>
      </c>
      <c r="K752" s="448" t="s">
        <v>929</v>
      </c>
      <c r="L752" s="448"/>
      <c r="M752" s="448"/>
      <c r="N752" s="448"/>
      <c r="O752" s="447"/>
      <c r="P752" s="447"/>
      <c r="Q752" s="447"/>
      <c r="R752" s="447"/>
      <c r="S752" s="447"/>
      <c r="T752" s="447"/>
      <c r="U752" s="447"/>
      <c r="V752" s="447"/>
      <c r="W752" s="447"/>
      <c r="X752" s="447"/>
      <c r="Y752" s="447"/>
      <c r="Z752" s="447"/>
    </row>
    <row r="753" spans="1:26" ht="15.75" customHeight="1">
      <c r="A753" s="447"/>
      <c r="B753" s="447" t="s">
        <v>416</v>
      </c>
      <c r="C753" s="448" t="s">
        <v>578</v>
      </c>
      <c r="D753" s="448" t="s">
        <v>387</v>
      </c>
      <c r="E753" s="245" t="s">
        <v>773</v>
      </c>
      <c r="F753" s="448" t="s">
        <v>63</v>
      </c>
      <c r="G753" s="448" t="s">
        <v>63</v>
      </c>
      <c r="H753" s="454" t="s">
        <v>938</v>
      </c>
      <c r="I753" s="448" t="s">
        <v>57</v>
      </c>
      <c r="J753" s="455">
        <v>37197264</v>
      </c>
      <c r="K753" s="448" t="s">
        <v>929</v>
      </c>
      <c r="L753" s="448"/>
      <c r="M753" s="448"/>
      <c r="N753" s="448"/>
      <c r="O753" s="447"/>
      <c r="P753" s="447"/>
      <c r="Q753" s="447"/>
      <c r="R753" s="447"/>
      <c r="S753" s="447"/>
      <c r="T753" s="447"/>
      <c r="U753" s="447"/>
      <c r="V753" s="447"/>
      <c r="W753" s="447"/>
      <c r="X753" s="447"/>
      <c r="Y753" s="447"/>
      <c r="Z753" s="447"/>
    </row>
    <row r="754" spans="1:26" ht="15.75" customHeight="1">
      <c r="A754" s="447"/>
      <c r="B754" s="447" t="s">
        <v>416</v>
      </c>
      <c r="C754" s="448" t="s">
        <v>578</v>
      </c>
      <c r="D754" s="448" t="s">
        <v>401</v>
      </c>
      <c r="E754" s="448" t="s">
        <v>774</v>
      </c>
      <c r="F754" s="448" t="s">
        <v>63</v>
      </c>
      <c r="G754" s="448" t="s">
        <v>63</v>
      </c>
      <c r="H754" s="454" t="s">
        <v>938</v>
      </c>
      <c r="I754" s="448" t="s">
        <v>57</v>
      </c>
      <c r="J754" s="455">
        <f>'[1]Revenue Value'!I1858</f>
        <v>721468</v>
      </c>
      <c r="K754" s="448" t="s">
        <v>929</v>
      </c>
      <c r="L754" s="448"/>
      <c r="M754" s="448"/>
      <c r="N754" s="448"/>
      <c r="O754" s="447"/>
      <c r="P754" s="447"/>
      <c r="Q754" s="447"/>
      <c r="R754" s="447"/>
      <c r="S754" s="447"/>
      <c r="T754" s="447"/>
      <c r="U754" s="447"/>
      <c r="V754" s="447"/>
      <c r="W754" s="447"/>
      <c r="X754" s="447"/>
      <c r="Y754" s="447"/>
      <c r="Z754" s="447"/>
    </row>
    <row r="755" spans="1:26" ht="15.75" customHeight="1">
      <c r="A755" s="447"/>
      <c r="B755" s="447" t="s">
        <v>416</v>
      </c>
      <c r="C755" s="448" t="s">
        <v>578</v>
      </c>
      <c r="D755" s="448" t="s">
        <v>384</v>
      </c>
      <c r="E755" s="245" t="s">
        <v>780</v>
      </c>
      <c r="F755" s="448" t="s">
        <v>63</v>
      </c>
      <c r="G755" s="448" t="s">
        <v>63</v>
      </c>
      <c r="H755" s="454" t="s">
        <v>938</v>
      </c>
      <c r="I755" s="448" t="s">
        <v>57</v>
      </c>
      <c r="J755" s="455">
        <f>'[1]Revenue Value'!I1683+'[1]Revenue Value'!I1691+'[1]Revenue Value'!I1699+'[1]Revenue Value'!I1715</f>
        <v>37506075</v>
      </c>
      <c r="K755" s="448" t="s">
        <v>929</v>
      </c>
      <c r="L755" s="448"/>
      <c r="M755" s="448"/>
      <c r="N755" s="448"/>
      <c r="O755" s="447"/>
      <c r="P755" s="447"/>
      <c r="Q755" s="447"/>
      <c r="R755" s="447"/>
      <c r="S755" s="447"/>
      <c r="T755" s="447"/>
      <c r="U755" s="447"/>
      <c r="V755" s="447"/>
      <c r="W755" s="447"/>
      <c r="X755" s="447"/>
      <c r="Y755" s="447"/>
      <c r="Z755" s="447"/>
    </row>
    <row r="756" spans="1:26" ht="15.75" customHeight="1">
      <c r="A756" s="447"/>
      <c r="B756" s="447" t="s">
        <v>416</v>
      </c>
      <c r="C756" s="448" t="s">
        <v>578</v>
      </c>
      <c r="D756" s="448" t="s">
        <v>384</v>
      </c>
      <c r="E756" s="448" t="s">
        <v>782</v>
      </c>
      <c r="F756" s="448" t="s">
        <v>63</v>
      </c>
      <c r="G756" s="448" t="s">
        <v>63</v>
      </c>
      <c r="H756" s="454" t="s">
        <v>938</v>
      </c>
      <c r="I756" s="448" t="s">
        <v>57</v>
      </c>
      <c r="J756" s="455">
        <f>'[1]Revenue Value'!I1684+'[1]Revenue Value'!I1692+'[1]Revenue Value'!I1700+'[1]Revenue Value'!I1716</f>
        <v>89698040</v>
      </c>
      <c r="K756" s="448" t="s">
        <v>929</v>
      </c>
      <c r="L756" s="448"/>
      <c r="M756" s="448"/>
      <c r="N756" s="448"/>
      <c r="O756" s="447"/>
      <c r="P756" s="447"/>
      <c r="Q756" s="447"/>
      <c r="R756" s="447"/>
      <c r="S756" s="447"/>
      <c r="T756" s="447"/>
      <c r="U756" s="447"/>
      <c r="V756" s="447"/>
      <c r="W756" s="447"/>
      <c r="X756" s="447"/>
      <c r="Y756" s="447"/>
      <c r="Z756" s="447"/>
    </row>
    <row r="757" spans="1:26" ht="15.75" customHeight="1">
      <c r="A757" s="447"/>
      <c r="B757" s="447" t="s">
        <v>416</v>
      </c>
      <c r="C757" s="448" t="s">
        <v>578</v>
      </c>
      <c r="D757" s="448" t="s">
        <v>384</v>
      </c>
      <c r="E757" s="448" t="s">
        <v>783</v>
      </c>
      <c r="F757" s="448" t="s">
        <v>63</v>
      </c>
      <c r="G757" s="448" t="s">
        <v>63</v>
      </c>
      <c r="H757" s="454" t="s">
        <v>938</v>
      </c>
      <c r="I757" s="448" t="s">
        <v>57</v>
      </c>
      <c r="J757" s="455">
        <f>'[1]Revenue Value'!I1685+'[1]Revenue Value'!I1693+'[1]Revenue Value'!I1701+'[1]Revenue Value'!I1717</f>
        <v>89698040</v>
      </c>
      <c r="K757" s="448" t="s">
        <v>929</v>
      </c>
      <c r="L757" s="448"/>
      <c r="M757" s="448"/>
      <c r="N757" s="448"/>
      <c r="O757" s="447"/>
      <c r="P757" s="447"/>
      <c r="Q757" s="447"/>
      <c r="R757" s="447"/>
      <c r="S757" s="447"/>
      <c r="T757" s="447"/>
      <c r="U757" s="447"/>
      <c r="V757" s="447"/>
      <c r="W757" s="447"/>
      <c r="X757" s="447"/>
      <c r="Y757" s="447"/>
      <c r="Z757" s="447"/>
    </row>
    <row r="758" spans="1:26" ht="15.75" customHeight="1">
      <c r="A758" s="447"/>
      <c r="B758" s="447" t="s">
        <v>416</v>
      </c>
      <c r="C758" s="448" t="s">
        <v>578</v>
      </c>
      <c r="D758" s="448" t="s">
        <v>384</v>
      </c>
      <c r="E758" s="448" t="s">
        <v>778</v>
      </c>
      <c r="F758" s="448" t="s">
        <v>63</v>
      </c>
      <c r="G758" s="448" t="s">
        <v>63</v>
      </c>
      <c r="H758" s="454" t="s">
        <v>938</v>
      </c>
      <c r="I758" s="448" t="s">
        <v>57</v>
      </c>
      <c r="J758" s="455">
        <f>'[1]Revenue Value'!I1688+'[1]Revenue Value'!I1704+'[1]Revenue Value'!I1720</f>
        <v>64850</v>
      </c>
      <c r="K758" s="448" t="s">
        <v>929</v>
      </c>
      <c r="L758" s="448"/>
      <c r="M758" s="448"/>
      <c r="N758" s="448"/>
      <c r="O758" s="447"/>
      <c r="P758" s="447"/>
      <c r="Q758" s="447"/>
      <c r="R758" s="447"/>
      <c r="S758" s="447"/>
      <c r="T758" s="447"/>
      <c r="U758" s="447"/>
      <c r="V758" s="447"/>
      <c r="W758" s="447"/>
      <c r="X758" s="447"/>
      <c r="Y758" s="447"/>
      <c r="Z758" s="447"/>
    </row>
    <row r="759" spans="1:26" ht="15.75" customHeight="1">
      <c r="A759" s="447"/>
      <c r="B759" s="447" t="s">
        <v>416</v>
      </c>
      <c r="C759" s="448" t="s">
        <v>578</v>
      </c>
      <c r="D759" s="448" t="s">
        <v>384</v>
      </c>
      <c r="E759" s="448" t="s">
        <v>784</v>
      </c>
      <c r="F759" s="448" t="s">
        <v>63</v>
      </c>
      <c r="G759" s="448" t="s">
        <v>63</v>
      </c>
      <c r="H759" s="454" t="s">
        <v>938</v>
      </c>
      <c r="I759" s="448" t="s">
        <v>57</v>
      </c>
      <c r="J759" s="455">
        <f>'[1]Revenue Value'!I1718+'[1]Revenue Value'!I1702+'[1]Revenue Value'!I1694+'[1]Revenue Value'!I1686</f>
        <v>60000</v>
      </c>
      <c r="K759" s="448" t="s">
        <v>929</v>
      </c>
      <c r="L759" s="448"/>
      <c r="M759" s="448"/>
      <c r="N759" s="448"/>
      <c r="O759" s="447"/>
      <c r="P759" s="447"/>
      <c r="Q759" s="447"/>
      <c r="R759" s="447"/>
      <c r="S759" s="447"/>
      <c r="T759" s="447"/>
      <c r="U759" s="447"/>
      <c r="V759" s="447"/>
      <c r="W759" s="447"/>
      <c r="X759" s="447"/>
      <c r="Y759" s="447"/>
      <c r="Z759" s="447"/>
    </row>
    <row r="760" spans="1:26" ht="15.75" customHeight="1">
      <c r="A760" s="447"/>
      <c r="B760" s="447" t="s">
        <v>416</v>
      </c>
      <c r="C760" s="448" t="s">
        <v>578</v>
      </c>
      <c r="D760" s="448" t="s">
        <v>384</v>
      </c>
      <c r="E760" s="245" t="s">
        <v>777</v>
      </c>
      <c r="F760" s="448" t="s">
        <v>63</v>
      </c>
      <c r="G760" s="448" t="s">
        <v>63</v>
      </c>
      <c r="H760" s="454" t="s">
        <v>938</v>
      </c>
      <c r="I760" s="448" t="s">
        <v>57</v>
      </c>
      <c r="J760" s="456">
        <v>26200</v>
      </c>
      <c r="K760" s="448" t="s">
        <v>929</v>
      </c>
      <c r="L760" s="448"/>
      <c r="M760" s="448"/>
      <c r="N760" s="448"/>
      <c r="O760" s="447"/>
      <c r="P760" s="447"/>
      <c r="Q760" s="447"/>
      <c r="R760" s="447"/>
      <c r="S760" s="447"/>
      <c r="T760" s="447"/>
      <c r="U760" s="447"/>
      <c r="V760" s="447"/>
      <c r="W760" s="447"/>
      <c r="X760" s="447"/>
      <c r="Y760" s="447"/>
      <c r="Z760" s="447"/>
    </row>
    <row r="761" spans="1:26" ht="15.75" customHeight="1">
      <c r="A761" s="447"/>
      <c r="B761" s="447" t="s">
        <v>416</v>
      </c>
      <c r="C761" s="448" t="s">
        <v>581</v>
      </c>
      <c r="D761" s="448" t="s">
        <v>389</v>
      </c>
      <c r="E761" s="448" t="s">
        <v>752</v>
      </c>
      <c r="F761" s="448" t="s">
        <v>63</v>
      </c>
      <c r="G761" s="448" t="s">
        <v>63</v>
      </c>
      <c r="H761" s="454" t="s">
        <v>716</v>
      </c>
      <c r="I761" s="448" t="s">
        <v>57</v>
      </c>
      <c r="J761" s="455">
        <v>4000000</v>
      </c>
      <c r="K761" s="448" t="s">
        <v>929</v>
      </c>
      <c r="L761" s="448"/>
      <c r="M761" s="448"/>
      <c r="N761" s="448"/>
      <c r="O761" s="447"/>
      <c r="P761" s="447"/>
      <c r="Q761" s="447"/>
      <c r="R761" s="447"/>
      <c r="S761" s="447"/>
      <c r="T761" s="447"/>
      <c r="U761" s="447"/>
      <c r="V761" s="447"/>
      <c r="W761" s="447"/>
      <c r="X761" s="447"/>
      <c r="Y761" s="447"/>
      <c r="Z761" s="447"/>
    </row>
    <row r="762" spans="1:26" ht="15.75" customHeight="1">
      <c r="A762" s="447"/>
      <c r="B762" s="447" t="s">
        <v>416</v>
      </c>
      <c r="C762" s="448" t="s">
        <v>581</v>
      </c>
      <c r="D762" s="448" t="s">
        <v>389</v>
      </c>
      <c r="E762" s="448" t="s">
        <v>755</v>
      </c>
      <c r="F762" s="448" t="s">
        <v>63</v>
      </c>
      <c r="G762" s="448" t="s">
        <v>63</v>
      </c>
      <c r="H762" s="454" t="s">
        <v>716</v>
      </c>
      <c r="I762" s="448" t="s">
        <v>57</v>
      </c>
      <c r="J762" s="455">
        <v>11176011</v>
      </c>
      <c r="K762" s="448" t="s">
        <v>929</v>
      </c>
      <c r="L762" s="448"/>
      <c r="M762" s="448"/>
      <c r="N762" s="448"/>
      <c r="O762" s="447"/>
      <c r="P762" s="447"/>
      <c r="Q762" s="447"/>
      <c r="R762" s="447"/>
      <c r="S762" s="447"/>
      <c r="T762" s="447"/>
      <c r="U762" s="447"/>
      <c r="V762" s="447"/>
      <c r="W762" s="447"/>
      <c r="X762" s="447"/>
      <c r="Y762" s="447"/>
      <c r="Z762" s="447"/>
    </row>
    <row r="763" spans="1:26" ht="15.75" customHeight="1">
      <c r="A763" s="447"/>
      <c r="B763" s="447" t="s">
        <v>416</v>
      </c>
      <c r="C763" s="448" t="s">
        <v>581</v>
      </c>
      <c r="D763" s="448" t="s">
        <v>389</v>
      </c>
      <c r="E763" s="448" t="s">
        <v>760</v>
      </c>
      <c r="F763" s="448" t="s">
        <v>63</v>
      </c>
      <c r="G763" s="448" t="s">
        <v>63</v>
      </c>
      <c r="H763" s="454" t="s">
        <v>716</v>
      </c>
      <c r="I763" s="448" t="s">
        <v>57</v>
      </c>
      <c r="J763" s="455">
        <v>2400000</v>
      </c>
      <c r="K763" s="448" t="s">
        <v>929</v>
      </c>
      <c r="L763" s="448"/>
      <c r="M763" s="448"/>
      <c r="N763" s="448"/>
      <c r="O763" s="447"/>
      <c r="P763" s="447"/>
      <c r="Q763" s="447"/>
      <c r="R763" s="447"/>
      <c r="S763" s="447"/>
      <c r="T763" s="447"/>
      <c r="U763" s="447"/>
      <c r="V763" s="447"/>
      <c r="W763" s="447"/>
      <c r="X763" s="447"/>
      <c r="Y763" s="447"/>
      <c r="Z763" s="447"/>
    </row>
    <row r="764" spans="1:26" ht="15.75" customHeight="1">
      <c r="A764" s="447"/>
      <c r="B764" s="447" t="s">
        <v>416</v>
      </c>
      <c r="C764" s="448" t="s">
        <v>581</v>
      </c>
      <c r="D764" s="448" t="s">
        <v>389</v>
      </c>
      <c r="E764" s="448" t="s">
        <v>766</v>
      </c>
      <c r="F764" s="448" t="s">
        <v>63</v>
      </c>
      <c r="G764" s="448" t="s">
        <v>63</v>
      </c>
      <c r="H764" s="454" t="s">
        <v>716</v>
      </c>
      <c r="I764" s="448" t="s">
        <v>57</v>
      </c>
      <c r="J764" s="455">
        <v>22968774</v>
      </c>
      <c r="K764" s="448" t="s">
        <v>929</v>
      </c>
      <c r="L764" s="448"/>
      <c r="M764" s="448"/>
      <c r="N764" s="448"/>
      <c r="O764" s="447"/>
      <c r="P764" s="447"/>
      <c r="Q764" s="447"/>
      <c r="R764" s="447"/>
      <c r="S764" s="447"/>
      <c r="T764" s="447"/>
      <c r="U764" s="447"/>
      <c r="V764" s="447"/>
      <c r="W764" s="447"/>
      <c r="X764" s="447"/>
      <c r="Y764" s="447"/>
      <c r="Z764" s="447"/>
    </row>
    <row r="765" spans="1:26" ht="15.75" customHeight="1">
      <c r="A765" s="447"/>
      <c r="B765" s="447" t="s">
        <v>416</v>
      </c>
      <c r="C765" s="448" t="s">
        <v>581</v>
      </c>
      <c r="D765" s="448" t="s">
        <v>389</v>
      </c>
      <c r="E765" s="448" t="s">
        <v>768</v>
      </c>
      <c r="F765" s="448" t="s">
        <v>63</v>
      </c>
      <c r="G765" s="448" t="s">
        <v>63</v>
      </c>
      <c r="H765" s="454" t="s">
        <v>716</v>
      </c>
      <c r="I765" s="448" t="s">
        <v>57</v>
      </c>
      <c r="J765" s="456">
        <v>2676129</v>
      </c>
      <c r="K765" s="448" t="s">
        <v>929</v>
      </c>
      <c r="L765" s="448"/>
      <c r="M765" s="448"/>
      <c r="N765" s="448"/>
      <c r="O765" s="447"/>
      <c r="P765" s="447"/>
      <c r="Q765" s="447"/>
      <c r="R765" s="447"/>
      <c r="S765" s="447"/>
      <c r="T765" s="447"/>
      <c r="U765" s="447"/>
      <c r="V765" s="447"/>
      <c r="W765" s="447"/>
      <c r="X765" s="447"/>
      <c r="Y765" s="447"/>
      <c r="Z765" s="447"/>
    </row>
    <row r="766" spans="1:26" ht="15.75" customHeight="1">
      <c r="A766" s="447"/>
      <c r="B766" s="447" t="s">
        <v>416</v>
      </c>
      <c r="C766" s="448" t="s">
        <v>581</v>
      </c>
      <c r="D766" s="448" t="s">
        <v>389</v>
      </c>
      <c r="E766" s="448" t="s">
        <v>767</v>
      </c>
      <c r="F766" s="448" t="s">
        <v>63</v>
      </c>
      <c r="G766" s="448" t="s">
        <v>63</v>
      </c>
      <c r="H766" s="454" t="s">
        <v>716</v>
      </c>
      <c r="I766" s="448" t="s">
        <v>57</v>
      </c>
      <c r="J766" s="456">
        <v>5158353</v>
      </c>
      <c r="K766" s="448" t="s">
        <v>929</v>
      </c>
      <c r="L766" s="448"/>
      <c r="M766" s="448"/>
      <c r="N766" s="448"/>
      <c r="O766" s="447"/>
      <c r="P766" s="447"/>
      <c r="Q766" s="447"/>
      <c r="R766" s="447"/>
      <c r="S766" s="447"/>
      <c r="T766" s="447"/>
      <c r="U766" s="447"/>
      <c r="V766" s="447"/>
      <c r="W766" s="447"/>
      <c r="X766" s="447"/>
      <c r="Y766" s="447"/>
      <c r="Z766" s="447"/>
    </row>
    <row r="767" spans="1:26" ht="15.75" customHeight="1">
      <c r="A767" s="447"/>
      <c r="B767" s="447" t="s">
        <v>416</v>
      </c>
      <c r="C767" s="448" t="s">
        <v>581</v>
      </c>
      <c r="D767" s="448" t="s">
        <v>389</v>
      </c>
      <c r="E767" s="245" t="s">
        <v>760</v>
      </c>
      <c r="F767" s="448" t="s">
        <v>63</v>
      </c>
      <c r="G767" s="448" t="s">
        <v>63</v>
      </c>
      <c r="H767" s="454" t="s">
        <v>716</v>
      </c>
      <c r="I767" s="448" t="s">
        <v>57</v>
      </c>
      <c r="J767" s="456">
        <v>188118</v>
      </c>
      <c r="K767" s="448" t="s">
        <v>929</v>
      </c>
      <c r="L767" s="448"/>
      <c r="M767" s="448"/>
      <c r="N767" s="448"/>
      <c r="O767" s="447"/>
      <c r="P767" s="447"/>
      <c r="Q767" s="447"/>
      <c r="R767" s="447"/>
      <c r="S767" s="447"/>
      <c r="T767" s="447"/>
      <c r="U767" s="447"/>
      <c r="V767" s="447"/>
      <c r="W767" s="447"/>
      <c r="X767" s="447"/>
      <c r="Y767" s="447"/>
      <c r="Z767" s="447"/>
    </row>
    <row r="768" spans="1:26" ht="15.75" customHeight="1">
      <c r="A768" s="447"/>
      <c r="B768" s="447" t="s">
        <v>416</v>
      </c>
      <c r="C768" s="448" t="s">
        <v>581</v>
      </c>
      <c r="D768" s="448" t="s">
        <v>384</v>
      </c>
      <c r="E768" s="245" t="s">
        <v>780</v>
      </c>
      <c r="F768" s="448" t="s">
        <v>63</v>
      </c>
      <c r="G768" s="448" t="s">
        <v>63</v>
      </c>
      <c r="H768" s="454" t="s">
        <v>716</v>
      </c>
      <c r="I768" s="448" t="s">
        <v>57</v>
      </c>
      <c r="J768" s="455">
        <f>'[1]Revenue Value'!I1723</f>
        <v>580363</v>
      </c>
      <c r="K768" s="448" t="s">
        <v>929</v>
      </c>
      <c r="L768" s="448"/>
      <c r="M768" s="448"/>
      <c r="N768" s="448"/>
      <c r="O768" s="447"/>
      <c r="P768" s="447"/>
      <c r="Q768" s="447"/>
      <c r="R768" s="447"/>
      <c r="S768" s="447"/>
      <c r="T768" s="447"/>
      <c r="U768" s="447"/>
      <c r="V768" s="447"/>
      <c r="W768" s="447"/>
      <c r="X768" s="447"/>
      <c r="Y768" s="447"/>
      <c r="Z768" s="447"/>
    </row>
    <row r="769" spans="1:26" ht="15.75" customHeight="1">
      <c r="A769" s="447"/>
      <c r="B769" s="447" t="s">
        <v>416</v>
      </c>
      <c r="C769" s="448" t="s">
        <v>581</v>
      </c>
      <c r="D769" s="448" t="s">
        <v>384</v>
      </c>
      <c r="E769" s="448" t="s">
        <v>782</v>
      </c>
      <c r="F769" s="448" t="s">
        <v>63</v>
      </c>
      <c r="G769" s="448" t="s">
        <v>63</v>
      </c>
      <c r="H769" s="454" t="s">
        <v>716</v>
      </c>
      <c r="I769" s="448" t="s">
        <v>57</v>
      </c>
      <c r="J769" s="455">
        <f>'[1]Revenue Value'!I1724</f>
        <v>1866103</v>
      </c>
      <c r="K769" s="448" t="s">
        <v>929</v>
      </c>
      <c r="L769" s="448"/>
      <c r="M769" s="448"/>
      <c r="N769" s="448"/>
      <c r="O769" s="447"/>
      <c r="P769" s="447"/>
      <c r="Q769" s="447"/>
      <c r="R769" s="447"/>
      <c r="S769" s="447"/>
      <c r="T769" s="447"/>
      <c r="U769" s="447"/>
      <c r="V769" s="447"/>
      <c r="W769" s="447"/>
      <c r="X769" s="447"/>
      <c r="Y769" s="447"/>
      <c r="Z769" s="447"/>
    </row>
    <row r="770" spans="1:26" ht="15.75" customHeight="1">
      <c r="A770" s="447"/>
      <c r="B770" s="447" t="s">
        <v>416</v>
      </c>
      <c r="C770" s="448" t="s">
        <v>581</v>
      </c>
      <c r="D770" s="448" t="s">
        <v>384</v>
      </c>
      <c r="E770" s="448" t="s">
        <v>783</v>
      </c>
      <c r="F770" s="448" t="s">
        <v>63</v>
      </c>
      <c r="G770" s="448" t="s">
        <v>63</v>
      </c>
      <c r="H770" s="454" t="s">
        <v>716</v>
      </c>
      <c r="I770" s="448" t="s">
        <v>57</v>
      </c>
      <c r="J770" s="455">
        <v>1866103</v>
      </c>
      <c r="K770" s="448" t="s">
        <v>929</v>
      </c>
      <c r="L770" s="448"/>
      <c r="M770" s="448"/>
      <c r="N770" s="448"/>
      <c r="O770" s="447"/>
      <c r="P770" s="447"/>
      <c r="Q770" s="447"/>
      <c r="R770" s="447"/>
      <c r="S770" s="447"/>
      <c r="T770" s="447"/>
      <c r="U770" s="447"/>
      <c r="V770" s="447"/>
      <c r="W770" s="447"/>
      <c r="X770" s="447"/>
      <c r="Y770" s="447"/>
      <c r="Z770" s="447"/>
    </row>
    <row r="771" spans="1:26" ht="15.75" customHeight="1">
      <c r="A771" s="447"/>
      <c r="B771" s="447" t="s">
        <v>416</v>
      </c>
      <c r="C771" s="448" t="s">
        <v>581</v>
      </c>
      <c r="D771" s="448" t="s">
        <v>384</v>
      </c>
      <c r="E771" s="448" t="s">
        <v>778</v>
      </c>
      <c r="F771" s="448" t="s">
        <v>63</v>
      </c>
      <c r="G771" s="448" t="s">
        <v>63</v>
      </c>
      <c r="H771" s="454" t="s">
        <v>716</v>
      </c>
      <c r="I771" s="448" t="s">
        <v>57</v>
      </c>
      <c r="J771" s="455">
        <f>'[1]Revenue Value'!I1728</f>
        <v>27175</v>
      </c>
      <c r="K771" s="448" t="s">
        <v>929</v>
      </c>
      <c r="L771" s="448"/>
      <c r="M771" s="448"/>
      <c r="N771" s="448"/>
      <c r="O771" s="447"/>
      <c r="P771" s="447"/>
      <c r="Q771" s="447"/>
      <c r="R771" s="447"/>
      <c r="S771" s="447"/>
      <c r="T771" s="447"/>
      <c r="U771" s="447"/>
      <c r="V771" s="447"/>
      <c r="W771" s="447"/>
      <c r="X771" s="447"/>
      <c r="Y771" s="447"/>
      <c r="Z771" s="447"/>
    </row>
    <row r="772" spans="1:26" ht="15.75" customHeight="1">
      <c r="A772" s="447"/>
      <c r="B772" s="447" t="s">
        <v>416</v>
      </c>
      <c r="C772" s="448" t="s">
        <v>581</v>
      </c>
      <c r="D772" s="448" t="s">
        <v>384</v>
      </c>
      <c r="E772" s="448" t="s">
        <v>784</v>
      </c>
      <c r="F772" s="448" t="s">
        <v>63</v>
      </c>
      <c r="G772" s="448" t="s">
        <v>63</v>
      </c>
      <c r="H772" s="454" t="s">
        <v>716</v>
      </c>
      <c r="I772" s="448" t="s">
        <v>57</v>
      </c>
      <c r="J772" s="455">
        <f>'[1]Revenue Value'!I1726</f>
        <v>27000</v>
      </c>
      <c r="K772" s="448" t="s">
        <v>929</v>
      </c>
      <c r="L772" s="448"/>
      <c r="M772" s="448"/>
      <c r="N772" s="448"/>
      <c r="O772" s="447"/>
      <c r="P772" s="447"/>
      <c r="Q772" s="447"/>
      <c r="R772" s="447"/>
      <c r="S772" s="447"/>
      <c r="T772" s="447"/>
      <c r="U772" s="447"/>
      <c r="V772" s="447"/>
      <c r="W772" s="447"/>
      <c r="X772" s="447"/>
      <c r="Y772" s="447"/>
      <c r="Z772" s="447"/>
    </row>
    <row r="773" spans="1:26" ht="15.75" customHeight="1">
      <c r="A773" s="447"/>
      <c r="B773" s="447" t="s">
        <v>416</v>
      </c>
      <c r="C773" s="448" t="s">
        <v>581</v>
      </c>
      <c r="D773" s="448" t="s">
        <v>384</v>
      </c>
      <c r="E773" s="448" t="s">
        <v>786</v>
      </c>
      <c r="F773" s="448" t="s">
        <v>63</v>
      </c>
      <c r="G773" s="448" t="s">
        <v>63</v>
      </c>
      <c r="H773" s="454" t="s">
        <v>716</v>
      </c>
      <c r="I773" s="448" t="s">
        <v>57</v>
      </c>
      <c r="J773" s="455">
        <f>'[1]Revenue Value'!I1727</f>
        <v>10500</v>
      </c>
      <c r="K773" s="448" t="s">
        <v>929</v>
      </c>
      <c r="L773" s="448"/>
      <c r="M773" s="448"/>
      <c r="N773" s="448"/>
      <c r="O773" s="447"/>
      <c r="P773" s="447"/>
      <c r="Q773" s="447"/>
      <c r="R773" s="447"/>
      <c r="S773" s="447"/>
      <c r="T773" s="447"/>
      <c r="U773" s="447"/>
      <c r="V773" s="447"/>
      <c r="W773" s="447"/>
      <c r="X773" s="447"/>
      <c r="Y773" s="447"/>
      <c r="Z773" s="447"/>
    </row>
    <row r="774" spans="1:26" ht="15.75" customHeight="1">
      <c r="A774" s="447"/>
      <c r="B774" s="447" t="s">
        <v>416</v>
      </c>
      <c r="C774" s="448" t="s">
        <v>584</v>
      </c>
      <c r="D774" s="448" t="s">
        <v>384</v>
      </c>
      <c r="E774" s="245" t="s">
        <v>777</v>
      </c>
      <c r="F774" s="448" t="s">
        <v>63</v>
      </c>
      <c r="G774" s="448" t="s">
        <v>63</v>
      </c>
      <c r="H774" s="454" t="s">
        <v>903</v>
      </c>
      <c r="I774" s="448" t="s">
        <v>57</v>
      </c>
      <c r="J774" s="455">
        <f>'[1]Revenue Value'!I1737</f>
        <v>480000</v>
      </c>
      <c r="K774" s="448" t="s">
        <v>929</v>
      </c>
      <c r="L774" s="448"/>
      <c r="M774" s="448"/>
      <c r="N774" s="448"/>
      <c r="O774" s="447"/>
      <c r="P774" s="447"/>
      <c r="Q774" s="447"/>
      <c r="R774" s="447"/>
      <c r="S774" s="447"/>
      <c r="T774" s="447"/>
      <c r="U774" s="447"/>
      <c r="V774" s="447"/>
      <c r="W774" s="447"/>
      <c r="X774" s="447"/>
      <c r="Y774" s="447"/>
      <c r="Z774" s="447"/>
    </row>
    <row r="775" spans="1:26" ht="15.75" customHeight="1">
      <c r="A775" s="447"/>
      <c r="B775" s="447" t="s">
        <v>416</v>
      </c>
      <c r="C775" s="448" t="s">
        <v>515</v>
      </c>
      <c r="D775" s="448" t="s">
        <v>389</v>
      </c>
      <c r="E775" s="448" t="s">
        <v>752</v>
      </c>
      <c r="F775" s="448" t="s">
        <v>63</v>
      </c>
      <c r="G775" s="448" t="s">
        <v>63</v>
      </c>
      <c r="H775" s="454" t="s">
        <v>939</v>
      </c>
      <c r="I775" s="448" t="s">
        <v>57</v>
      </c>
      <c r="J775" s="455">
        <v>33662834</v>
      </c>
      <c r="K775" s="448" t="s">
        <v>929</v>
      </c>
      <c r="L775" s="448"/>
      <c r="M775" s="448"/>
      <c r="N775" s="448"/>
      <c r="O775" s="447"/>
      <c r="P775" s="447"/>
      <c r="Q775" s="447"/>
      <c r="R775" s="447"/>
      <c r="S775" s="447"/>
      <c r="T775" s="447"/>
      <c r="U775" s="447"/>
      <c r="V775" s="447"/>
      <c r="W775" s="447"/>
      <c r="X775" s="447"/>
      <c r="Y775" s="447"/>
      <c r="Z775" s="447"/>
    </row>
    <row r="776" spans="1:26" ht="15.75" customHeight="1">
      <c r="A776" s="447"/>
      <c r="B776" s="447" t="s">
        <v>416</v>
      </c>
      <c r="C776" s="448" t="s">
        <v>515</v>
      </c>
      <c r="D776" s="448" t="s">
        <v>389</v>
      </c>
      <c r="E776" s="448" t="s">
        <v>755</v>
      </c>
      <c r="F776" s="448" t="s">
        <v>63</v>
      </c>
      <c r="G776" s="448" t="s">
        <v>63</v>
      </c>
      <c r="H776" s="454" t="s">
        <v>939</v>
      </c>
      <c r="I776" s="448" t="s">
        <v>57</v>
      </c>
      <c r="J776" s="455">
        <v>122002751</v>
      </c>
      <c r="K776" s="448" t="s">
        <v>929</v>
      </c>
      <c r="L776" s="448"/>
      <c r="M776" s="448"/>
      <c r="N776" s="448"/>
      <c r="O776" s="447"/>
      <c r="P776" s="447"/>
      <c r="Q776" s="447"/>
      <c r="R776" s="447"/>
      <c r="S776" s="447"/>
      <c r="T776" s="447"/>
      <c r="U776" s="447"/>
      <c r="V776" s="447"/>
      <c r="W776" s="447"/>
      <c r="X776" s="447"/>
      <c r="Y776" s="447"/>
      <c r="Z776" s="447"/>
    </row>
    <row r="777" spans="1:26" ht="15.75" customHeight="1">
      <c r="A777" s="447"/>
      <c r="B777" s="447" t="s">
        <v>416</v>
      </c>
      <c r="C777" s="448" t="s">
        <v>515</v>
      </c>
      <c r="D777" s="448" t="s">
        <v>389</v>
      </c>
      <c r="E777" s="448" t="s">
        <v>760</v>
      </c>
      <c r="F777" s="448" t="s">
        <v>63</v>
      </c>
      <c r="G777" s="448" t="s">
        <v>63</v>
      </c>
      <c r="H777" s="454" t="s">
        <v>939</v>
      </c>
      <c r="I777" s="448" t="s">
        <v>57</v>
      </c>
      <c r="J777" s="455">
        <v>11829307</v>
      </c>
      <c r="K777" s="448" t="s">
        <v>929</v>
      </c>
      <c r="L777" s="448"/>
      <c r="M777" s="448"/>
      <c r="N777" s="448"/>
      <c r="O777" s="447"/>
      <c r="P777" s="447"/>
      <c r="Q777" s="447"/>
      <c r="R777" s="447"/>
      <c r="S777" s="447"/>
      <c r="T777" s="447"/>
      <c r="U777" s="447"/>
      <c r="V777" s="447"/>
      <c r="W777" s="447"/>
      <c r="X777" s="447"/>
      <c r="Y777" s="447"/>
      <c r="Z777" s="447"/>
    </row>
    <row r="778" spans="1:26" ht="15.75" customHeight="1">
      <c r="A778" s="447"/>
      <c r="B778" s="447" t="s">
        <v>416</v>
      </c>
      <c r="C778" s="448" t="s">
        <v>515</v>
      </c>
      <c r="D778" s="448" t="s">
        <v>389</v>
      </c>
      <c r="E778" s="448" t="s">
        <v>768</v>
      </c>
      <c r="F778" s="448" t="s">
        <v>63</v>
      </c>
      <c r="G778" s="448" t="s">
        <v>63</v>
      </c>
      <c r="H778" s="454" t="s">
        <v>939</v>
      </c>
      <c r="I778" s="448" t="s">
        <v>57</v>
      </c>
      <c r="J778" s="456">
        <v>5841337</v>
      </c>
      <c r="K778" s="448" t="s">
        <v>929</v>
      </c>
      <c r="L778" s="448"/>
      <c r="M778" s="448"/>
      <c r="N778" s="448"/>
      <c r="O778" s="447"/>
      <c r="P778" s="447"/>
      <c r="Q778" s="447"/>
      <c r="R778" s="447"/>
      <c r="S778" s="447"/>
      <c r="T778" s="447"/>
      <c r="U778" s="447"/>
      <c r="V778" s="447"/>
      <c r="W778" s="447"/>
      <c r="X778" s="447"/>
      <c r="Y778" s="447"/>
      <c r="Z778" s="447"/>
    </row>
    <row r="779" spans="1:26" ht="15.75" customHeight="1">
      <c r="A779" s="447"/>
      <c r="B779" s="447" t="s">
        <v>416</v>
      </c>
      <c r="C779" s="448" t="s">
        <v>515</v>
      </c>
      <c r="D779" s="448" t="s">
        <v>389</v>
      </c>
      <c r="E779" s="448" t="s">
        <v>767</v>
      </c>
      <c r="F779" s="448" t="s">
        <v>63</v>
      </c>
      <c r="G779" s="448" t="s">
        <v>63</v>
      </c>
      <c r="H779" s="454" t="s">
        <v>939</v>
      </c>
      <c r="I779" s="448" t="s">
        <v>57</v>
      </c>
      <c r="J779" s="456">
        <v>9003414</v>
      </c>
      <c r="K779" s="448" t="s">
        <v>929</v>
      </c>
      <c r="L779" s="448"/>
      <c r="M779" s="448"/>
      <c r="N779" s="448"/>
      <c r="O779" s="447"/>
      <c r="P779" s="447"/>
      <c r="Q779" s="447"/>
      <c r="R779" s="447"/>
      <c r="S779" s="447"/>
      <c r="T779" s="447"/>
      <c r="U779" s="447"/>
      <c r="V779" s="447"/>
      <c r="W779" s="447"/>
      <c r="X779" s="447"/>
      <c r="Y779" s="447"/>
      <c r="Z779" s="447"/>
    </row>
    <row r="780" spans="1:26" ht="15.75" customHeight="1">
      <c r="A780" s="447"/>
      <c r="B780" s="447" t="s">
        <v>416</v>
      </c>
      <c r="C780" s="448" t="s">
        <v>515</v>
      </c>
      <c r="D780" s="448" t="s">
        <v>389</v>
      </c>
      <c r="E780" s="245" t="s">
        <v>760</v>
      </c>
      <c r="F780" s="448" t="s">
        <v>63</v>
      </c>
      <c r="G780" s="448" t="s">
        <v>63</v>
      </c>
      <c r="H780" s="454" t="s">
        <v>939</v>
      </c>
      <c r="I780" s="448" t="s">
        <v>57</v>
      </c>
      <c r="J780" s="456">
        <v>9883</v>
      </c>
      <c r="K780" s="448" t="s">
        <v>929</v>
      </c>
      <c r="L780" s="448"/>
      <c r="M780" s="448"/>
      <c r="N780" s="448"/>
      <c r="O780" s="447"/>
      <c r="P780" s="447"/>
      <c r="Q780" s="447"/>
      <c r="R780" s="447"/>
      <c r="S780" s="447"/>
      <c r="T780" s="447"/>
      <c r="U780" s="447"/>
      <c r="V780" s="447"/>
      <c r="W780" s="447"/>
      <c r="X780" s="447"/>
      <c r="Y780" s="447"/>
      <c r="Z780" s="447"/>
    </row>
    <row r="781" spans="1:26" ht="15.75" customHeight="1">
      <c r="A781" s="447"/>
      <c r="B781" s="447" t="s">
        <v>416</v>
      </c>
      <c r="C781" s="448" t="s">
        <v>515</v>
      </c>
      <c r="D781" s="448" t="s">
        <v>401</v>
      </c>
      <c r="E781" s="448" t="s">
        <v>774</v>
      </c>
      <c r="F781" s="448" t="s">
        <v>63</v>
      </c>
      <c r="G781" s="448" t="s">
        <v>63</v>
      </c>
      <c r="H781" s="454" t="s">
        <v>939</v>
      </c>
      <c r="I781" s="448" t="s">
        <v>57</v>
      </c>
      <c r="J781" s="455">
        <v>13513392</v>
      </c>
      <c r="K781" s="448" t="s">
        <v>929</v>
      </c>
      <c r="L781" s="448"/>
      <c r="M781" s="448"/>
      <c r="N781" s="448"/>
      <c r="O781" s="447"/>
      <c r="P781" s="447"/>
      <c r="Q781" s="447"/>
      <c r="R781" s="447"/>
      <c r="S781" s="447"/>
      <c r="T781" s="447"/>
      <c r="U781" s="447"/>
      <c r="V781" s="447"/>
      <c r="W781" s="447"/>
      <c r="X781" s="447"/>
      <c r="Y781" s="447"/>
      <c r="Z781" s="447"/>
    </row>
    <row r="782" spans="1:26" ht="15.75" customHeight="1">
      <c r="A782" s="447"/>
      <c r="B782" s="447" t="s">
        <v>416</v>
      </c>
      <c r="C782" s="448" t="s">
        <v>515</v>
      </c>
      <c r="D782" s="448" t="s">
        <v>397</v>
      </c>
      <c r="E782" s="448" t="s">
        <v>787</v>
      </c>
      <c r="F782" s="448" t="s">
        <v>63</v>
      </c>
      <c r="G782" s="448" t="s">
        <v>63</v>
      </c>
      <c r="H782" s="454" t="s">
        <v>939</v>
      </c>
      <c r="I782" s="448" t="s">
        <v>57</v>
      </c>
      <c r="J782" s="455">
        <v>63370130</v>
      </c>
      <c r="K782" s="448" t="s">
        <v>929</v>
      </c>
      <c r="L782" s="448"/>
      <c r="M782" s="448"/>
      <c r="N782" s="448"/>
      <c r="O782" s="447"/>
      <c r="P782" s="447"/>
      <c r="Q782" s="447"/>
      <c r="R782" s="447"/>
      <c r="S782" s="447"/>
      <c r="T782" s="447"/>
      <c r="U782" s="447"/>
      <c r="V782" s="447"/>
      <c r="W782" s="447"/>
      <c r="X782" s="447"/>
      <c r="Y782" s="447"/>
      <c r="Z782" s="447"/>
    </row>
    <row r="783" spans="1:26" ht="15.75" customHeight="1">
      <c r="A783" s="447"/>
      <c r="B783" s="462" t="s">
        <v>586</v>
      </c>
      <c r="C783" s="448" t="s">
        <v>587</v>
      </c>
      <c r="D783" s="448" t="s">
        <v>389</v>
      </c>
      <c r="E783" s="448" t="s">
        <v>755</v>
      </c>
      <c r="F783" s="448" t="s">
        <v>63</v>
      </c>
      <c r="G783" s="448" t="s">
        <v>63</v>
      </c>
      <c r="H783" s="454" t="s">
        <v>722</v>
      </c>
      <c r="I783" s="448" t="s">
        <v>57</v>
      </c>
      <c r="J783" s="455">
        <v>164739886</v>
      </c>
      <c r="K783" s="448" t="s">
        <v>929</v>
      </c>
      <c r="L783" s="448"/>
      <c r="M783" s="448"/>
      <c r="N783" s="448"/>
      <c r="O783" s="447"/>
      <c r="P783" s="447"/>
      <c r="Q783" s="447"/>
      <c r="R783" s="447"/>
      <c r="S783" s="447"/>
      <c r="T783" s="447"/>
      <c r="U783" s="447"/>
      <c r="V783" s="447"/>
      <c r="W783" s="447"/>
      <c r="X783" s="447"/>
      <c r="Y783" s="447"/>
      <c r="Z783" s="447"/>
    </row>
    <row r="784" spans="1:26" ht="15.75" customHeight="1">
      <c r="A784" s="447"/>
      <c r="B784" s="462" t="s">
        <v>586</v>
      </c>
      <c r="C784" s="448" t="s">
        <v>587</v>
      </c>
      <c r="D784" s="448" t="s">
        <v>389</v>
      </c>
      <c r="E784" s="448" t="s">
        <v>769</v>
      </c>
      <c r="F784" s="448" t="s">
        <v>63</v>
      </c>
      <c r="G784" s="448" t="s">
        <v>63</v>
      </c>
      <c r="H784" s="454" t="s">
        <v>722</v>
      </c>
      <c r="I784" s="448" t="s">
        <v>57</v>
      </c>
      <c r="J784" s="455">
        <v>41584346</v>
      </c>
      <c r="K784" s="448" t="s">
        <v>929</v>
      </c>
      <c r="L784" s="448"/>
      <c r="M784" s="448"/>
      <c r="N784" s="448"/>
      <c r="O784" s="447"/>
      <c r="P784" s="447"/>
      <c r="Q784" s="447"/>
      <c r="R784" s="447"/>
      <c r="S784" s="447"/>
      <c r="T784" s="447"/>
      <c r="U784" s="447"/>
      <c r="V784" s="447"/>
      <c r="W784" s="447"/>
      <c r="X784" s="447"/>
      <c r="Y784" s="447"/>
      <c r="Z784" s="447"/>
    </row>
    <row r="785" spans="1:26" ht="15.75" customHeight="1">
      <c r="A785" s="447"/>
      <c r="B785" s="462" t="s">
        <v>586</v>
      </c>
      <c r="C785" s="448" t="s">
        <v>587</v>
      </c>
      <c r="D785" s="448" t="s">
        <v>389</v>
      </c>
      <c r="E785" s="448" t="s">
        <v>768</v>
      </c>
      <c r="F785" s="448" t="s">
        <v>63</v>
      </c>
      <c r="G785" s="448" t="s">
        <v>63</v>
      </c>
      <c r="H785" s="454" t="s">
        <v>722</v>
      </c>
      <c r="I785" s="448" t="s">
        <v>57</v>
      </c>
      <c r="J785" s="456">
        <v>1295925</v>
      </c>
      <c r="K785" s="448" t="s">
        <v>929</v>
      </c>
      <c r="L785" s="448"/>
      <c r="M785" s="448"/>
      <c r="N785" s="448"/>
      <c r="O785" s="447"/>
      <c r="P785" s="447"/>
      <c r="Q785" s="447"/>
      <c r="R785" s="447"/>
      <c r="S785" s="447"/>
      <c r="T785" s="447"/>
      <c r="U785" s="447"/>
      <c r="V785" s="447"/>
      <c r="W785" s="447"/>
      <c r="X785" s="447"/>
      <c r="Y785" s="447"/>
      <c r="Z785" s="447"/>
    </row>
    <row r="786" spans="1:26" ht="15.75" customHeight="1">
      <c r="A786" s="447"/>
      <c r="B786" s="462" t="s">
        <v>586</v>
      </c>
      <c r="C786" s="448" t="s">
        <v>587</v>
      </c>
      <c r="D786" s="448" t="s">
        <v>389</v>
      </c>
      <c r="E786" s="448" t="s">
        <v>767</v>
      </c>
      <c r="F786" s="448" t="s">
        <v>63</v>
      </c>
      <c r="G786" s="448" t="s">
        <v>63</v>
      </c>
      <c r="H786" s="454" t="s">
        <v>722</v>
      </c>
      <c r="I786" s="448" t="s">
        <v>57</v>
      </c>
      <c r="J786" s="456">
        <v>5389785</v>
      </c>
      <c r="K786" s="448" t="s">
        <v>929</v>
      </c>
      <c r="L786" s="448"/>
      <c r="M786" s="448"/>
      <c r="N786" s="448"/>
      <c r="O786" s="447"/>
      <c r="P786" s="447"/>
      <c r="Q786" s="447"/>
      <c r="R786" s="447"/>
      <c r="S786" s="447"/>
      <c r="T786" s="447"/>
      <c r="U786" s="447"/>
      <c r="V786" s="447"/>
      <c r="W786" s="447"/>
      <c r="X786" s="447"/>
      <c r="Y786" s="447"/>
      <c r="Z786" s="447"/>
    </row>
    <row r="787" spans="1:26" ht="15.75" customHeight="1">
      <c r="A787" s="447"/>
      <c r="B787" s="462" t="s">
        <v>586</v>
      </c>
      <c r="C787" s="448" t="s">
        <v>587</v>
      </c>
      <c r="D787" s="448" t="s">
        <v>389</v>
      </c>
      <c r="E787" s="245" t="s">
        <v>760</v>
      </c>
      <c r="F787" s="448" t="s">
        <v>63</v>
      </c>
      <c r="G787" s="448" t="s">
        <v>63</v>
      </c>
      <c r="H787" s="454" t="s">
        <v>722</v>
      </c>
      <c r="I787" s="448" t="s">
        <v>57</v>
      </c>
      <c r="J787" s="456">
        <v>4947624</v>
      </c>
      <c r="K787" s="448" t="s">
        <v>929</v>
      </c>
      <c r="L787" s="448"/>
      <c r="M787" s="448"/>
      <c r="N787" s="448"/>
      <c r="O787" s="447"/>
      <c r="P787" s="447"/>
      <c r="Q787" s="447"/>
      <c r="R787" s="447"/>
      <c r="S787" s="447"/>
      <c r="T787" s="447"/>
      <c r="U787" s="447"/>
      <c r="V787" s="447"/>
      <c r="W787" s="447"/>
      <c r="X787" s="447"/>
      <c r="Y787" s="447"/>
      <c r="Z787" s="447"/>
    </row>
    <row r="788" spans="1:26" ht="15.75" customHeight="1">
      <c r="A788" s="447"/>
      <c r="B788" s="462" t="s">
        <v>586</v>
      </c>
      <c r="C788" s="448" t="s">
        <v>587</v>
      </c>
      <c r="D788" s="448" t="s">
        <v>387</v>
      </c>
      <c r="E788" s="448" t="s">
        <v>771</v>
      </c>
      <c r="F788" s="448" t="s">
        <v>63</v>
      </c>
      <c r="G788" s="448" t="s">
        <v>63</v>
      </c>
      <c r="H788" s="454" t="s">
        <v>722</v>
      </c>
      <c r="I788" s="448" t="s">
        <v>57</v>
      </c>
      <c r="J788" s="455">
        <v>1782369</v>
      </c>
      <c r="K788" s="448" t="s">
        <v>929</v>
      </c>
      <c r="L788" s="448"/>
      <c r="M788" s="448"/>
      <c r="N788" s="448"/>
      <c r="O788" s="447"/>
      <c r="P788" s="447"/>
      <c r="Q788" s="447"/>
      <c r="R788" s="447"/>
      <c r="S788" s="447"/>
      <c r="T788" s="447"/>
      <c r="U788" s="447"/>
      <c r="V788" s="447"/>
      <c r="W788" s="447"/>
      <c r="X788" s="447"/>
      <c r="Y788" s="447"/>
      <c r="Z788" s="447"/>
    </row>
    <row r="789" spans="1:26" ht="15.75" customHeight="1">
      <c r="A789" s="447"/>
      <c r="B789" s="462" t="s">
        <v>586</v>
      </c>
      <c r="C789" s="448" t="s">
        <v>587</v>
      </c>
      <c r="D789" s="448" t="s">
        <v>387</v>
      </c>
      <c r="E789" s="448" t="s">
        <v>772</v>
      </c>
      <c r="F789" s="448" t="s">
        <v>63</v>
      </c>
      <c r="G789" s="448" t="s">
        <v>63</v>
      </c>
      <c r="H789" s="454" t="s">
        <v>722</v>
      </c>
      <c r="I789" s="448" t="s">
        <v>57</v>
      </c>
      <c r="J789" s="455">
        <v>8250656</v>
      </c>
      <c r="K789" s="448" t="s">
        <v>929</v>
      </c>
      <c r="L789" s="448"/>
      <c r="M789" s="448"/>
      <c r="N789" s="448"/>
      <c r="O789" s="447"/>
      <c r="P789" s="447"/>
      <c r="Q789" s="447"/>
      <c r="R789" s="447"/>
      <c r="S789" s="447"/>
      <c r="T789" s="447"/>
      <c r="U789" s="447"/>
      <c r="V789" s="447"/>
      <c r="W789" s="447"/>
      <c r="X789" s="447"/>
      <c r="Y789" s="447"/>
      <c r="Z789" s="447"/>
    </row>
    <row r="790" spans="1:26" ht="15.75" customHeight="1">
      <c r="A790" s="447"/>
      <c r="B790" s="462" t="s">
        <v>586</v>
      </c>
      <c r="C790" s="448" t="s">
        <v>587</v>
      </c>
      <c r="D790" s="448" t="s">
        <v>387</v>
      </c>
      <c r="E790" s="245" t="s">
        <v>773</v>
      </c>
      <c r="F790" s="448" t="s">
        <v>63</v>
      </c>
      <c r="G790" s="448" t="s">
        <v>63</v>
      </c>
      <c r="H790" s="454" t="s">
        <v>722</v>
      </c>
      <c r="I790" s="448" t="s">
        <v>57</v>
      </c>
      <c r="J790" s="455">
        <v>820</v>
      </c>
      <c r="K790" s="448" t="s">
        <v>929</v>
      </c>
      <c r="L790" s="448"/>
      <c r="M790" s="448"/>
      <c r="N790" s="448"/>
      <c r="O790" s="447"/>
      <c r="P790" s="447"/>
      <c r="Q790" s="447"/>
      <c r="R790" s="447"/>
      <c r="S790" s="447"/>
      <c r="T790" s="447"/>
      <c r="U790" s="447"/>
      <c r="V790" s="447"/>
      <c r="W790" s="447"/>
      <c r="X790" s="447"/>
      <c r="Y790" s="447"/>
      <c r="Z790" s="447"/>
    </row>
    <row r="791" spans="1:26" ht="15.75" customHeight="1">
      <c r="A791" s="447"/>
      <c r="B791" s="462" t="s">
        <v>586</v>
      </c>
      <c r="C791" s="448" t="s">
        <v>587</v>
      </c>
      <c r="D791" s="448" t="s">
        <v>401</v>
      </c>
      <c r="E791" s="448" t="s">
        <v>774</v>
      </c>
      <c r="F791" s="448" t="s">
        <v>63</v>
      </c>
      <c r="G791" s="448" t="s">
        <v>63</v>
      </c>
      <c r="H791" s="454" t="s">
        <v>722</v>
      </c>
      <c r="I791" s="448" t="s">
        <v>57</v>
      </c>
      <c r="J791" s="455">
        <v>18936</v>
      </c>
      <c r="K791" s="448" t="s">
        <v>929</v>
      </c>
      <c r="L791" s="448"/>
      <c r="M791" s="448"/>
      <c r="N791" s="448"/>
      <c r="O791" s="447"/>
      <c r="P791" s="447"/>
      <c r="Q791" s="447"/>
      <c r="R791" s="447"/>
      <c r="S791" s="447"/>
      <c r="T791" s="447"/>
      <c r="U791" s="447"/>
      <c r="V791" s="447"/>
      <c r="W791" s="447"/>
      <c r="X791" s="447"/>
      <c r="Y791" s="447"/>
      <c r="Z791" s="447"/>
    </row>
    <row r="792" spans="1:26" ht="15.75" customHeight="1">
      <c r="A792" s="447"/>
      <c r="B792" s="462" t="s">
        <v>586</v>
      </c>
      <c r="C792" s="448" t="s">
        <v>587</v>
      </c>
      <c r="D792" s="448" t="s">
        <v>393</v>
      </c>
      <c r="E792" s="448" t="s">
        <v>791</v>
      </c>
      <c r="F792" s="448" t="s">
        <v>63</v>
      </c>
      <c r="G792" s="448" t="s">
        <v>63</v>
      </c>
      <c r="H792" s="454" t="s">
        <v>722</v>
      </c>
      <c r="I792" s="448" t="s">
        <v>57</v>
      </c>
      <c r="J792" s="455">
        <v>148040636</v>
      </c>
      <c r="K792" s="448" t="s">
        <v>929</v>
      </c>
      <c r="L792" s="448"/>
      <c r="M792" s="448"/>
      <c r="N792" s="448"/>
      <c r="O792" s="447"/>
      <c r="P792" s="447"/>
      <c r="Q792" s="447"/>
      <c r="R792" s="447"/>
      <c r="S792" s="447"/>
      <c r="T792" s="447"/>
      <c r="U792" s="447"/>
      <c r="V792" s="447"/>
      <c r="W792" s="447"/>
      <c r="X792" s="447"/>
      <c r="Y792" s="447"/>
      <c r="Z792" s="447"/>
    </row>
    <row r="793" spans="1:26" ht="15.75" customHeight="1">
      <c r="A793" s="447"/>
      <c r="B793" s="462" t="s">
        <v>586</v>
      </c>
      <c r="C793" s="448" t="s">
        <v>588</v>
      </c>
      <c r="D793" s="448" t="s">
        <v>389</v>
      </c>
      <c r="E793" s="448" t="s">
        <v>752</v>
      </c>
      <c r="F793" s="448" t="s">
        <v>63</v>
      </c>
      <c r="G793" s="448" t="s">
        <v>63</v>
      </c>
      <c r="H793" s="454" t="s">
        <v>721</v>
      </c>
      <c r="I793" s="448" t="s">
        <v>57</v>
      </c>
      <c r="J793" s="455">
        <v>31500</v>
      </c>
      <c r="K793" s="448" t="s">
        <v>929</v>
      </c>
      <c r="L793" s="448"/>
      <c r="M793" s="448"/>
      <c r="N793" s="448"/>
      <c r="O793" s="447"/>
      <c r="P793" s="447"/>
      <c r="Q793" s="447"/>
      <c r="R793" s="447"/>
      <c r="S793" s="447"/>
      <c r="T793" s="447"/>
      <c r="U793" s="447"/>
      <c r="V793" s="447"/>
      <c r="W793" s="447"/>
      <c r="X793" s="447"/>
      <c r="Y793" s="447"/>
      <c r="Z793" s="447"/>
    </row>
    <row r="794" spans="1:26" ht="15.75" customHeight="1">
      <c r="A794" s="447"/>
      <c r="B794" s="462" t="s">
        <v>586</v>
      </c>
      <c r="C794" s="448" t="s">
        <v>588</v>
      </c>
      <c r="D794" s="448" t="s">
        <v>389</v>
      </c>
      <c r="E794" s="448" t="s">
        <v>769</v>
      </c>
      <c r="F794" s="448" t="s">
        <v>63</v>
      </c>
      <c r="G794" s="448" t="s">
        <v>63</v>
      </c>
      <c r="H794" s="454" t="s">
        <v>721</v>
      </c>
      <c r="I794" s="448" t="s">
        <v>57</v>
      </c>
      <c r="J794" s="455">
        <v>1166250706</v>
      </c>
      <c r="K794" s="448" t="s">
        <v>929</v>
      </c>
      <c r="L794" s="448"/>
      <c r="M794" s="448"/>
      <c r="N794" s="448"/>
      <c r="O794" s="447"/>
      <c r="P794" s="447"/>
      <c r="Q794" s="447"/>
      <c r="R794" s="447"/>
      <c r="S794" s="447"/>
      <c r="T794" s="447"/>
      <c r="U794" s="447"/>
      <c r="V794" s="447"/>
      <c r="W794" s="447"/>
      <c r="X794" s="447"/>
      <c r="Y794" s="447"/>
      <c r="Z794" s="447"/>
    </row>
    <row r="795" spans="1:26" ht="15.75" customHeight="1">
      <c r="A795" s="447"/>
      <c r="B795" s="462" t="s">
        <v>586</v>
      </c>
      <c r="C795" s="448" t="s">
        <v>588</v>
      </c>
      <c r="D795" s="448" t="s">
        <v>389</v>
      </c>
      <c r="E795" s="448" t="s">
        <v>768</v>
      </c>
      <c r="F795" s="448" t="s">
        <v>63</v>
      </c>
      <c r="G795" s="448" t="s">
        <v>63</v>
      </c>
      <c r="H795" s="454" t="s">
        <v>721</v>
      </c>
      <c r="I795" s="448" t="s">
        <v>57</v>
      </c>
      <c r="J795" s="456">
        <v>20637235</v>
      </c>
      <c r="K795" s="448" t="s">
        <v>929</v>
      </c>
      <c r="L795" s="448"/>
      <c r="M795" s="448"/>
      <c r="N795" s="448"/>
      <c r="O795" s="447"/>
      <c r="P795" s="447"/>
      <c r="Q795" s="447"/>
      <c r="R795" s="447"/>
      <c r="S795" s="447"/>
      <c r="T795" s="447"/>
      <c r="U795" s="447"/>
      <c r="V795" s="447"/>
      <c r="W795" s="447"/>
      <c r="X795" s="447"/>
      <c r="Y795" s="447"/>
      <c r="Z795" s="447"/>
    </row>
    <row r="796" spans="1:26" ht="15.75" customHeight="1">
      <c r="A796" s="447"/>
      <c r="B796" s="462" t="s">
        <v>586</v>
      </c>
      <c r="C796" s="448" t="s">
        <v>588</v>
      </c>
      <c r="D796" s="448" t="s">
        <v>389</v>
      </c>
      <c r="E796" s="448" t="s">
        <v>767</v>
      </c>
      <c r="F796" s="448" t="s">
        <v>63</v>
      </c>
      <c r="G796" s="448" t="s">
        <v>63</v>
      </c>
      <c r="H796" s="454" t="s">
        <v>721</v>
      </c>
      <c r="I796" s="448" t="s">
        <v>57</v>
      </c>
      <c r="J796" s="456">
        <v>220269795</v>
      </c>
      <c r="K796" s="448" t="s">
        <v>929</v>
      </c>
      <c r="L796" s="448"/>
      <c r="M796" s="448"/>
      <c r="N796" s="448"/>
      <c r="O796" s="447"/>
      <c r="P796" s="447"/>
      <c r="Q796" s="447"/>
      <c r="R796" s="447"/>
      <c r="S796" s="447"/>
      <c r="T796" s="447"/>
      <c r="U796" s="447"/>
      <c r="V796" s="447"/>
      <c r="W796" s="447"/>
      <c r="X796" s="447"/>
      <c r="Y796" s="447"/>
      <c r="Z796" s="447"/>
    </row>
    <row r="797" spans="1:26" ht="15.75" customHeight="1">
      <c r="A797" s="447"/>
      <c r="B797" s="462" t="s">
        <v>586</v>
      </c>
      <c r="C797" s="448" t="s">
        <v>588</v>
      </c>
      <c r="D797" s="448" t="s">
        <v>389</v>
      </c>
      <c r="E797" s="245" t="s">
        <v>760</v>
      </c>
      <c r="F797" s="448" t="s">
        <v>63</v>
      </c>
      <c r="G797" s="448" t="s">
        <v>63</v>
      </c>
      <c r="H797" s="454" t="s">
        <v>721</v>
      </c>
      <c r="I797" s="448" t="s">
        <v>57</v>
      </c>
      <c r="J797" s="456">
        <v>17498956</v>
      </c>
      <c r="K797" s="448" t="s">
        <v>929</v>
      </c>
      <c r="L797" s="448"/>
      <c r="M797" s="448"/>
      <c r="N797" s="448"/>
      <c r="O797" s="447"/>
      <c r="P797" s="447"/>
      <c r="Q797" s="447"/>
      <c r="R797" s="447"/>
      <c r="S797" s="447"/>
      <c r="T797" s="447"/>
      <c r="U797" s="447"/>
      <c r="V797" s="447"/>
      <c r="W797" s="447"/>
      <c r="X797" s="447"/>
      <c r="Y797" s="447"/>
      <c r="Z797" s="447"/>
    </row>
    <row r="798" spans="1:26" ht="15.75" customHeight="1">
      <c r="A798" s="447"/>
      <c r="B798" s="462" t="s">
        <v>586</v>
      </c>
      <c r="C798" s="448" t="s">
        <v>588</v>
      </c>
      <c r="D798" s="448" t="s">
        <v>393</v>
      </c>
      <c r="E798" s="448" t="s">
        <v>791</v>
      </c>
      <c r="F798" s="448" t="s">
        <v>63</v>
      </c>
      <c r="G798" s="448" t="s">
        <v>63</v>
      </c>
      <c r="H798" s="454" t="s">
        <v>721</v>
      </c>
      <c r="I798" s="448" t="s">
        <v>57</v>
      </c>
      <c r="J798" s="455">
        <v>20990200481</v>
      </c>
      <c r="K798" s="448" t="s">
        <v>929</v>
      </c>
      <c r="L798" s="448"/>
      <c r="M798" s="448"/>
      <c r="N798" s="448"/>
      <c r="O798" s="447"/>
      <c r="P798" s="447"/>
      <c r="Q798" s="447"/>
      <c r="R798" s="447"/>
      <c r="S798" s="447"/>
      <c r="T798" s="447"/>
      <c r="U798" s="447"/>
      <c r="V798" s="447"/>
      <c r="W798" s="447"/>
      <c r="X798" s="447"/>
      <c r="Y798" s="447"/>
      <c r="Z798" s="447"/>
    </row>
    <row r="799" spans="1:26" s="475" customFormat="1" ht="15.75" customHeight="1">
      <c r="A799" s="474"/>
      <c r="B799" s="474"/>
      <c r="C799" s="480"/>
      <c r="D799" s="480"/>
      <c r="E799" s="480"/>
      <c r="F799" s="480"/>
      <c r="G799" s="481"/>
      <c r="H799" s="480"/>
      <c r="I799" s="480"/>
      <c r="J799" s="482"/>
      <c r="K799" s="480"/>
      <c r="L799" s="480"/>
      <c r="M799" s="480"/>
      <c r="N799" s="480"/>
      <c r="O799" s="474"/>
      <c r="P799" s="474"/>
      <c r="Q799" s="474"/>
      <c r="R799" s="474"/>
      <c r="S799" s="474"/>
      <c r="T799" s="474"/>
      <c r="U799" s="474"/>
      <c r="V799" s="474"/>
      <c r="W799" s="474"/>
      <c r="X799" s="474"/>
      <c r="Y799" s="474"/>
      <c r="Z799" s="474"/>
    </row>
    <row r="800" spans="1:26" ht="15.75" customHeight="1" thickBot="1">
      <c r="A800" s="447"/>
      <c r="B800" s="447"/>
      <c r="C800" s="448"/>
      <c r="D800" s="448"/>
      <c r="E800" s="448"/>
      <c r="F800" s="448"/>
      <c r="G800" s="461"/>
      <c r="H800" s="448"/>
      <c r="I800" s="448"/>
      <c r="J800" s="449"/>
      <c r="K800" s="448"/>
      <c r="L800" s="448"/>
      <c r="M800" s="448"/>
      <c r="N800" s="448"/>
      <c r="O800" s="447"/>
      <c r="P800" s="447"/>
      <c r="Q800" s="447"/>
      <c r="R800" s="447"/>
      <c r="S800" s="447"/>
      <c r="T800" s="447"/>
      <c r="U800" s="447"/>
      <c r="V800" s="447"/>
      <c r="W800" s="447"/>
      <c r="X800" s="447"/>
      <c r="Y800" s="447"/>
      <c r="Z800" s="447"/>
    </row>
    <row r="801" spans="1:26" ht="15.75" customHeight="1" thickTop="1" thickBot="1">
      <c r="A801" s="447"/>
      <c r="B801" s="447"/>
      <c r="C801" s="448"/>
      <c r="D801" s="448"/>
      <c r="E801" s="448"/>
      <c r="F801" s="448"/>
      <c r="G801" s="461"/>
      <c r="H801" s="463" t="s">
        <v>794</v>
      </c>
      <c r="I801" s="464"/>
      <c r="J801" s="465">
        <f>J803/'[1]Part 1 - About'!E45</f>
        <v>1165589603.6004758</v>
      </c>
      <c r="K801" s="448"/>
      <c r="L801" s="448"/>
      <c r="M801" s="448"/>
      <c r="N801" s="448"/>
      <c r="O801" s="447"/>
      <c r="P801" s="447"/>
      <c r="Q801" s="447"/>
      <c r="R801" s="447"/>
      <c r="S801" s="447"/>
      <c r="T801" s="447"/>
      <c r="U801" s="447"/>
      <c r="V801" s="447"/>
      <c r="W801" s="447"/>
      <c r="X801" s="447"/>
      <c r="Y801" s="447"/>
      <c r="Z801" s="447"/>
    </row>
    <row r="802" spans="1:26" ht="15.75" customHeight="1" thickTop="1" thickBot="1">
      <c r="A802" s="447"/>
      <c r="B802" s="447"/>
      <c r="C802" s="448"/>
      <c r="D802" s="448"/>
      <c r="E802" s="448"/>
      <c r="F802" s="448"/>
      <c r="G802" s="461"/>
      <c r="H802" s="466"/>
      <c r="I802" s="466"/>
      <c r="J802" s="467"/>
      <c r="K802" s="448"/>
      <c r="L802" s="448"/>
      <c r="M802" s="448"/>
      <c r="N802" s="448"/>
      <c r="O802" s="447"/>
      <c r="P802" s="447"/>
      <c r="Q802" s="447"/>
      <c r="R802" s="447"/>
      <c r="S802" s="447"/>
      <c r="T802" s="447"/>
      <c r="U802" s="447"/>
      <c r="V802" s="447"/>
      <c r="W802" s="447"/>
      <c r="X802" s="447"/>
      <c r="Y802" s="447"/>
      <c r="Z802" s="447"/>
    </row>
    <row r="803" spans="1:26" ht="15.75" customHeight="1" thickBot="1">
      <c r="A803" s="447"/>
      <c r="B803" s="447"/>
      <c r="C803" s="448"/>
      <c r="D803" s="448"/>
      <c r="E803" s="448"/>
      <c r="F803" s="448"/>
      <c r="G803" s="461"/>
      <c r="H803" s="468" t="str">
        <f>"Total in "&amp;'[1]Part 1 - About'!$E$44</f>
        <v>Total in PHP</v>
      </c>
      <c r="I803" s="469"/>
      <c r="J803" s="470">
        <f>SUM(J15:J798)</f>
        <v>57410649689.5</v>
      </c>
      <c r="K803" s="448"/>
      <c r="L803" s="448"/>
      <c r="M803" s="448"/>
      <c r="N803" s="448"/>
      <c r="O803" s="447"/>
      <c r="P803" s="447"/>
      <c r="Q803" s="447"/>
      <c r="R803" s="447"/>
      <c r="S803" s="447"/>
      <c r="T803" s="447"/>
      <c r="U803" s="447"/>
      <c r="V803" s="447"/>
      <c r="W803" s="447"/>
      <c r="X803" s="447"/>
      <c r="Y803" s="447"/>
      <c r="Z803" s="447"/>
    </row>
    <row r="804" spans="1:26" ht="15.75" customHeight="1">
      <c r="A804" s="447"/>
      <c r="B804" s="447"/>
      <c r="C804" s="448"/>
      <c r="D804" s="448"/>
      <c r="E804" s="448"/>
      <c r="F804" s="448"/>
      <c r="G804" s="448"/>
      <c r="H804" s="448"/>
      <c r="I804" s="448"/>
      <c r="J804" s="449"/>
      <c r="K804" s="448"/>
      <c r="L804" s="448"/>
      <c r="M804" s="448"/>
      <c r="N804" s="448"/>
      <c r="O804" s="447"/>
      <c r="P804" s="447"/>
      <c r="Q804" s="447"/>
      <c r="R804" s="447"/>
      <c r="S804" s="447"/>
      <c r="T804" s="447"/>
      <c r="U804" s="447"/>
      <c r="V804" s="447"/>
      <c r="W804" s="447"/>
      <c r="X804" s="447"/>
      <c r="Y804" s="447"/>
      <c r="Z804" s="447"/>
    </row>
    <row r="805" spans="1:26" ht="15.75" customHeight="1">
      <c r="A805" s="447"/>
      <c r="B805" s="443"/>
      <c r="C805" s="557" t="s">
        <v>795</v>
      </c>
      <c r="D805" s="558"/>
      <c r="E805" s="558"/>
      <c r="F805" s="558"/>
      <c r="G805" s="558"/>
      <c r="H805" s="558"/>
      <c r="I805" s="558"/>
      <c r="J805" s="558"/>
      <c r="K805" s="558"/>
      <c r="L805" s="558"/>
      <c r="M805" s="558"/>
      <c r="N805" s="558"/>
      <c r="O805" s="447"/>
      <c r="P805" s="447"/>
      <c r="Q805" s="447"/>
      <c r="R805" s="447"/>
      <c r="S805" s="447"/>
      <c r="T805" s="447"/>
      <c r="U805" s="447"/>
      <c r="V805" s="447"/>
      <c r="W805" s="447"/>
      <c r="X805" s="447"/>
      <c r="Y805" s="447"/>
      <c r="Z805" s="447"/>
    </row>
    <row r="806" spans="1:26" ht="15.75" customHeight="1">
      <c r="A806" s="447"/>
      <c r="B806" s="447"/>
      <c r="C806" s="561" t="s">
        <v>796</v>
      </c>
      <c r="D806" s="558"/>
      <c r="E806" s="558"/>
      <c r="F806" s="558"/>
      <c r="G806" s="558"/>
      <c r="H806" s="558"/>
      <c r="I806" s="558"/>
      <c r="J806" s="558"/>
      <c r="K806" s="558"/>
      <c r="L806" s="558"/>
      <c r="M806" s="558"/>
      <c r="N806" s="558"/>
      <c r="O806" s="447"/>
      <c r="P806" s="447"/>
      <c r="Q806" s="447"/>
      <c r="R806" s="447"/>
      <c r="S806" s="447"/>
      <c r="T806" s="447"/>
      <c r="U806" s="447"/>
      <c r="V806" s="447"/>
      <c r="W806" s="447"/>
      <c r="X806" s="447"/>
      <c r="Y806" s="447"/>
      <c r="Z806" s="447"/>
    </row>
    <row r="807" spans="1:26" ht="15.75" customHeight="1">
      <c r="A807" s="447"/>
      <c r="B807" s="447"/>
      <c r="C807" s="561"/>
      <c r="D807" s="558"/>
      <c r="E807" s="558"/>
      <c r="F807" s="558"/>
      <c r="G807" s="558"/>
      <c r="H807" s="558"/>
      <c r="I807" s="558"/>
      <c r="J807" s="558"/>
      <c r="K807" s="558"/>
      <c r="L807" s="558"/>
      <c r="M807" s="558"/>
      <c r="N807" s="558"/>
      <c r="O807" s="447"/>
      <c r="P807" s="447"/>
      <c r="Q807" s="447"/>
      <c r="R807" s="447"/>
      <c r="S807" s="447"/>
      <c r="T807" s="447"/>
      <c r="U807" s="447"/>
      <c r="V807" s="447"/>
      <c r="W807" s="447"/>
      <c r="X807" s="447"/>
      <c r="Y807" s="447"/>
      <c r="Z807" s="447"/>
    </row>
    <row r="808" spans="1:26" ht="15.75" customHeight="1">
      <c r="A808" s="447"/>
      <c r="B808" s="447"/>
      <c r="C808" s="561" t="s">
        <v>2612</v>
      </c>
      <c r="D808" s="558"/>
      <c r="E808" s="558"/>
      <c r="F808" s="558"/>
      <c r="G808" s="558"/>
      <c r="H808" s="558"/>
      <c r="I808" s="558"/>
      <c r="J808" s="558"/>
      <c r="K808" s="558"/>
      <c r="L808" s="558"/>
      <c r="M808" s="558"/>
      <c r="N808" s="558"/>
      <c r="O808" s="447"/>
      <c r="P808" s="447"/>
      <c r="Q808" s="447"/>
      <c r="R808" s="447"/>
      <c r="S808" s="447"/>
      <c r="T808" s="447"/>
      <c r="U808" s="447"/>
      <c r="V808" s="447"/>
      <c r="W808" s="447"/>
      <c r="X808" s="447"/>
      <c r="Y808" s="447"/>
      <c r="Z808" s="447"/>
    </row>
    <row r="809" spans="1:26" ht="15.75" customHeight="1">
      <c r="A809" s="447"/>
      <c r="B809" s="447"/>
      <c r="C809" s="476"/>
      <c r="D809" s="477"/>
      <c r="E809" s="477"/>
      <c r="F809" s="477"/>
      <c r="G809" s="477"/>
      <c r="H809" s="477"/>
      <c r="I809" s="477"/>
      <c r="J809" s="477"/>
      <c r="K809" s="477"/>
      <c r="L809" s="477"/>
      <c r="M809" s="477"/>
      <c r="N809" s="477"/>
      <c r="O809" s="447"/>
      <c r="P809" s="447"/>
      <c r="Q809" s="447"/>
      <c r="R809" s="447"/>
      <c r="S809" s="447"/>
      <c r="T809" s="447"/>
      <c r="U809" s="447"/>
      <c r="V809" s="447"/>
      <c r="W809" s="447"/>
      <c r="X809" s="447"/>
      <c r="Y809" s="447"/>
      <c r="Z809" s="447"/>
    </row>
    <row r="810" spans="1:26" s="475" customFormat="1" ht="15.6" customHeight="1">
      <c r="A810" s="474"/>
      <c r="B810" s="474"/>
      <c r="C810" s="483" t="s">
        <v>408</v>
      </c>
      <c r="D810" s="484" t="s">
        <v>812</v>
      </c>
      <c r="E810" s="484" t="s">
        <v>748</v>
      </c>
      <c r="F810" s="484" t="s">
        <v>747</v>
      </c>
      <c r="G810" s="484" t="s">
        <v>921</v>
      </c>
      <c r="H810" s="484" t="s">
        <v>922</v>
      </c>
      <c r="I810" s="484" t="s">
        <v>923</v>
      </c>
      <c r="J810" s="484" t="s">
        <v>924</v>
      </c>
      <c r="K810" s="485" t="s">
        <v>749</v>
      </c>
      <c r="L810" s="484" t="s">
        <v>925</v>
      </c>
      <c r="M810" s="484" t="s">
        <v>926</v>
      </c>
      <c r="N810" s="484" t="s">
        <v>927</v>
      </c>
      <c r="O810" s="484" t="s">
        <v>928</v>
      </c>
      <c r="P810" s="474"/>
      <c r="Q810" s="474"/>
      <c r="R810" s="474"/>
      <c r="S810" s="474"/>
      <c r="T810" s="474"/>
      <c r="U810" s="474"/>
      <c r="V810" s="474"/>
      <c r="W810" s="474"/>
      <c r="X810" s="474"/>
      <c r="Y810" s="474"/>
      <c r="Z810" s="474"/>
    </row>
    <row r="811" spans="1:26" s="475" customFormat="1" ht="15.6" customHeight="1">
      <c r="A811" s="474"/>
      <c r="B811" s="474"/>
      <c r="C811" s="486" t="s">
        <v>416</v>
      </c>
      <c r="D811" s="487" t="s">
        <v>583</v>
      </c>
      <c r="E811" s="487" t="s">
        <v>389</v>
      </c>
      <c r="F811" s="487" t="s">
        <v>752</v>
      </c>
      <c r="G811" s="487" t="s">
        <v>63</v>
      </c>
      <c r="H811" s="487" t="s">
        <v>63</v>
      </c>
      <c r="I811" s="488" t="s">
        <v>903</v>
      </c>
      <c r="J811" s="487" t="s">
        <v>57</v>
      </c>
      <c r="K811" s="489" t="s">
        <v>226</v>
      </c>
      <c r="L811" s="487" t="s">
        <v>929</v>
      </c>
      <c r="M811" s="487"/>
      <c r="N811" s="487"/>
      <c r="O811" s="487" t="s">
        <v>2613</v>
      </c>
      <c r="P811" s="474"/>
      <c r="Q811" s="474"/>
      <c r="R811" s="474"/>
      <c r="S811" s="474"/>
      <c r="T811" s="474"/>
      <c r="U811" s="474"/>
      <c r="V811" s="474"/>
      <c r="W811" s="474"/>
      <c r="X811" s="474"/>
      <c r="Y811" s="474"/>
      <c r="Z811" s="474"/>
    </row>
    <row r="812" spans="1:26" s="475" customFormat="1" ht="23.25" customHeight="1">
      <c r="A812" s="473"/>
      <c r="B812" s="474"/>
      <c r="C812" s="447" t="s">
        <v>416</v>
      </c>
      <c r="D812" s="448" t="s">
        <v>583</v>
      </c>
      <c r="E812" s="448" t="s">
        <v>389</v>
      </c>
      <c r="F812" s="448" t="s">
        <v>755</v>
      </c>
      <c r="G812" s="448" t="s">
        <v>63</v>
      </c>
      <c r="H812" s="448" t="s">
        <v>63</v>
      </c>
      <c r="I812" s="454" t="s">
        <v>903</v>
      </c>
      <c r="J812" s="448" t="s">
        <v>57</v>
      </c>
      <c r="K812" s="455" t="s">
        <v>226</v>
      </c>
      <c r="L812" s="448" t="s">
        <v>929</v>
      </c>
      <c r="M812" s="448"/>
      <c r="N812" s="448"/>
      <c r="O812" s="448" t="s">
        <v>2613</v>
      </c>
      <c r="P812" s="473"/>
      <c r="Q812" s="473"/>
      <c r="R812" s="473"/>
      <c r="S812" s="473"/>
      <c r="T812" s="473"/>
      <c r="U812" s="473"/>
      <c r="V812" s="473"/>
      <c r="W812" s="473"/>
      <c r="X812" s="473"/>
      <c r="Y812" s="473"/>
      <c r="Z812" s="473"/>
    </row>
    <row r="813" spans="1:26" ht="15.75" customHeight="1">
      <c r="A813" s="447"/>
      <c r="B813" s="447"/>
      <c r="C813" s="486" t="s">
        <v>416</v>
      </c>
      <c r="D813" s="487" t="s">
        <v>583</v>
      </c>
      <c r="E813" s="487" t="s">
        <v>389</v>
      </c>
      <c r="F813" s="487" t="s">
        <v>756</v>
      </c>
      <c r="G813" s="487" t="s">
        <v>63</v>
      </c>
      <c r="H813" s="487" t="s">
        <v>63</v>
      </c>
      <c r="I813" s="488" t="s">
        <v>903</v>
      </c>
      <c r="J813" s="487" t="s">
        <v>57</v>
      </c>
      <c r="K813" s="489" t="s">
        <v>226</v>
      </c>
      <c r="L813" s="487" t="s">
        <v>929</v>
      </c>
      <c r="M813" s="487"/>
      <c r="N813" s="487"/>
      <c r="O813" s="487" t="s">
        <v>2613</v>
      </c>
      <c r="P813" s="447"/>
      <c r="Q813" s="447"/>
      <c r="R813" s="447"/>
      <c r="S813" s="447"/>
      <c r="T813" s="447"/>
      <c r="U813" s="447"/>
      <c r="V813" s="447"/>
      <c r="W813" s="447"/>
      <c r="X813" s="447"/>
      <c r="Y813" s="447"/>
      <c r="Z813" s="447"/>
    </row>
    <row r="814" spans="1:26" ht="15.75" customHeight="1">
      <c r="A814" s="447"/>
      <c r="B814" s="447"/>
      <c r="C814" s="447" t="s">
        <v>416</v>
      </c>
      <c r="D814" s="448" t="s">
        <v>583</v>
      </c>
      <c r="E814" s="448" t="s">
        <v>389</v>
      </c>
      <c r="F814" s="448" t="s">
        <v>757</v>
      </c>
      <c r="G814" s="448" t="s">
        <v>63</v>
      </c>
      <c r="H814" s="448" t="s">
        <v>63</v>
      </c>
      <c r="I814" s="454" t="s">
        <v>903</v>
      </c>
      <c r="J814" s="448" t="s">
        <v>57</v>
      </c>
      <c r="K814" s="455" t="s">
        <v>226</v>
      </c>
      <c r="L814" s="448" t="s">
        <v>929</v>
      </c>
      <c r="M814" s="448"/>
      <c r="N814" s="448"/>
      <c r="O814" s="448" t="s">
        <v>2613</v>
      </c>
      <c r="P814" s="447"/>
      <c r="Q814" s="447"/>
      <c r="R814" s="447"/>
      <c r="S814" s="447"/>
      <c r="T814" s="447"/>
      <c r="U814" s="447"/>
      <c r="V814" s="447"/>
      <c r="W814" s="447"/>
      <c r="X814" s="447"/>
      <c r="Y814" s="447"/>
      <c r="Z814" s="447"/>
    </row>
    <row r="815" spans="1:26" ht="15.75" customHeight="1">
      <c r="A815" s="447"/>
      <c r="B815" s="447"/>
      <c r="C815" s="486" t="s">
        <v>416</v>
      </c>
      <c r="D815" s="487" t="s">
        <v>583</v>
      </c>
      <c r="E815" s="487" t="s">
        <v>389</v>
      </c>
      <c r="F815" s="487" t="s">
        <v>759</v>
      </c>
      <c r="G815" s="487" t="s">
        <v>63</v>
      </c>
      <c r="H815" s="487" t="s">
        <v>63</v>
      </c>
      <c r="I815" s="488" t="s">
        <v>903</v>
      </c>
      <c r="J815" s="487" t="s">
        <v>57</v>
      </c>
      <c r="K815" s="489" t="s">
        <v>226</v>
      </c>
      <c r="L815" s="487" t="s">
        <v>929</v>
      </c>
      <c r="M815" s="487"/>
      <c r="N815" s="487"/>
      <c r="O815" s="487" t="s">
        <v>2613</v>
      </c>
      <c r="P815" s="447"/>
      <c r="Q815" s="447"/>
      <c r="R815" s="447"/>
      <c r="S815" s="447"/>
      <c r="T815" s="447"/>
      <c r="U815" s="447"/>
      <c r="V815" s="447"/>
      <c r="W815" s="447"/>
      <c r="X815" s="447"/>
      <c r="Y815" s="447"/>
      <c r="Z815" s="447"/>
    </row>
    <row r="816" spans="1:26" s="475" customFormat="1" ht="15.6" customHeight="1">
      <c r="A816" s="474"/>
      <c r="B816" s="474"/>
      <c r="C816" s="447" t="s">
        <v>416</v>
      </c>
      <c r="D816" s="448" t="s">
        <v>583</v>
      </c>
      <c r="E816" s="448" t="s">
        <v>389</v>
      </c>
      <c r="F816" s="448" t="s">
        <v>763</v>
      </c>
      <c r="G816" s="448" t="s">
        <v>63</v>
      </c>
      <c r="H816" s="448" t="s">
        <v>63</v>
      </c>
      <c r="I816" s="454" t="s">
        <v>903</v>
      </c>
      <c r="J816" s="448" t="s">
        <v>57</v>
      </c>
      <c r="K816" s="455" t="s">
        <v>226</v>
      </c>
      <c r="L816" s="448" t="s">
        <v>929</v>
      </c>
      <c r="M816" s="448"/>
      <c r="N816" s="448"/>
      <c r="O816" s="448" t="s">
        <v>2613</v>
      </c>
      <c r="P816" s="474"/>
      <c r="Q816" s="474"/>
      <c r="R816" s="474"/>
      <c r="S816" s="474"/>
      <c r="T816" s="474"/>
      <c r="U816" s="474"/>
      <c r="V816" s="474"/>
      <c r="W816" s="474"/>
      <c r="X816" s="474"/>
      <c r="Y816" s="474"/>
      <c r="Z816" s="474"/>
    </row>
    <row r="817" spans="1:26" s="475" customFormat="1" ht="15.6" customHeight="1">
      <c r="A817" s="474"/>
      <c r="B817" s="474"/>
      <c r="C817" s="486" t="s">
        <v>416</v>
      </c>
      <c r="D817" s="487" t="s">
        <v>583</v>
      </c>
      <c r="E817" s="487" t="s">
        <v>389</v>
      </c>
      <c r="F817" s="487" t="s">
        <v>760</v>
      </c>
      <c r="G817" s="487" t="s">
        <v>63</v>
      </c>
      <c r="H817" s="487" t="s">
        <v>63</v>
      </c>
      <c r="I817" s="488" t="s">
        <v>903</v>
      </c>
      <c r="J817" s="487" t="s">
        <v>57</v>
      </c>
      <c r="K817" s="489" t="s">
        <v>226</v>
      </c>
      <c r="L817" s="487" t="s">
        <v>929</v>
      </c>
      <c r="M817" s="487"/>
      <c r="N817" s="487"/>
      <c r="O817" s="487" t="s">
        <v>2613</v>
      </c>
      <c r="P817" s="474"/>
      <c r="Q817" s="474"/>
      <c r="R817" s="474"/>
      <c r="S817" s="474"/>
      <c r="T817" s="474"/>
      <c r="U817" s="474"/>
      <c r="V817" s="474"/>
      <c r="W817" s="474"/>
      <c r="X817" s="474"/>
      <c r="Y817" s="474"/>
      <c r="Z817" s="474"/>
    </row>
    <row r="818" spans="1:26" s="475" customFormat="1" ht="23.25" customHeight="1">
      <c r="A818" s="473"/>
      <c r="B818" s="474"/>
      <c r="C818" s="447" t="s">
        <v>416</v>
      </c>
      <c r="D818" s="448" t="s">
        <v>583</v>
      </c>
      <c r="E818" s="448" t="s">
        <v>389</v>
      </c>
      <c r="F818" s="448" t="s">
        <v>766</v>
      </c>
      <c r="G818" s="448" t="s">
        <v>63</v>
      </c>
      <c r="H818" s="448" t="s">
        <v>63</v>
      </c>
      <c r="I818" s="454" t="s">
        <v>903</v>
      </c>
      <c r="J818" s="448" t="s">
        <v>57</v>
      </c>
      <c r="K818" s="455" t="s">
        <v>226</v>
      </c>
      <c r="L818" s="448" t="s">
        <v>929</v>
      </c>
      <c r="M818" s="448"/>
      <c r="N818" s="448"/>
      <c r="O818" s="448" t="s">
        <v>2613</v>
      </c>
      <c r="P818" s="473"/>
      <c r="Q818" s="473"/>
      <c r="R818" s="473"/>
      <c r="S818" s="473"/>
      <c r="T818" s="473"/>
      <c r="U818" s="473"/>
      <c r="V818" s="473"/>
      <c r="W818" s="473"/>
      <c r="X818" s="473"/>
      <c r="Y818" s="473"/>
      <c r="Z818" s="473"/>
    </row>
    <row r="819" spans="1:26" ht="15.75" customHeight="1">
      <c r="A819" s="447"/>
      <c r="B819" s="447"/>
      <c r="C819" s="486" t="s">
        <v>416</v>
      </c>
      <c r="D819" s="487" t="s">
        <v>583</v>
      </c>
      <c r="E819" s="487" t="s">
        <v>389</v>
      </c>
      <c r="F819" s="487" t="s">
        <v>768</v>
      </c>
      <c r="G819" s="487" t="s">
        <v>63</v>
      </c>
      <c r="H819" s="487" t="s">
        <v>63</v>
      </c>
      <c r="I819" s="488" t="s">
        <v>903</v>
      </c>
      <c r="J819" s="487" t="s">
        <v>57</v>
      </c>
      <c r="K819" s="489"/>
      <c r="L819" s="487" t="s">
        <v>929</v>
      </c>
      <c r="M819" s="487"/>
      <c r="N819" s="487"/>
      <c r="O819" s="487" t="s">
        <v>2613</v>
      </c>
      <c r="P819" s="447"/>
      <c r="Q819" s="447"/>
      <c r="R819" s="447"/>
      <c r="S819" s="447"/>
      <c r="T819" s="447"/>
      <c r="U819" s="447"/>
      <c r="V819" s="447"/>
      <c r="W819" s="447"/>
      <c r="X819" s="447"/>
      <c r="Y819" s="447"/>
      <c r="Z819" s="447"/>
    </row>
    <row r="820" spans="1:26" ht="15.75" customHeight="1">
      <c r="A820" s="447"/>
      <c r="B820" s="447"/>
      <c r="C820" s="447" t="s">
        <v>416</v>
      </c>
      <c r="D820" s="448" t="s">
        <v>583</v>
      </c>
      <c r="E820" s="448" t="s">
        <v>389</v>
      </c>
      <c r="F820" s="448" t="s">
        <v>767</v>
      </c>
      <c r="G820" s="448" t="s">
        <v>63</v>
      </c>
      <c r="H820" s="448" t="s">
        <v>63</v>
      </c>
      <c r="I820" s="454" t="s">
        <v>903</v>
      </c>
      <c r="J820" s="448" t="s">
        <v>57</v>
      </c>
      <c r="K820" s="455"/>
      <c r="L820" s="448" t="s">
        <v>929</v>
      </c>
      <c r="M820" s="448"/>
      <c r="N820" s="448"/>
      <c r="O820" s="448" t="s">
        <v>2613</v>
      </c>
      <c r="P820" s="447"/>
      <c r="Q820" s="447"/>
      <c r="R820" s="447"/>
      <c r="S820" s="447"/>
      <c r="T820" s="447"/>
      <c r="U820" s="447"/>
      <c r="V820" s="447"/>
      <c r="W820" s="447"/>
      <c r="X820" s="447"/>
      <c r="Y820" s="447"/>
      <c r="Z820" s="447"/>
    </row>
    <row r="821" spans="1:26" ht="15.75" customHeight="1">
      <c r="A821" s="447"/>
      <c r="B821" s="447"/>
      <c r="C821" s="486" t="s">
        <v>416</v>
      </c>
      <c r="D821" s="487" t="s">
        <v>583</v>
      </c>
      <c r="E821" s="487" t="s">
        <v>389</v>
      </c>
      <c r="F821" s="487" t="s">
        <v>930</v>
      </c>
      <c r="G821" s="487" t="s">
        <v>63</v>
      </c>
      <c r="H821" s="487" t="s">
        <v>63</v>
      </c>
      <c r="I821" s="488" t="s">
        <v>903</v>
      </c>
      <c r="J821" s="487" t="s">
        <v>57</v>
      </c>
      <c r="K821" s="490">
        <v>500</v>
      </c>
      <c r="L821" s="487" t="s">
        <v>929</v>
      </c>
      <c r="M821" s="487"/>
      <c r="N821" s="487"/>
      <c r="O821" s="487" t="s">
        <v>2613</v>
      </c>
      <c r="P821" s="447"/>
      <c r="Q821" s="447"/>
      <c r="R821" s="447"/>
      <c r="S821" s="447"/>
      <c r="T821" s="447"/>
      <c r="U821" s="447"/>
      <c r="V821" s="447"/>
      <c r="W821" s="447"/>
      <c r="X821" s="447"/>
      <c r="Y821" s="447"/>
      <c r="Z821" s="447"/>
    </row>
    <row r="822" spans="1:26" s="475" customFormat="1" ht="15.6" customHeight="1">
      <c r="A822" s="474"/>
      <c r="B822" s="474"/>
      <c r="C822" s="447" t="s">
        <v>416</v>
      </c>
      <c r="D822" s="448" t="s">
        <v>583</v>
      </c>
      <c r="E822" s="448" t="s">
        <v>387</v>
      </c>
      <c r="F822" s="448" t="s">
        <v>771</v>
      </c>
      <c r="G822" s="448" t="s">
        <v>63</v>
      </c>
      <c r="H822" s="448" t="s">
        <v>63</v>
      </c>
      <c r="I822" s="454" t="s">
        <v>903</v>
      </c>
      <c r="J822" s="448" t="s">
        <v>57</v>
      </c>
      <c r="K822" s="455">
        <v>20969575</v>
      </c>
      <c r="L822" s="448" t="s">
        <v>929</v>
      </c>
      <c r="M822" s="448"/>
      <c r="N822" s="448"/>
      <c r="O822" s="448" t="s">
        <v>2613</v>
      </c>
      <c r="P822" s="474"/>
      <c r="Q822" s="474"/>
      <c r="R822" s="474"/>
      <c r="S822" s="474"/>
      <c r="T822" s="474"/>
      <c r="U822" s="474"/>
      <c r="V822" s="474"/>
      <c r="W822" s="474"/>
      <c r="X822" s="474"/>
      <c r="Y822" s="474"/>
      <c r="Z822" s="474"/>
    </row>
    <row r="823" spans="1:26" s="475" customFormat="1" ht="15.6" customHeight="1">
      <c r="A823" s="474"/>
      <c r="B823" s="474"/>
      <c r="C823" s="486" t="s">
        <v>416</v>
      </c>
      <c r="D823" s="487" t="s">
        <v>583</v>
      </c>
      <c r="E823" s="487" t="s">
        <v>387</v>
      </c>
      <c r="F823" s="487" t="s">
        <v>772</v>
      </c>
      <c r="G823" s="487" t="s">
        <v>63</v>
      </c>
      <c r="H823" s="487" t="s">
        <v>63</v>
      </c>
      <c r="I823" s="488" t="s">
        <v>903</v>
      </c>
      <c r="J823" s="487" t="s">
        <v>57</v>
      </c>
      <c r="K823" s="489">
        <v>311061582</v>
      </c>
      <c r="L823" s="487" t="s">
        <v>929</v>
      </c>
      <c r="M823" s="487"/>
      <c r="N823" s="487"/>
      <c r="O823" s="487" t="s">
        <v>2613</v>
      </c>
      <c r="P823" s="474"/>
      <c r="Q823" s="474"/>
      <c r="R823" s="474"/>
      <c r="S823" s="474"/>
      <c r="T823" s="474"/>
      <c r="U823" s="474"/>
      <c r="V823" s="474"/>
      <c r="W823" s="474"/>
      <c r="X823" s="474"/>
      <c r="Y823" s="474"/>
      <c r="Z823" s="474"/>
    </row>
    <row r="824" spans="1:26" ht="15.75" customHeight="1">
      <c r="A824" s="447"/>
      <c r="B824" s="447"/>
      <c r="C824" s="447" t="s">
        <v>416</v>
      </c>
      <c r="D824" s="448" t="s">
        <v>583</v>
      </c>
      <c r="E824" s="448" t="s">
        <v>387</v>
      </c>
      <c r="F824" s="448" t="s">
        <v>931</v>
      </c>
      <c r="G824" s="448" t="s">
        <v>63</v>
      </c>
      <c r="H824" s="448" t="s">
        <v>63</v>
      </c>
      <c r="I824" s="454" t="s">
        <v>903</v>
      </c>
      <c r="J824" s="448" t="s">
        <v>57</v>
      </c>
      <c r="K824" s="455">
        <v>10827450</v>
      </c>
      <c r="L824" s="448" t="s">
        <v>929</v>
      </c>
      <c r="M824" s="448"/>
      <c r="N824" s="448"/>
      <c r="O824" s="448" t="s">
        <v>2613</v>
      </c>
      <c r="P824" s="447"/>
      <c r="Q824" s="447"/>
      <c r="R824" s="447"/>
      <c r="S824" s="447"/>
      <c r="T824" s="447"/>
      <c r="U824" s="447"/>
      <c r="V824" s="447"/>
      <c r="W824" s="447"/>
      <c r="X824" s="447"/>
      <c r="Y824" s="447"/>
      <c r="Z824" s="447"/>
    </row>
    <row r="825" spans="1:26" s="475" customFormat="1" ht="15.6" customHeight="1">
      <c r="A825" s="474"/>
      <c r="B825" s="474"/>
      <c r="C825" s="486" t="s">
        <v>416</v>
      </c>
      <c r="D825" s="487" t="s">
        <v>583</v>
      </c>
      <c r="E825" s="487" t="s">
        <v>401</v>
      </c>
      <c r="F825" s="487" t="s">
        <v>774</v>
      </c>
      <c r="G825" s="487" t="s">
        <v>63</v>
      </c>
      <c r="H825" s="487" t="s">
        <v>63</v>
      </c>
      <c r="I825" s="488" t="s">
        <v>903</v>
      </c>
      <c r="J825" s="487" t="s">
        <v>57</v>
      </c>
      <c r="K825" s="489">
        <v>32333686</v>
      </c>
      <c r="L825" s="487" t="s">
        <v>929</v>
      </c>
      <c r="M825" s="487"/>
      <c r="N825" s="487"/>
      <c r="O825" s="487" t="s">
        <v>2613</v>
      </c>
      <c r="P825" s="474"/>
      <c r="Q825" s="474"/>
      <c r="R825" s="474"/>
      <c r="S825" s="474"/>
      <c r="T825" s="474"/>
      <c r="U825" s="474"/>
      <c r="V825" s="474"/>
      <c r="W825" s="474"/>
      <c r="X825" s="474"/>
      <c r="Y825" s="474"/>
      <c r="Z825" s="474"/>
    </row>
    <row r="826" spans="1:26" s="475" customFormat="1" ht="15.6" customHeight="1">
      <c r="A826" s="474"/>
      <c r="B826" s="474"/>
      <c r="C826" s="447" t="s">
        <v>416</v>
      </c>
      <c r="D826" s="448" t="s">
        <v>583</v>
      </c>
      <c r="E826" s="448" t="s">
        <v>395</v>
      </c>
      <c r="F826" s="448" t="s">
        <v>775</v>
      </c>
      <c r="G826" s="448" t="s">
        <v>63</v>
      </c>
      <c r="H826" s="448" t="s">
        <v>63</v>
      </c>
      <c r="I826" s="454" t="s">
        <v>903</v>
      </c>
      <c r="J826" s="448" t="s">
        <v>57</v>
      </c>
      <c r="K826" s="455" t="s">
        <v>226</v>
      </c>
      <c r="L826" s="448" t="s">
        <v>929</v>
      </c>
      <c r="M826" s="448"/>
      <c r="N826" s="448"/>
      <c r="O826" s="448" t="s">
        <v>2613</v>
      </c>
      <c r="P826" s="474"/>
      <c r="Q826" s="474"/>
      <c r="R826" s="474"/>
      <c r="S826" s="474"/>
      <c r="T826" s="474"/>
      <c r="U826" s="474"/>
      <c r="V826" s="474"/>
      <c r="W826" s="474"/>
      <c r="X826" s="474"/>
      <c r="Y826" s="474"/>
      <c r="Z826" s="474"/>
    </row>
    <row r="827" spans="1:26" s="475" customFormat="1" ht="23.25" customHeight="1">
      <c r="A827" s="473"/>
      <c r="B827" s="474"/>
      <c r="C827" s="486" t="s">
        <v>416</v>
      </c>
      <c r="D827" s="487" t="s">
        <v>583</v>
      </c>
      <c r="E827" s="487" t="s">
        <v>395</v>
      </c>
      <c r="F827" s="487" t="s">
        <v>932</v>
      </c>
      <c r="G827" s="487" t="s">
        <v>63</v>
      </c>
      <c r="H827" s="487" t="s">
        <v>63</v>
      </c>
      <c r="I827" s="488" t="s">
        <v>903</v>
      </c>
      <c r="J827" s="487" t="s">
        <v>57</v>
      </c>
      <c r="K827" s="489" t="s">
        <v>226</v>
      </c>
      <c r="L827" s="487" t="s">
        <v>929</v>
      </c>
      <c r="M827" s="487"/>
      <c r="N827" s="487"/>
      <c r="O827" s="487" t="s">
        <v>2613</v>
      </c>
      <c r="P827" s="473"/>
      <c r="Q827" s="473"/>
      <c r="R827" s="473"/>
      <c r="S827" s="473"/>
      <c r="T827" s="473"/>
      <c r="U827" s="473"/>
      <c r="V827" s="473"/>
      <c r="W827" s="473"/>
      <c r="X827" s="473"/>
      <c r="Y827" s="473"/>
      <c r="Z827" s="473"/>
    </row>
    <row r="828" spans="1:26" ht="15.75" customHeight="1">
      <c r="A828" s="447"/>
      <c r="B828" s="447"/>
      <c r="C828" s="447" t="s">
        <v>416</v>
      </c>
      <c r="D828" s="448" t="s">
        <v>583</v>
      </c>
      <c r="E828" s="448" t="s">
        <v>397</v>
      </c>
      <c r="F828" s="448" t="s">
        <v>787</v>
      </c>
      <c r="G828" s="448" t="s">
        <v>63</v>
      </c>
      <c r="H828" s="448" t="s">
        <v>63</v>
      </c>
      <c r="I828" s="454" t="s">
        <v>903</v>
      </c>
      <c r="J828" s="448" t="s">
        <v>57</v>
      </c>
      <c r="K828" s="455" t="s">
        <v>226</v>
      </c>
      <c r="L828" s="448" t="s">
        <v>929</v>
      </c>
      <c r="M828" s="448"/>
      <c r="N828" s="448"/>
      <c r="O828" s="448" t="s">
        <v>2613</v>
      </c>
      <c r="P828" s="447"/>
      <c r="Q828" s="447"/>
      <c r="R828" s="447"/>
      <c r="S828" s="447"/>
      <c r="T828" s="447"/>
      <c r="U828" s="447"/>
      <c r="V828" s="447"/>
      <c r="W828" s="447"/>
      <c r="X828" s="447"/>
      <c r="Y828" s="447"/>
      <c r="Z828" s="447"/>
    </row>
    <row r="829" spans="1:26" ht="15.75" customHeight="1">
      <c r="A829" s="447"/>
      <c r="B829" s="447"/>
      <c r="C829" s="486" t="s">
        <v>416</v>
      </c>
      <c r="D829" s="487" t="s">
        <v>583</v>
      </c>
      <c r="E829" s="487" t="s">
        <v>397</v>
      </c>
      <c r="F829" s="487" t="s">
        <v>789</v>
      </c>
      <c r="G829" s="487" t="s">
        <v>63</v>
      </c>
      <c r="H829" s="487" t="s">
        <v>63</v>
      </c>
      <c r="I829" s="488" t="s">
        <v>903</v>
      </c>
      <c r="J829" s="487" t="s">
        <v>57</v>
      </c>
      <c r="K829" s="489" t="s">
        <v>226</v>
      </c>
      <c r="L829" s="487" t="s">
        <v>929</v>
      </c>
      <c r="M829" s="487"/>
      <c r="N829" s="487"/>
      <c r="O829" s="487" t="s">
        <v>2613</v>
      </c>
      <c r="P829" s="447"/>
      <c r="Q829" s="447"/>
      <c r="R829" s="447"/>
      <c r="S829" s="447"/>
      <c r="T829" s="447"/>
      <c r="U829" s="447"/>
      <c r="V829" s="447"/>
      <c r="W829" s="447"/>
      <c r="X829" s="447"/>
      <c r="Y829" s="447"/>
      <c r="Z829" s="447"/>
    </row>
    <row r="830" spans="1:26" ht="15.75" customHeight="1">
      <c r="A830" s="447"/>
      <c r="B830" s="447"/>
      <c r="C830" s="476"/>
      <c r="D830" s="477"/>
      <c r="E830" s="477"/>
      <c r="F830" s="477"/>
      <c r="G830" s="477"/>
      <c r="H830" s="477"/>
      <c r="I830" s="477"/>
      <c r="J830" s="477"/>
      <c r="K830" s="477"/>
      <c r="L830" s="477"/>
      <c r="M830" s="477"/>
      <c r="N830" s="477"/>
      <c r="O830" s="447"/>
      <c r="P830" s="447"/>
      <c r="Q830" s="447"/>
      <c r="R830" s="447"/>
      <c r="S830" s="447"/>
      <c r="T830" s="447"/>
      <c r="U830" s="447"/>
      <c r="V830" s="447"/>
      <c r="W830" s="447"/>
      <c r="X830" s="447"/>
      <c r="Y830" s="447"/>
      <c r="Z830" s="447"/>
    </row>
    <row r="831" spans="1:26" s="475" customFormat="1" ht="15.6" customHeight="1">
      <c r="A831" s="474"/>
      <c r="B831" s="474"/>
      <c r="C831" s="567"/>
      <c r="D831" s="568"/>
      <c r="E831" s="568"/>
      <c r="F831" s="568"/>
      <c r="G831" s="568"/>
      <c r="H831" s="568"/>
      <c r="I831" s="568"/>
      <c r="J831" s="568"/>
      <c r="K831" s="568"/>
      <c r="L831" s="568"/>
      <c r="M831" s="568"/>
      <c r="N831" s="568"/>
      <c r="O831" s="474"/>
      <c r="P831" s="474"/>
      <c r="Q831" s="474"/>
      <c r="R831" s="474"/>
      <c r="S831" s="474"/>
      <c r="T831" s="474"/>
      <c r="U831" s="474"/>
      <c r="V831" s="474"/>
      <c r="W831" s="474"/>
      <c r="X831" s="474"/>
      <c r="Y831" s="474"/>
      <c r="Z831" s="474"/>
    </row>
    <row r="832" spans="1:26" s="475" customFormat="1" ht="15.6" customHeight="1">
      <c r="A832" s="474"/>
      <c r="B832" s="474"/>
      <c r="C832" s="478"/>
      <c r="D832" s="479"/>
      <c r="E832" s="479"/>
      <c r="F832" s="479"/>
      <c r="G832" s="479"/>
      <c r="H832" s="479"/>
      <c r="I832" s="479"/>
      <c r="J832" s="479"/>
      <c r="K832" s="479"/>
      <c r="L832" s="479"/>
      <c r="M832" s="479"/>
      <c r="N832" s="479"/>
      <c r="O832" s="474"/>
      <c r="P832" s="474"/>
      <c r="Q832" s="474"/>
      <c r="R832" s="474"/>
      <c r="S832" s="474"/>
      <c r="T832" s="474"/>
      <c r="U832" s="474"/>
      <c r="V832" s="474"/>
      <c r="W832" s="474"/>
      <c r="X832" s="474"/>
      <c r="Y832" s="474"/>
      <c r="Z832" s="474"/>
    </row>
    <row r="833" spans="1:26" s="475" customFormat="1" ht="23.25" customHeight="1">
      <c r="A833" s="473"/>
      <c r="B833" s="474"/>
      <c r="C833" s="567"/>
      <c r="D833" s="568"/>
      <c r="E833" s="568"/>
      <c r="F833" s="568"/>
      <c r="G833" s="568"/>
      <c r="H833" s="568"/>
      <c r="I833" s="568"/>
      <c r="J833" s="568"/>
      <c r="K833" s="568"/>
      <c r="L833" s="568"/>
      <c r="M833" s="568"/>
      <c r="N833" s="568"/>
      <c r="O833" s="473"/>
      <c r="P833" s="473"/>
      <c r="Q833" s="473"/>
      <c r="R833" s="473"/>
      <c r="S833" s="473"/>
      <c r="T833" s="473"/>
      <c r="U833" s="473"/>
      <c r="V833" s="473"/>
      <c r="W833" s="473"/>
      <c r="X833" s="473"/>
      <c r="Y833" s="473"/>
      <c r="Z833" s="473"/>
    </row>
    <row r="834" spans="1:26" ht="15.75" customHeight="1">
      <c r="A834" s="447"/>
      <c r="B834" s="447"/>
      <c r="C834" s="561"/>
      <c r="D834" s="558"/>
      <c r="E834" s="558"/>
      <c r="F834" s="558"/>
      <c r="G834" s="558"/>
      <c r="H834" s="558"/>
      <c r="I834" s="558"/>
      <c r="J834" s="558"/>
      <c r="K834" s="558"/>
      <c r="L834" s="558"/>
      <c r="M834" s="558"/>
      <c r="N834" s="558"/>
      <c r="O834" s="447"/>
      <c r="P834" s="447"/>
      <c r="Q834" s="447"/>
      <c r="R834" s="447"/>
      <c r="S834" s="447"/>
      <c r="T834" s="447"/>
      <c r="U834" s="447"/>
      <c r="V834" s="447"/>
      <c r="W834" s="447"/>
      <c r="X834" s="447"/>
      <c r="Y834" s="447"/>
      <c r="Z834" s="447"/>
    </row>
    <row r="835" spans="1:26" ht="15.75" customHeight="1">
      <c r="A835" s="447"/>
      <c r="B835" s="447"/>
      <c r="C835" s="561"/>
      <c r="D835" s="558"/>
      <c r="E835" s="558"/>
      <c r="F835" s="558"/>
      <c r="G835" s="558"/>
      <c r="H835" s="558"/>
      <c r="I835" s="558"/>
      <c r="J835" s="558"/>
      <c r="K835" s="558"/>
      <c r="L835" s="558"/>
      <c r="M835" s="558"/>
      <c r="N835" s="558"/>
      <c r="O835" s="447"/>
      <c r="P835" s="447"/>
      <c r="Q835" s="447"/>
      <c r="R835" s="447"/>
      <c r="S835" s="447"/>
      <c r="T835" s="447"/>
      <c r="U835" s="447"/>
      <c r="V835" s="447"/>
      <c r="W835" s="447"/>
      <c r="X835" s="447"/>
      <c r="Y835" s="447"/>
      <c r="Z835" s="447"/>
    </row>
    <row r="836" spans="1:26" ht="15.75" customHeight="1">
      <c r="A836" s="447"/>
      <c r="B836" s="447"/>
      <c r="C836" s="476"/>
      <c r="D836" s="477"/>
      <c r="E836" s="477"/>
      <c r="F836" s="477"/>
      <c r="G836" s="477"/>
      <c r="H836" s="477"/>
      <c r="I836" s="477"/>
      <c r="J836" s="477"/>
      <c r="K836" s="477"/>
      <c r="L836" s="477"/>
      <c r="M836" s="477"/>
      <c r="N836" s="477"/>
      <c r="O836" s="447"/>
      <c r="P836" s="447"/>
      <c r="Q836" s="447"/>
      <c r="R836" s="447"/>
      <c r="S836" s="447"/>
      <c r="T836" s="447"/>
      <c r="U836" s="447"/>
      <c r="V836" s="447"/>
      <c r="W836" s="447"/>
      <c r="X836" s="447"/>
      <c r="Y836" s="447"/>
      <c r="Z836" s="447"/>
    </row>
    <row r="837" spans="1:26" s="475" customFormat="1" ht="15.6" customHeight="1">
      <c r="A837" s="474"/>
      <c r="B837" s="474"/>
      <c r="C837" s="567"/>
      <c r="D837" s="568"/>
      <c r="E837" s="568"/>
      <c r="F837" s="568"/>
      <c r="G837" s="568"/>
      <c r="H837" s="568"/>
      <c r="I837" s="568"/>
      <c r="J837" s="568"/>
      <c r="K837" s="568"/>
      <c r="L837" s="568"/>
      <c r="M837" s="568"/>
      <c r="N837" s="568"/>
      <c r="O837" s="474"/>
      <c r="P837" s="474"/>
      <c r="Q837" s="474"/>
      <c r="R837" s="474"/>
      <c r="S837" s="474"/>
      <c r="T837" s="474"/>
      <c r="U837" s="474"/>
      <c r="V837" s="474"/>
      <c r="W837" s="474"/>
      <c r="X837" s="474"/>
      <c r="Y837" s="474"/>
      <c r="Z837" s="474"/>
    </row>
    <row r="838" spans="1:26" s="475" customFormat="1" ht="15.6" customHeight="1">
      <c r="A838" s="474"/>
      <c r="B838" s="474"/>
      <c r="C838" s="478"/>
      <c r="D838" s="479"/>
      <c r="E838" s="479"/>
      <c r="F838" s="479"/>
      <c r="G838" s="479"/>
      <c r="H838" s="479"/>
      <c r="I838" s="479"/>
      <c r="J838" s="479"/>
      <c r="K838" s="479"/>
      <c r="L838" s="479"/>
      <c r="M838" s="479"/>
      <c r="N838" s="479"/>
      <c r="O838" s="474"/>
      <c r="P838" s="474"/>
      <c r="Q838" s="474"/>
      <c r="R838" s="474"/>
      <c r="S838" s="474"/>
      <c r="T838" s="474"/>
      <c r="U838" s="474"/>
      <c r="V838" s="474"/>
      <c r="W838" s="474"/>
      <c r="X838" s="474"/>
      <c r="Y838" s="474"/>
      <c r="Z838" s="474"/>
    </row>
    <row r="839" spans="1:26" s="475" customFormat="1" ht="23.25" customHeight="1">
      <c r="A839" s="473"/>
      <c r="B839" s="474"/>
      <c r="C839" s="567"/>
      <c r="D839" s="568"/>
      <c r="E839" s="568"/>
      <c r="F839" s="568"/>
      <c r="G839" s="568"/>
      <c r="H839" s="568"/>
      <c r="I839" s="568"/>
      <c r="J839" s="568"/>
      <c r="K839" s="568"/>
      <c r="L839" s="568"/>
      <c r="M839" s="568"/>
      <c r="N839" s="568"/>
      <c r="O839" s="473"/>
      <c r="P839" s="473"/>
      <c r="Q839" s="473"/>
      <c r="R839" s="473"/>
      <c r="S839" s="473"/>
      <c r="T839" s="473"/>
      <c r="U839" s="473"/>
      <c r="V839" s="473"/>
      <c r="W839" s="473"/>
      <c r="X839" s="473"/>
      <c r="Y839" s="473"/>
      <c r="Z839" s="473"/>
    </row>
    <row r="840" spans="1:26" ht="15.75" customHeight="1">
      <c r="A840" s="447"/>
      <c r="B840" s="447"/>
      <c r="C840" s="561"/>
      <c r="D840" s="558"/>
      <c r="E840" s="558"/>
      <c r="F840" s="558"/>
      <c r="G840" s="558"/>
      <c r="H840" s="558"/>
      <c r="I840" s="558"/>
      <c r="J840" s="558"/>
      <c r="K840" s="558"/>
      <c r="L840" s="558"/>
      <c r="M840" s="558"/>
      <c r="N840" s="558"/>
      <c r="O840" s="447"/>
      <c r="P840" s="447"/>
      <c r="Q840" s="447"/>
      <c r="R840" s="447"/>
      <c r="S840" s="447"/>
      <c r="T840" s="447"/>
      <c r="U840" s="447"/>
      <c r="V840" s="447"/>
      <c r="W840" s="447"/>
      <c r="X840" s="447"/>
      <c r="Y840" s="447"/>
      <c r="Z840" s="447"/>
    </row>
    <row r="841" spans="1:26" ht="15.75" customHeight="1">
      <c r="A841" s="447"/>
      <c r="B841" s="447"/>
      <c r="C841" s="561"/>
      <c r="D841" s="558"/>
      <c r="E841" s="558"/>
      <c r="F841" s="558"/>
      <c r="G841" s="558"/>
      <c r="H841" s="558"/>
      <c r="I841" s="558"/>
      <c r="J841" s="558"/>
      <c r="K841" s="558"/>
      <c r="L841" s="558"/>
      <c r="M841" s="558"/>
      <c r="N841" s="558"/>
      <c r="O841" s="447"/>
      <c r="P841" s="447"/>
      <c r="Q841" s="447"/>
      <c r="R841" s="447"/>
      <c r="S841" s="447"/>
      <c r="T841" s="447"/>
      <c r="U841" s="447"/>
      <c r="V841" s="447"/>
      <c r="W841" s="447"/>
      <c r="X841" s="447"/>
      <c r="Y841" s="447"/>
      <c r="Z841" s="447"/>
    </row>
    <row r="842" spans="1:26" ht="15.75" customHeight="1">
      <c r="A842" s="447"/>
      <c r="B842" s="447"/>
      <c r="C842" s="476"/>
      <c r="D842" s="477"/>
      <c r="E842" s="477"/>
      <c r="F842" s="477"/>
      <c r="G842" s="477"/>
      <c r="H842" s="477"/>
      <c r="I842" s="477"/>
      <c r="J842" s="477"/>
      <c r="K842" s="477"/>
      <c r="L842" s="477"/>
      <c r="M842" s="477"/>
      <c r="N842" s="477"/>
      <c r="O842" s="447"/>
      <c r="P842" s="447"/>
      <c r="Q842" s="447"/>
      <c r="R842" s="447"/>
      <c r="S842" s="447"/>
      <c r="T842" s="447"/>
      <c r="U842" s="447"/>
      <c r="V842" s="447"/>
      <c r="W842" s="447"/>
      <c r="X842" s="447"/>
      <c r="Y842" s="447"/>
      <c r="Z842" s="447"/>
    </row>
    <row r="843" spans="1:26" s="475" customFormat="1" ht="15.6" customHeight="1">
      <c r="A843" s="474"/>
      <c r="B843" s="474"/>
      <c r="C843" s="567"/>
      <c r="D843" s="568"/>
      <c r="E843" s="568"/>
      <c r="F843" s="568"/>
      <c r="G843" s="568"/>
      <c r="H843" s="568"/>
      <c r="I843" s="568"/>
      <c r="J843" s="568"/>
      <c r="K843" s="568"/>
      <c r="L843" s="568"/>
      <c r="M843" s="568"/>
      <c r="N843" s="568"/>
      <c r="O843" s="474"/>
      <c r="P843" s="474"/>
      <c r="Q843" s="474"/>
      <c r="R843" s="474"/>
      <c r="S843" s="474"/>
      <c r="T843" s="474"/>
      <c r="U843" s="474"/>
      <c r="V843" s="474"/>
      <c r="W843" s="474"/>
      <c r="X843" s="474"/>
      <c r="Y843" s="474"/>
      <c r="Z843" s="474"/>
    </row>
    <row r="844" spans="1:26" s="475" customFormat="1" ht="15.6" customHeight="1">
      <c r="A844" s="474"/>
      <c r="B844" s="474"/>
      <c r="C844" s="478"/>
      <c r="D844" s="479"/>
      <c r="E844" s="479"/>
      <c r="F844" s="479"/>
      <c r="G844" s="479"/>
      <c r="H844" s="479"/>
      <c r="I844" s="479"/>
      <c r="J844" s="479"/>
      <c r="K844" s="479"/>
      <c r="L844" s="479"/>
      <c r="M844" s="479"/>
      <c r="N844" s="479"/>
      <c r="O844" s="474"/>
      <c r="P844" s="474"/>
      <c r="Q844" s="474"/>
      <c r="R844" s="474"/>
      <c r="S844" s="474"/>
      <c r="T844" s="474"/>
      <c r="U844" s="474"/>
      <c r="V844" s="474"/>
      <c r="W844" s="474"/>
      <c r="X844" s="474"/>
      <c r="Y844" s="474"/>
      <c r="Z844" s="474"/>
    </row>
    <row r="845" spans="1:26" s="475" customFormat="1" ht="23.25" customHeight="1">
      <c r="A845" s="473"/>
      <c r="B845" s="474"/>
      <c r="C845" s="567"/>
      <c r="D845" s="568"/>
      <c r="E845" s="568"/>
      <c r="F845" s="568"/>
      <c r="G845" s="568"/>
      <c r="H845" s="568"/>
      <c r="I845" s="568"/>
      <c r="J845" s="568"/>
      <c r="K845" s="568"/>
      <c r="L845" s="568"/>
      <c r="M845" s="568"/>
      <c r="N845" s="568"/>
      <c r="O845" s="473"/>
      <c r="P845" s="473"/>
      <c r="Q845" s="473"/>
      <c r="R845" s="473"/>
      <c r="S845" s="473"/>
      <c r="T845" s="473"/>
      <c r="U845" s="473"/>
      <c r="V845" s="473"/>
      <c r="W845" s="473"/>
      <c r="X845" s="473"/>
      <c r="Y845" s="473"/>
      <c r="Z845" s="473"/>
    </row>
    <row r="846" spans="1:26" ht="15.75" customHeight="1">
      <c r="A846" s="447"/>
      <c r="B846" s="447"/>
      <c r="C846" s="561"/>
      <c r="D846" s="558"/>
      <c r="E846" s="558"/>
      <c r="F846" s="558"/>
      <c r="G846" s="558"/>
      <c r="H846" s="558"/>
      <c r="I846" s="558"/>
      <c r="J846" s="558"/>
      <c r="K846" s="558"/>
      <c r="L846" s="558"/>
      <c r="M846" s="558"/>
      <c r="N846" s="558"/>
      <c r="O846" s="447"/>
      <c r="P846" s="447"/>
      <c r="Q846" s="447"/>
      <c r="R846" s="447"/>
      <c r="S846" s="447"/>
      <c r="T846" s="447"/>
      <c r="U846" s="447"/>
      <c r="V846" s="447"/>
      <c r="W846" s="447"/>
      <c r="X846" s="447"/>
      <c r="Y846" s="447"/>
      <c r="Z846" s="447"/>
    </row>
    <row r="847" spans="1:26" ht="15.75" customHeight="1">
      <c r="A847" s="447"/>
      <c r="B847" s="447"/>
      <c r="C847" s="561"/>
      <c r="D847" s="558"/>
      <c r="E847" s="558"/>
      <c r="F847" s="558"/>
      <c r="G847" s="558"/>
      <c r="H847" s="558"/>
      <c r="I847" s="558"/>
      <c r="J847" s="558"/>
      <c r="K847" s="558"/>
      <c r="L847" s="558"/>
      <c r="M847" s="558"/>
      <c r="N847" s="558"/>
      <c r="O847" s="447"/>
      <c r="P847" s="447"/>
      <c r="Q847" s="447"/>
      <c r="R847" s="447"/>
      <c r="S847" s="447"/>
      <c r="T847" s="447"/>
      <c r="U847" s="447"/>
      <c r="V847" s="447"/>
      <c r="W847" s="447"/>
      <c r="X847" s="447"/>
      <c r="Y847" s="447"/>
      <c r="Z847" s="447"/>
    </row>
    <row r="848" spans="1:26" ht="15.75" customHeight="1">
      <c r="A848" s="447"/>
      <c r="B848" s="447"/>
      <c r="C848" s="561"/>
      <c r="D848" s="558"/>
      <c r="E848" s="558"/>
      <c r="F848" s="558"/>
      <c r="G848" s="558"/>
      <c r="H848" s="558"/>
      <c r="I848" s="558"/>
      <c r="J848" s="558"/>
      <c r="K848" s="558"/>
      <c r="L848" s="558"/>
      <c r="M848" s="558"/>
      <c r="N848" s="558"/>
      <c r="O848" s="447"/>
      <c r="P848" s="447"/>
      <c r="Q848" s="447"/>
      <c r="R848" s="447"/>
      <c r="S848" s="447"/>
      <c r="T848" s="447"/>
      <c r="U848" s="447"/>
      <c r="V848" s="447"/>
      <c r="W848" s="447"/>
      <c r="X848" s="447"/>
      <c r="Y848" s="447"/>
      <c r="Z848" s="447"/>
    </row>
    <row r="849" spans="1:26" ht="15.75" customHeight="1" thickBot="1">
      <c r="A849" s="447"/>
      <c r="B849" s="447"/>
      <c r="C849" s="570"/>
      <c r="D849" s="571"/>
      <c r="E849" s="571"/>
      <c r="F849" s="571"/>
      <c r="G849" s="571"/>
      <c r="H849" s="571"/>
      <c r="I849" s="571"/>
      <c r="J849" s="571"/>
      <c r="K849" s="571"/>
      <c r="L849" s="571"/>
      <c r="M849" s="571"/>
      <c r="N849" s="571"/>
      <c r="O849" s="447"/>
      <c r="P849" s="447"/>
      <c r="Q849" s="447"/>
      <c r="R849" s="447"/>
      <c r="S849" s="447"/>
      <c r="T849" s="447"/>
      <c r="U849" s="447"/>
      <c r="V849" s="447"/>
      <c r="W849" s="447"/>
      <c r="X849" s="447"/>
      <c r="Y849" s="447"/>
      <c r="Z849" s="447"/>
    </row>
    <row r="850" spans="1:26" ht="15.75" customHeight="1">
      <c r="A850" s="447"/>
      <c r="B850" s="447"/>
      <c r="C850" s="572"/>
      <c r="D850" s="564"/>
      <c r="E850" s="564"/>
      <c r="F850" s="564"/>
      <c r="G850" s="564"/>
      <c r="H850" s="564"/>
      <c r="I850" s="564"/>
      <c r="J850" s="564"/>
      <c r="K850" s="564"/>
      <c r="L850" s="564"/>
      <c r="M850" s="564"/>
      <c r="N850" s="564"/>
      <c r="O850" s="447"/>
      <c r="P850" s="447"/>
      <c r="Q850" s="447"/>
      <c r="R850" s="447"/>
      <c r="S850" s="447"/>
      <c r="T850" s="447"/>
      <c r="U850" s="447"/>
      <c r="V850" s="447"/>
      <c r="W850" s="447"/>
      <c r="X850" s="447"/>
      <c r="Y850" s="447"/>
      <c r="Z850" s="447"/>
    </row>
    <row r="851" spans="1:26" ht="15.75" customHeight="1" thickBot="1">
      <c r="A851" s="447"/>
      <c r="B851" s="447"/>
      <c r="C851" s="573" t="s">
        <v>32</v>
      </c>
      <c r="D851" s="574"/>
      <c r="E851" s="574"/>
      <c r="F851" s="574"/>
      <c r="G851" s="574"/>
      <c r="H851" s="574"/>
      <c r="I851" s="574"/>
      <c r="J851" s="574"/>
      <c r="K851" s="574"/>
      <c r="L851" s="574"/>
      <c r="M851" s="574"/>
      <c r="N851" s="574"/>
      <c r="O851" s="447"/>
      <c r="P851" s="447"/>
      <c r="Q851" s="447"/>
      <c r="R851" s="447"/>
      <c r="S851" s="447"/>
      <c r="T851" s="447"/>
      <c r="U851" s="447"/>
      <c r="V851" s="447"/>
      <c r="W851" s="447"/>
      <c r="X851" s="447"/>
      <c r="Y851" s="447"/>
      <c r="Z851" s="447"/>
    </row>
    <row r="852" spans="1:26" ht="15.75" customHeight="1">
      <c r="A852" s="447"/>
      <c r="B852" s="447"/>
      <c r="C852" s="575" t="s">
        <v>33</v>
      </c>
      <c r="D852" s="558"/>
      <c r="E852" s="558"/>
      <c r="F852" s="558"/>
      <c r="G852" s="558"/>
      <c r="H852" s="558"/>
      <c r="I852" s="558"/>
      <c r="J852" s="558"/>
      <c r="K852" s="558"/>
      <c r="L852" s="558"/>
      <c r="M852" s="558"/>
      <c r="N852" s="558"/>
      <c r="O852" s="447"/>
      <c r="P852" s="447"/>
      <c r="Q852" s="447"/>
      <c r="R852" s="447"/>
      <c r="S852" s="447"/>
      <c r="T852" s="447"/>
      <c r="U852" s="447"/>
      <c r="V852" s="447"/>
      <c r="W852" s="447"/>
      <c r="X852" s="447"/>
      <c r="Y852" s="447"/>
      <c r="Z852" s="447"/>
    </row>
    <row r="853" spans="1:26" ht="15.75" customHeight="1" thickBot="1">
      <c r="A853" s="447"/>
      <c r="B853" s="447"/>
      <c r="C853" s="576"/>
      <c r="D853" s="577"/>
      <c r="E853" s="577"/>
      <c r="F853" s="577"/>
      <c r="G853" s="577"/>
      <c r="H853" s="577"/>
      <c r="I853" s="577"/>
      <c r="J853" s="577"/>
      <c r="K853" s="577"/>
      <c r="L853" s="577"/>
      <c r="M853" s="577"/>
      <c r="N853" s="577"/>
      <c r="O853" s="447"/>
      <c r="P853" s="447"/>
      <c r="Q853" s="447"/>
      <c r="R853" s="447"/>
      <c r="S853" s="447"/>
      <c r="T853" s="447"/>
      <c r="U853" s="447"/>
      <c r="V853" s="447"/>
      <c r="W853" s="447"/>
      <c r="X853" s="447"/>
      <c r="Y853" s="447"/>
      <c r="Z853" s="447"/>
    </row>
    <row r="854" spans="1:26" ht="16.5" customHeight="1">
      <c r="A854" s="447"/>
      <c r="B854" s="447"/>
      <c r="C854" s="569" t="s">
        <v>34</v>
      </c>
      <c r="D854" s="564"/>
      <c r="E854" s="564"/>
      <c r="F854" s="564"/>
      <c r="G854" s="564"/>
      <c r="H854" s="564"/>
      <c r="I854" s="564"/>
      <c r="J854" s="564"/>
      <c r="K854" s="564"/>
      <c r="L854" s="564"/>
      <c r="M854" s="564"/>
      <c r="N854" s="564"/>
      <c r="O854" s="447"/>
      <c r="P854" s="447"/>
      <c r="Q854" s="447"/>
      <c r="R854" s="447"/>
      <c r="S854" s="447"/>
      <c r="T854" s="447"/>
      <c r="U854" s="447"/>
      <c r="V854" s="447"/>
      <c r="W854" s="447"/>
      <c r="X854" s="447"/>
      <c r="Y854" s="447"/>
      <c r="Z854" s="447"/>
    </row>
    <row r="855" spans="1:26" ht="15.75" customHeight="1">
      <c r="A855" s="447"/>
      <c r="B855" s="447"/>
      <c r="C855" s="569" t="s">
        <v>35</v>
      </c>
      <c r="D855" s="564"/>
      <c r="E855" s="564"/>
      <c r="F855" s="564"/>
      <c r="G855" s="564"/>
      <c r="H855" s="564"/>
      <c r="I855" s="564"/>
      <c r="J855" s="564"/>
      <c r="K855" s="564"/>
      <c r="L855" s="564"/>
      <c r="M855" s="564"/>
      <c r="N855" s="564"/>
      <c r="O855" s="447"/>
      <c r="P855" s="447"/>
      <c r="Q855" s="447"/>
      <c r="R855" s="447"/>
      <c r="S855" s="447"/>
      <c r="T855" s="447"/>
      <c r="U855" s="447"/>
      <c r="V855" s="447"/>
      <c r="W855" s="447"/>
      <c r="X855" s="447"/>
      <c r="Y855" s="447"/>
      <c r="Z855" s="447"/>
    </row>
    <row r="856" spans="1:26" ht="15.75" customHeight="1">
      <c r="A856" s="447"/>
      <c r="B856" s="447"/>
      <c r="C856" s="569" t="s">
        <v>37</v>
      </c>
      <c r="D856" s="564"/>
      <c r="E856" s="564"/>
      <c r="F856" s="564"/>
      <c r="G856" s="564"/>
      <c r="H856" s="564"/>
      <c r="I856" s="564"/>
      <c r="J856" s="564"/>
      <c r="K856" s="564"/>
      <c r="L856" s="564"/>
      <c r="M856" s="564"/>
      <c r="N856" s="564"/>
      <c r="O856" s="447"/>
      <c r="P856" s="447"/>
      <c r="Q856" s="447"/>
      <c r="R856" s="447"/>
      <c r="S856" s="447"/>
      <c r="T856" s="447"/>
      <c r="U856" s="447"/>
      <c r="V856" s="447"/>
      <c r="W856" s="447"/>
      <c r="X856" s="447"/>
      <c r="Y856" s="447"/>
      <c r="Z856" s="447"/>
    </row>
    <row r="857" spans="1:26" ht="15.75" customHeight="1">
      <c r="A857" s="447"/>
      <c r="B857" s="443"/>
      <c r="C857" s="444"/>
      <c r="D857" s="444"/>
      <c r="E857" s="444"/>
      <c r="F857" s="444"/>
      <c r="G857" s="444"/>
      <c r="H857" s="444"/>
      <c r="I857" s="444"/>
      <c r="J857" s="445"/>
      <c r="K857" s="444"/>
      <c r="L857" s="444"/>
      <c r="M857" s="444"/>
      <c r="N857" s="444"/>
      <c r="O857" s="447"/>
      <c r="P857" s="447"/>
      <c r="Q857" s="447"/>
      <c r="R857" s="447"/>
      <c r="S857" s="447"/>
      <c r="T857" s="447"/>
      <c r="U857" s="447"/>
      <c r="V857" s="447"/>
      <c r="W857" s="447"/>
      <c r="X857" s="447"/>
      <c r="Y857" s="447"/>
      <c r="Z857" s="447"/>
    </row>
    <row r="858" spans="1:26" ht="15.75" customHeight="1">
      <c r="A858" s="447"/>
      <c r="B858" s="443"/>
      <c r="C858" s="444"/>
      <c r="D858" s="444"/>
      <c r="E858" s="444"/>
      <c r="F858" s="444"/>
      <c r="G858" s="444"/>
      <c r="H858" s="444"/>
      <c r="I858" s="444"/>
      <c r="J858" s="445"/>
      <c r="K858" s="444"/>
      <c r="L858" s="444"/>
      <c r="M858" s="444"/>
      <c r="N858" s="444"/>
      <c r="O858" s="447"/>
      <c r="P858" s="447"/>
      <c r="Q858" s="447"/>
      <c r="R858" s="447"/>
      <c r="S858" s="447"/>
      <c r="T858" s="447"/>
      <c r="U858" s="447"/>
      <c r="V858" s="447"/>
      <c r="W858" s="447"/>
      <c r="X858" s="447"/>
      <c r="Y858" s="447"/>
      <c r="Z858" s="447"/>
    </row>
    <row r="859" spans="1:26" ht="15.75" customHeight="1">
      <c r="A859" s="447"/>
      <c r="B859" s="443"/>
      <c r="C859" s="444"/>
      <c r="D859" s="444"/>
      <c r="E859" s="444"/>
      <c r="F859" s="444"/>
      <c r="G859" s="444"/>
      <c r="H859" s="444"/>
      <c r="I859" s="444"/>
      <c r="J859" s="471"/>
      <c r="K859" s="444"/>
      <c r="L859" s="444"/>
      <c r="M859" s="444"/>
      <c r="N859" s="444"/>
      <c r="O859" s="447"/>
      <c r="P859" s="447"/>
      <c r="Q859" s="447"/>
      <c r="R859" s="447"/>
      <c r="S859" s="447"/>
      <c r="T859" s="447"/>
      <c r="U859" s="447"/>
      <c r="V859" s="447"/>
      <c r="W859" s="447"/>
      <c r="X859" s="447"/>
      <c r="Y859" s="447"/>
      <c r="Z859" s="447"/>
    </row>
    <row r="860" spans="1:26" ht="15.75" customHeight="1">
      <c r="A860" s="447"/>
      <c r="B860" s="443"/>
      <c r="C860" s="444"/>
      <c r="D860" s="444"/>
      <c r="E860" s="444"/>
      <c r="F860" s="444"/>
      <c r="G860" s="444"/>
      <c r="H860" s="444"/>
      <c r="I860" s="444"/>
      <c r="J860" s="471"/>
      <c r="K860" s="472"/>
      <c r="L860" s="444"/>
      <c r="M860" s="444"/>
      <c r="N860" s="444"/>
      <c r="O860" s="447"/>
      <c r="P860" s="447"/>
      <c r="Q860" s="447"/>
      <c r="R860" s="447"/>
      <c r="S860" s="447"/>
      <c r="T860" s="447"/>
      <c r="U860" s="447"/>
      <c r="V860" s="447"/>
      <c r="W860" s="447"/>
      <c r="X860" s="447"/>
      <c r="Y860" s="447"/>
      <c r="Z860" s="447"/>
    </row>
    <row r="861" spans="1:26" ht="15.75" customHeight="1">
      <c r="A861" s="447"/>
      <c r="B861" s="443"/>
      <c r="C861" s="444"/>
      <c r="D861" s="444"/>
      <c r="E861" s="444"/>
      <c r="F861" s="444"/>
      <c r="G861" s="444"/>
      <c r="H861" s="444"/>
      <c r="I861" s="444"/>
      <c r="J861" s="445"/>
      <c r="K861" s="444"/>
      <c r="L861" s="444"/>
      <c r="M861" s="444"/>
      <c r="N861" s="444"/>
      <c r="O861" s="447"/>
      <c r="P861" s="447"/>
      <c r="Q861" s="447"/>
      <c r="R861" s="447"/>
      <c r="S861" s="447"/>
      <c r="T861" s="447"/>
      <c r="U861" s="447"/>
      <c r="V861" s="447"/>
      <c r="W861" s="447"/>
      <c r="X861" s="447"/>
      <c r="Y861" s="447"/>
      <c r="Z861" s="447"/>
    </row>
    <row r="862" spans="1:26" ht="15.75" customHeight="1">
      <c r="A862" s="443"/>
      <c r="B862" s="443"/>
      <c r="C862" s="444"/>
      <c r="D862" s="444"/>
      <c r="E862" s="444"/>
      <c r="F862" s="444"/>
      <c r="G862" s="444"/>
      <c r="H862" s="444"/>
      <c r="I862" s="444"/>
      <c r="J862" s="445"/>
      <c r="K862" s="472"/>
      <c r="L862" s="444"/>
      <c r="M862" s="444"/>
      <c r="N862" s="444"/>
      <c r="O862" s="443"/>
      <c r="P862" s="443"/>
      <c r="Q862" s="443"/>
      <c r="R862" s="443"/>
      <c r="S862" s="443"/>
      <c r="T862" s="443"/>
      <c r="U862" s="443"/>
      <c r="V862" s="443"/>
      <c r="W862" s="443"/>
      <c r="X862" s="443"/>
      <c r="Y862" s="443"/>
      <c r="Z862" s="443"/>
    </row>
  </sheetData>
  <mergeCells count="36">
    <mergeCell ref="C854:N854"/>
    <mergeCell ref="C855:N855"/>
    <mergeCell ref="C856:N856"/>
    <mergeCell ref="C837:N837"/>
    <mergeCell ref="C839:N839"/>
    <mergeCell ref="C840:N840"/>
    <mergeCell ref="C841:N841"/>
    <mergeCell ref="C847:N847"/>
    <mergeCell ref="C848:N848"/>
    <mergeCell ref="C849:N849"/>
    <mergeCell ref="C850:N850"/>
    <mergeCell ref="C851:N851"/>
    <mergeCell ref="C852:N852"/>
    <mergeCell ref="C846:N846"/>
    <mergeCell ref="C853:N853"/>
    <mergeCell ref="C806:N806"/>
    <mergeCell ref="C807:N807"/>
    <mergeCell ref="C808:N808"/>
    <mergeCell ref="C843:N843"/>
    <mergeCell ref="C845:N845"/>
    <mergeCell ref="C831:N831"/>
    <mergeCell ref="C833:N833"/>
    <mergeCell ref="C834:N834"/>
    <mergeCell ref="C835:N835"/>
    <mergeCell ref="C805:N805"/>
    <mergeCell ref="C2:N2"/>
    <mergeCell ref="C3:N3"/>
    <mergeCell ref="C4:N4"/>
    <mergeCell ref="C5:N5"/>
    <mergeCell ref="C6:N6"/>
    <mergeCell ref="C7:N7"/>
    <mergeCell ref="C8:N8"/>
    <mergeCell ref="C9:N9"/>
    <mergeCell ref="C10:N10"/>
    <mergeCell ref="C11:N11"/>
    <mergeCell ref="B13:N13"/>
  </mergeCells>
  <dataValidations xWindow="920" yWindow="735" count="11">
    <dataValidation type="decimal" operator="notBetween" allowBlank="1" showInputMessage="1" showErrorMessage="1" prompt="In-kind volume - Please input the in-kind volume for the revenue stream if applicable." sqref="M811:M829 L15:L798" xr:uid="{32FD1A25-B058-4447-BB2B-8032B891260A}">
      <formula1>0.1</formula1>
      <formula2>0.2</formula2>
    </dataValidation>
    <dataValidation type="list" allowBlank="1" showErrorMessage="1" sqref="G811:H829 L811:L829 K15:K798 F15:G798" xr:uid="{C6568C50-07CE-45F8-A15C-CF5B6C57EB80}">
      <formula1>Simple_options_list</formula1>
    </dataValidation>
    <dataValidation type="list" allowBlank="1" showErrorMessage="1" sqref="J811:J829 I15:I798" xr:uid="{368EF6C0-CDFE-4235-919C-3D71ED8DD195}">
      <formula1>Currency_code_list</formula1>
    </dataValidation>
    <dataValidation type="list" allowBlank="1" showInputMessage="1" showErrorMessage="1" prompt="Please specify measuring unit - Select between Barrels, Sm3, Tonnes, ounces (oz), or carats from the drop-down menu" sqref="N811:N829 M15:M798" xr:uid="{716C385D-8F27-47D4-922B-30CB27547FFE}">
      <formula1>"&lt;Select unit&gt;,Sm3,Sm3 o.e.,Barrels,Tonnes,oz,carats,Scf"</formula1>
    </dataValidation>
    <dataValidation type="decimal" operator="notBetween" allowBlank="1" showInputMessage="1" showErrorMessage="1" prompt="Revenue value - Please input the total figure of the reconciled revenue stream, as disclosed by government._x000a_" sqref="J801 K811:K829 J15:J798" xr:uid="{28B70ADF-A3B0-4C03-A0B0-81818C4F27BA}">
      <formula1>0.1</formula1>
      <formula2>0.2</formula2>
    </dataValidation>
    <dataValidation type="list" allowBlank="1" showErrorMessage="1" sqref="E811:E829 E620:E621 D15:D798" xr:uid="{9A28ADDA-C6AF-47C2-B480-A9D5B02C6CD6}">
      <formula1>Government_entities_list</formula1>
    </dataValidation>
    <dataValidation type="decimal" allowBlank="1" showErrorMessage="1" sqref="H801:I801 H803:I803" xr:uid="{03195E9A-9F69-49B8-9F67-AB481B2E6C1E}">
      <formula1>1</formula1>
      <formula2>2</formula2>
    </dataValidation>
    <dataValidation type="custom" allowBlank="1" showInputMessage="1" showErrorMessage="1" prompt="Please do not edit these cells - Please do not edit these cells" sqref="C805:C806" xr:uid="{92CA954C-0C2C-41FB-93E5-0456C1B74CA3}">
      <formula1>AND(GTE(LEN(C805),MIN((10000),(50000))),LTE(LEN(C805),MAX((10000),(50000))))</formula1>
    </dataValidation>
    <dataValidation type="list"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 sqref="F811:F829 E619 E40:E44 E788:E789 E120:E123 E163:E167 E177:E181 E216:E219 E231:E234 E264:E268 E306:E310 E322:E326 E400:E401 E404:E408 E422:E425 E437:E441 E472:E476 E510:E514 E564:E565 E613:E617 E739:E742 E756:E759 E69:E73 E244:E248 E274:E275 E317:E319 E359:E360 E363:E367 E397:E398 E417:E418 E627:E630 E658:E661 E697:E701 E728:E729 E751:E752 E769:E773 E21:E22 E35:E38 E53 E65:E67 E94:E95 E106 E134 E144:E148 E158:E161 E187:E190 E229 E259:E262 E302:E304 E334 E346 E384 E420 E434:E435 E450 E459 E469:E470 E485 E642 E754 E798 E791:E796 E781:E786 E775:E779 E761:E766 E744:E749 E731:E736 E721:E726 E719 E707:E715 E703:E704 E689:E695 E680:E686 E670:E678 E663:E667 E651:E655 E644:E649 E635:E640 E632:E633 E623:E625 E608:E611 E599:E606 E591:E597 E583:E588 E580:E581 E575:E578 E569:E572 E567 E556:E562 E550:E554 E545:E548 E538:E543 E533:E536 E530:E531 E527:E528 E520:E525 E516:E518 E502:E508 E492:E500 E487:E490 E478:E483 E464:E467 E461:E462 E453:E457 E443:E448 E427:E432 E410:E415 E391:E395 E386:E389 E374:E382 E369:E371 E352:E357 E348:E350 E340:E344 E336:E338 E328:E332 E312:E315 E297:E300 E293:E295 E287:E289 E282:E285 E279 E277 E270:E272 E253:E257 E250:E251 E239:E240 E236:E237 E224:E227 E221:E222 E211:E213 E208:E209 E204:E206 E199:E202 E195:E197 E192:E193 E183:E185 E172:E175 E169:E170 E154:E156 E150:E152 E141:E142 E136:E139 E128:E132 E125:E126 E111:E118 E108:E109 E101:E104 E97:E99 E89:E92 E84:E87 E75:E81 E58:E61 E55:E56 E46:E49 E24:E31 E15:E17" xr:uid="{3932C4F8-E054-45C5-B5AD-ED25E491BA79}">
      <formula1>Revenue_stream_list</formula1>
    </dataValidation>
    <dataValidation type="custom" allowBlank="1" showErrorMessage="1" sqref="A1:O1 A2:C11 O2:O11 A12:O12 A13:B13 O13 A799:N800 A801:G801 K801:N801 A802:N802 A803:G803 K803:N803 A804:N804 A849:C856 A857:A861 A805:A848 O805:O809 C810:O810 O830:O861 A14:O14 A15:A798" xr:uid="{50A1904D-CAB7-43E9-9140-91E08C322D61}">
      <formula1>AND(GTE(LEN(A1),MIN((9999999),(99999999))),LTE(LEN(A1),MAX((9999999),(99999999))))</formula1>
    </dataValidation>
    <dataValidation type="list" allowBlank="1" showErrorMessage="1" sqref="H15:H29" xr:uid="{226EC3F6-137D-40E0-BC80-C041791BF1DC}">
      <formula1>Projectname</formula1>
    </dataValidation>
  </dataValidations>
  <hyperlinks>
    <hyperlink ref="B13" r:id="rId1" location="r4-1" xr:uid="{BA2BB20B-F6E6-4E49-A5C0-5D5855B9CADD}"/>
  </hyperlinks>
  <pageMargins left="0.7" right="0.7" top="0.75" bottom="0.75" header="0" footer="0"/>
  <pageSetup paperSize="9" orientation="portrait"/>
  <headerFooter>
    <oddHeader>&amp;C</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660000"/>
    <outlinePr summaryBelow="0" summaryRight="0"/>
  </sheetPr>
  <dimension ref="A1:J1000"/>
  <sheetViews>
    <sheetView workbookViewId="0"/>
  </sheetViews>
  <sheetFormatPr defaultColWidth="14.44140625" defaultRowHeight="15" customHeight="1"/>
  <cols>
    <col min="2" max="2" width="46.44140625" customWidth="1"/>
    <col min="3" max="3" width="48.6640625" customWidth="1"/>
    <col min="4" max="4" width="11.88671875" customWidth="1"/>
    <col min="5" max="5" width="20.44140625" customWidth="1"/>
    <col min="6" max="6" width="19.6640625" customWidth="1"/>
    <col min="7" max="7" width="29.109375" customWidth="1"/>
    <col min="8" max="8" width="20.44140625" customWidth="1"/>
  </cols>
  <sheetData>
    <row r="1" spans="1:10">
      <c r="A1" s="273"/>
      <c r="B1" s="273"/>
      <c r="C1" s="273"/>
      <c r="D1" s="274"/>
      <c r="E1" s="274"/>
      <c r="F1" s="274"/>
      <c r="G1" s="274"/>
      <c r="H1" s="274"/>
      <c r="I1" s="273"/>
      <c r="J1" s="273"/>
    </row>
    <row r="2" spans="1:10">
      <c r="A2" s="273"/>
      <c r="B2" s="275" t="s">
        <v>810</v>
      </c>
      <c r="C2" s="276"/>
      <c r="D2" s="277"/>
      <c r="E2" s="277"/>
      <c r="F2" s="277"/>
      <c r="G2" s="277"/>
      <c r="H2" s="277"/>
      <c r="I2" s="273"/>
      <c r="J2" s="273"/>
    </row>
    <row r="3" spans="1:10">
      <c r="A3" s="273"/>
      <c r="B3" s="273"/>
      <c r="C3" s="273"/>
      <c r="D3" s="274"/>
      <c r="E3" s="274"/>
      <c r="F3" s="274"/>
      <c r="G3" s="274"/>
      <c r="H3" s="274"/>
      <c r="I3" s="273"/>
      <c r="J3" s="273"/>
    </row>
    <row r="4" spans="1:10">
      <c r="A4" s="273"/>
      <c r="B4" s="278" t="s">
        <v>811</v>
      </c>
      <c r="C4" s="278" t="s">
        <v>812</v>
      </c>
      <c r="D4" s="279" t="s">
        <v>813</v>
      </c>
      <c r="E4" s="279" t="s">
        <v>814</v>
      </c>
      <c r="F4" s="279" t="s">
        <v>815</v>
      </c>
      <c r="G4" s="279" t="s">
        <v>816</v>
      </c>
      <c r="H4" s="279" t="s">
        <v>817</v>
      </c>
      <c r="I4" s="273"/>
      <c r="J4" s="273"/>
    </row>
    <row r="5" spans="1:10">
      <c r="A5" s="273"/>
      <c r="B5" s="280" t="s">
        <v>818</v>
      </c>
      <c r="C5" s="281"/>
      <c r="D5" s="282"/>
      <c r="E5" s="282"/>
      <c r="F5" s="282"/>
      <c r="G5" s="282"/>
      <c r="H5" s="282"/>
      <c r="I5" s="273"/>
      <c r="J5" s="273"/>
    </row>
    <row r="6" spans="1:10">
      <c r="A6" s="273"/>
      <c r="B6" s="283" t="s">
        <v>417</v>
      </c>
      <c r="C6" s="284"/>
      <c r="D6" s="285"/>
      <c r="E6" s="285"/>
      <c r="F6" s="285"/>
      <c r="G6" s="285"/>
      <c r="H6" s="286"/>
      <c r="I6" s="273"/>
      <c r="J6" s="273"/>
    </row>
    <row r="7" spans="1:10">
      <c r="A7" s="273"/>
      <c r="B7" s="287" t="s">
        <v>819</v>
      </c>
      <c r="C7" s="578" t="s">
        <v>413</v>
      </c>
      <c r="D7" s="580">
        <v>48139606</v>
      </c>
      <c r="E7" s="580">
        <v>45906815</v>
      </c>
      <c r="F7" s="580">
        <v>-2232790</v>
      </c>
      <c r="G7" s="580">
        <v>47358509</v>
      </c>
      <c r="H7" s="581">
        <v>-1451694</v>
      </c>
      <c r="I7" s="273"/>
      <c r="J7" s="273"/>
    </row>
    <row r="8" spans="1:10">
      <c r="A8" s="273"/>
      <c r="B8" s="287" t="s">
        <v>820</v>
      </c>
      <c r="C8" s="579"/>
      <c r="D8" s="579"/>
      <c r="E8" s="579"/>
      <c r="F8" s="579"/>
      <c r="G8" s="579"/>
      <c r="H8" s="582"/>
      <c r="I8" s="273"/>
      <c r="J8" s="273"/>
    </row>
    <row r="9" spans="1:10">
      <c r="A9" s="273"/>
      <c r="B9" s="287" t="s">
        <v>821</v>
      </c>
      <c r="C9" s="287" t="s">
        <v>419</v>
      </c>
      <c r="D9" s="288">
        <v>286907537</v>
      </c>
      <c r="E9" s="288">
        <v>292500831</v>
      </c>
      <c r="F9" s="288">
        <v>5593294</v>
      </c>
      <c r="G9" s="288">
        <v>301692481</v>
      </c>
      <c r="H9" s="289">
        <v>-9191650</v>
      </c>
      <c r="I9" s="273"/>
      <c r="J9" s="273"/>
    </row>
    <row r="10" spans="1:10">
      <c r="A10" s="273"/>
      <c r="B10" s="287" t="s">
        <v>822</v>
      </c>
      <c r="C10" s="287" t="s">
        <v>421</v>
      </c>
      <c r="D10" s="288">
        <v>545381417</v>
      </c>
      <c r="E10" s="288">
        <v>497095348</v>
      </c>
      <c r="F10" s="288">
        <v>-48286069</v>
      </c>
      <c r="G10" s="288">
        <v>545441177</v>
      </c>
      <c r="H10" s="289">
        <v>-48345829</v>
      </c>
      <c r="I10" s="290"/>
      <c r="J10" s="290"/>
    </row>
    <row r="11" spans="1:10">
      <c r="A11" s="273"/>
      <c r="B11" s="287" t="s">
        <v>823</v>
      </c>
      <c r="C11" s="287" t="s">
        <v>430</v>
      </c>
      <c r="D11" s="288">
        <v>267000</v>
      </c>
      <c r="E11" s="291" t="s">
        <v>226</v>
      </c>
      <c r="F11" s="288">
        <v>-267000</v>
      </c>
      <c r="G11" s="288">
        <v>262500</v>
      </c>
      <c r="H11" s="289">
        <v>-262500</v>
      </c>
      <c r="I11" s="273"/>
      <c r="J11" s="273"/>
    </row>
    <row r="12" spans="1:10">
      <c r="A12" s="273"/>
      <c r="B12" s="287" t="s">
        <v>824</v>
      </c>
      <c r="C12" s="287" t="s">
        <v>436</v>
      </c>
      <c r="D12" s="288">
        <v>601713685</v>
      </c>
      <c r="E12" s="288">
        <v>624099711</v>
      </c>
      <c r="F12" s="288">
        <v>22386026</v>
      </c>
      <c r="G12" s="288">
        <v>627621319</v>
      </c>
      <c r="H12" s="289">
        <v>-3521608</v>
      </c>
      <c r="I12" s="273"/>
      <c r="J12" s="273"/>
    </row>
    <row r="13" spans="1:10">
      <c r="A13" s="273"/>
      <c r="B13" s="287" t="s">
        <v>825</v>
      </c>
      <c r="C13" s="287" t="s">
        <v>438</v>
      </c>
      <c r="D13" s="288">
        <v>412185483</v>
      </c>
      <c r="E13" s="288">
        <v>415396360</v>
      </c>
      <c r="F13" s="288">
        <v>3210876</v>
      </c>
      <c r="G13" s="288">
        <v>415396360</v>
      </c>
      <c r="H13" s="292">
        <v>0</v>
      </c>
      <c r="I13" s="273"/>
      <c r="J13" s="273"/>
    </row>
    <row r="14" spans="1:10">
      <c r="A14" s="273"/>
      <c r="B14" s="287" t="s">
        <v>826</v>
      </c>
      <c r="C14" s="578" t="s">
        <v>827</v>
      </c>
      <c r="D14" s="580">
        <v>1310374020</v>
      </c>
      <c r="E14" s="580">
        <v>998786533</v>
      </c>
      <c r="F14" s="580">
        <v>-311587487</v>
      </c>
      <c r="G14" s="580">
        <v>1321675215</v>
      </c>
      <c r="H14" s="581">
        <v>-322888682</v>
      </c>
      <c r="I14" s="273"/>
      <c r="J14" s="273"/>
    </row>
    <row r="15" spans="1:10">
      <c r="A15" s="273"/>
      <c r="B15" s="287" t="s">
        <v>828</v>
      </c>
      <c r="C15" s="579"/>
      <c r="D15" s="579"/>
      <c r="E15" s="579"/>
      <c r="F15" s="579"/>
      <c r="G15" s="579"/>
      <c r="H15" s="582"/>
      <c r="I15" s="273"/>
      <c r="J15" s="273"/>
    </row>
    <row r="16" spans="1:10">
      <c r="A16" s="273"/>
      <c r="B16" s="287" t="s">
        <v>829</v>
      </c>
      <c r="C16" s="287" t="s">
        <v>442</v>
      </c>
      <c r="D16" s="288">
        <v>1116389711</v>
      </c>
      <c r="E16" s="288">
        <v>1136837610</v>
      </c>
      <c r="F16" s="288">
        <v>20447898</v>
      </c>
      <c r="G16" s="288">
        <v>1139152870</v>
      </c>
      <c r="H16" s="289">
        <v>-2315261</v>
      </c>
      <c r="I16" s="290"/>
      <c r="J16" s="290"/>
    </row>
    <row r="17" spans="1:10">
      <c r="A17" s="273"/>
      <c r="B17" s="287" t="s">
        <v>830</v>
      </c>
      <c r="C17" s="287" t="s">
        <v>451</v>
      </c>
      <c r="D17" s="288">
        <v>755007420</v>
      </c>
      <c r="E17" s="288">
        <v>850210423</v>
      </c>
      <c r="F17" s="288">
        <v>95203003</v>
      </c>
      <c r="G17" s="288">
        <v>890720722</v>
      </c>
      <c r="H17" s="289">
        <v>-40510299</v>
      </c>
      <c r="I17" s="290"/>
      <c r="J17" s="290"/>
    </row>
    <row r="18" spans="1:10">
      <c r="A18" s="273"/>
      <c r="B18" s="287" t="s">
        <v>831</v>
      </c>
      <c r="C18" s="578" t="s">
        <v>454</v>
      </c>
      <c r="D18" s="580">
        <v>157315079</v>
      </c>
      <c r="E18" s="580">
        <v>155437205</v>
      </c>
      <c r="F18" s="580">
        <v>-1877874</v>
      </c>
      <c r="G18" s="580">
        <v>155437206</v>
      </c>
      <c r="H18" s="583">
        <v>0</v>
      </c>
      <c r="I18" s="290"/>
      <c r="J18" s="290"/>
    </row>
    <row r="19" spans="1:10">
      <c r="A19" s="273"/>
      <c r="B19" s="287" t="s">
        <v>832</v>
      </c>
      <c r="C19" s="579"/>
      <c r="D19" s="579"/>
      <c r="E19" s="579"/>
      <c r="F19" s="579"/>
      <c r="G19" s="579"/>
      <c r="H19" s="582"/>
      <c r="I19" s="290"/>
      <c r="J19" s="290"/>
    </row>
    <row r="20" spans="1:10">
      <c r="A20" s="273"/>
      <c r="B20" s="287" t="s">
        <v>627</v>
      </c>
      <c r="C20" s="287" t="s">
        <v>458</v>
      </c>
      <c r="D20" s="288">
        <v>333216960</v>
      </c>
      <c r="E20" s="288">
        <v>378334834</v>
      </c>
      <c r="F20" s="288">
        <v>45117874</v>
      </c>
      <c r="G20" s="288">
        <v>378334834</v>
      </c>
      <c r="H20" s="292">
        <v>0</v>
      </c>
      <c r="I20" s="290"/>
      <c r="J20" s="290"/>
    </row>
    <row r="21" spans="1:10">
      <c r="A21" s="273"/>
      <c r="B21" s="287" t="s">
        <v>833</v>
      </c>
      <c r="C21" s="287" t="s">
        <v>550</v>
      </c>
      <c r="D21" s="288">
        <v>9058145</v>
      </c>
      <c r="E21" s="288">
        <v>8774569</v>
      </c>
      <c r="F21" s="288">
        <v>-283576</v>
      </c>
      <c r="G21" s="288">
        <v>9831182</v>
      </c>
      <c r="H21" s="289">
        <v>-1056613</v>
      </c>
      <c r="I21" s="290"/>
      <c r="J21" s="290"/>
    </row>
    <row r="22" spans="1:10">
      <c r="A22" s="273"/>
      <c r="B22" s="293" t="s">
        <v>834</v>
      </c>
      <c r="C22" s="287" t="s">
        <v>462</v>
      </c>
      <c r="D22" s="288">
        <v>1238908913</v>
      </c>
      <c r="E22" s="288">
        <v>618520324</v>
      </c>
      <c r="F22" s="288">
        <v>-620388589</v>
      </c>
      <c r="G22" s="288">
        <v>618888504</v>
      </c>
      <c r="H22" s="289">
        <v>-368181</v>
      </c>
      <c r="I22" s="290"/>
      <c r="J22" s="290"/>
    </row>
    <row r="23" spans="1:10">
      <c r="A23" s="273"/>
      <c r="B23" s="293" t="s">
        <v>835</v>
      </c>
      <c r="C23" s="287" t="s">
        <v>474</v>
      </c>
      <c r="D23" s="288">
        <v>1664140</v>
      </c>
      <c r="E23" s="288">
        <v>1050780</v>
      </c>
      <c r="F23" s="288">
        <v>-613360</v>
      </c>
      <c r="G23" s="288">
        <v>1546351</v>
      </c>
      <c r="H23" s="289">
        <v>-495571</v>
      </c>
      <c r="I23" s="290"/>
      <c r="J23" s="290"/>
    </row>
    <row r="24" spans="1:10">
      <c r="A24" s="273"/>
      <c r="B24" s="287" t="s">
        <v>836</v>
      </c>
      <c r="C24" s="287" t="s">
        <v>475</v>
      </c>
      <c r="D24" s="288">
        <v>482346799</v>
      </c>
      <c r="E24" s="288">
        <v>487730397</v>
      </c>
      <c r="F24" s="288">
        <v>5383598</v>
      </c>
      <c r="G24" s="288">
        <v>488969333</v>
      </c>
      <c r="H24" s="289">
        <v>-1238936</v>
      </c>
      <c r="I24" s="273"/>
      <c r="J24" s="273"/>
    </row>
    <row r="25" spans="1:10">
      <c r="A25" s="273"/>
      <c r="B25" s="287" t="s">
        <v>837</v>
      </c>
      <c r="C25" s="287" t="s">
        <v>487</v>
      </c>
      <c r="D25" s="288">
        <v>127632379</v>
      </c>
      <c r="E25" s="288">
        <v>106413301</v>
      </c>
      <c r="F25" s="288">
        <v>-21219078</v>
      </c>
      <c r="G25" s="288">
        <v>118542024</v>
      </c>
      <c r="H25" s="289">
        <v>-12128723</v>
      </c>
      <c r="I25" s="290"/>
      <c r="J25" s="290"/>
    </row>
    <row r="26" spans="1:10">
      <c r="A26" s="273"/>
      <c r="B26" s="287" t="s">
        <v>838</v>
      </c>
      <c r="C26" s="287" t="s">
        <v>491</v>
      </c>
      <c r="D26" s="288">
        <v>164578678</v>
      </c>
      <c r="E26" s="288">
        <v>176416233</v>
      </c>
      <c r="F26" s="288">
        <v>11837555</v>
      </c>
      <c r="G26" s="288">
        <v>176459033</v>
      </c>
      <c r="H26" s="289">
        <v>-42800</v>
      </c>
      <c r="I26" s="290"/>
      <c r="J26" s="290"/>
    </row>
    <row r="27" spans="1:10">
      <c r="A27" s="273"/>
      <c r="B27" s="287" t="s">
        <v>839</v>
      </c>
      <c r="C27" s="287" t="s">
        <v>493</v>
      </c>
      <c r="D27" s="288">
        <v>589836154</v>
      </c>
      <c r="E27" s="288">
        <v>557136703</v>
      </c>
      <c r="F27" s="288">
        <v>-32699450</v>
      </c>
      <c r="G27" s="288">
        <v>589383093</v>
      </c>
      <c r="H27" s="289">
        <v>-32246390</v>
      </c>
      <c r="I27" s="290"/>
      <c r="J27" s="290"/>
    </row>
    <row r="28" spans="1:10">
      <c r="A28" s="273"/>
      <c r="B28" s="287" t="s">
        <v>840</v>
      </c>
      <c r="C28" s="287" t="s">
        <v>501</v>
      </c>
      <c r="D28" s="288">
        <v>821240</v>
      </c>
      <c r="E28" s="288">
        <v>26552190</v>
      </c>
      <c r="F28" s="288">
        <v>25730951</v>
      </c>
      <c r="G28" s="288">
        <v>26831681</v>
      </c>
      <c r="H28" s="289">
        <v>-279491</v>
      </c>
      <c r="I28" s="290"/>
      <c r="J28" s="290"/>
    </row>
    <row r="29" spans="1:10">
      <c r="A29" s="273"/>
      <c r="B29" s="287" t="s">
        <v>841</v>
      </c>
      <c r="C29" s="287" t="s">
        <v>503</v>
      </c>
      <c r="D29" s="288">
        <v>12401079</v>
      </c>
      <c r="E29" s="288">
        <v>13741272</v>
      </c>
      <c r="F29" s="288">
        <v>1340193</v>
      </c>
      <c r="G29" s="288">
        <v>13774872</v>
      </c>
      <c r="H29" s="289">
        <v>-33600</v>
      </c>
      <c r="I29" s="290"/>
      <c r="J29" s="290"/>
    </row>
    <row r="30" spans="1:10">
      <c r="A30" s="273"/>
      <c r="B30" s="287" t="s">
        <v>842</v>
      </c>
      <c r="C30" s="287" t="s">
        <v>511</v>
      </c>
      <c r="D30" s="288">
        <v>1608391508</v>
      </c>
      <c r="E30" s="288">
        <v>1421976635</v>
      </c>
      <c r="F30" s="288">
        <v>-186414873</v>
      </c>
      <c r="G30" s="288">
        <v>1444323504</v>
      </c>
      <c r="H30" s="289">
        <v>-22346869</v>
      </c>
      <c r="I30" s="290"/>
      <c r="J30" s="290"/>
    </row>
    <row r="31" spans="1:10">
      <c r="A31" s="294"/>
      <c r="B31" s="295" t="s">
        <v>843</v>
      </c>
      <c r="C31" s="295" t="s">
        <v>515</v>
      </c>
      <c r="D31" s="296">
        <v>1463753115</v>
      </c>
      <c r="E31" s="296">
        <v>1277532558</v>
      </c>
      <c r="F31" s="296">
        <v>-186220557</v>
      </c>
      <c r="G31" s="296">
        <v>1407322408</v>
      </c>
      <c r="H31" s="297">
        <v>-129789850</v>
      </c>
      <c r="I31" s="298"/>
      <c r="J31" s="298"/>
    </row>
    <row r="32" spans="1:10">
      <c r="A32" s="273"/>
      <c r="B32" s="287" t="s">
        <v>844</v>
      </c>
      <c r="C32" s="287" t="s">
        <v>520</v>
      </c>
      <c r="D32" s="288">
        <v>13630019</v>
      </c>
      <c r="E32" s="288">
        <v>14172238</v>
      </c>
      <c r="F32" s="288">
        <v>542219</v>
      </c>
      <c r="G32" s="288">
        <v>14784572</v>
      </c>
      <c r="H32" s="289">
        <v>-612333</v>
      </c>
      <c r="I32" s="290"/>
      <c r="J32" s="290"/>
    </row>
    <row r="33" spans="1:10">
      <c r="A33" s="273"/>
      <c r="B33" s="287" t="s">
        <v>845</v>
      </c>
      <c r="C33" s="287" t="s">
        <v>518</v>
      </c>
      <c r="D33" s="288">
        <v>100260150</v>
      </c>
      <c r="E33" s="288">
        <v>93333402</v>
      </c>
      <c r="F33" s="288">
        <v>-6926748</v>
      </c>
      <c r="G33" s="288">
        <v>97793450</v>
      </c>
      <c r="H33" s="289">
        <v>-4460048</v>
      </c>
      <c r="I33" s="290"/>
      <c r="J33" s="290"/>
    </row>
    <row r="34" spans="1:10">
      <c r="A34" s="273"/>
      <c r="B34" s="287" t="s">
        <v>846</v>
      </c>
      <c r="C34" s="287" t="s">
        <v>521</v>
      </c>
      <c r="D34" s="288">
        <v>263638980</v>
      </c>
      <c r="E34" s="288">
        <v>260875869</v>
      </c>
      <c r="F34" s="288">
        <v>-2763111</v>
      </c>
      <c r="G34" s="288">
        <v>285320521</v>
      </c>
      <c r="H34" s="289">
        <v>-24444653</v>
      </c>
      <c r="I34" s="290"/>
      <c r="J34" s="290"/>
    </row>
    <row r="35" spans="1:10">
      <c r="A35" s="273"/>
      <c r="B35" s="287" t="s">
        <v>847</v>
      </c>
      <c r="C35" s="287" t="s">
        <v>526</v>
      </c>
      <c r="D35" s="288">
        <v>3367988178</v>
      </c>
      <c r="E35" s="288">
        <v>3358166640</v>
      </c>
      <c r="F35" s="288">
        <v>-9821538</v>
      </c>
      <c r="G35" s="288">
        <v>3459965934</v>
      </c>
      <c r="H35" s="289">
        <v>-101799294</v>
      </c>
      <c r="I35" s="290"/>
      <c r="J35" s="290"/>
    </row>
    <row r="36" spans="1:10">
      <c r="A36" s="273"/>
      <c r="B36" s="287" t="s">
        <v>848</v>
      </c>
      <c r="C36" s="287" t="s">
        <v>529</v>
      </c>
      <c r="D36" s="288">
        <v>10968825</v>
      </c>
      <c r="E36" s="288">
        <v>12591656</v>
      </c>
      <c r="F36" s="288">
        <v>1622831</v>
      </c>
      <c r="G36" s="288">
        <v>12676812</v>
      </c>
      <c r="H36" s="289">
        <v>-85156</v>
      </c>
      <c r="I36" s="290"/>
      <c r="J36" s="290"/>
    </row>
    <row r="37" spans="1:10">
      <c r="A37" s="273"/>
      <c r="B37" s="299" t="s">
        <v>849</v>
      </c>
      <c r="C37" s="287" t="s">
        <v>533</v>
      </c>
      <c r="D37" s="288">
        <v>313929</v>
      </c>
      <c r="E37" s="288">
        <v>1296673</v>
      </c>
      <c r="F37" s="288">
        <v>982744</v>
      </c>
      <c r="G37" s="288">
        <v>1296673</v>
      </c>
      <c r="H37" s="292" t="s">
        <v>226</v>
      </c>
      <c r="I37" s="290"/>
      <c r="J37" s="290"/>
    </row>
    <row r="38" spans="1:10">
      <c r="A38" s="273"/>
      <c r="B38" s="299" t="s">
        <v>850</v>
      </c>
      <c r="C38" s="287" t="s">
        <v>489</v>
      </c>
      <c r="D38" s="288">
        <v>33885752</v>
      </c>
      <c r="E38" s="288">
        <v>37134479</v>
      </c>
      <c r="F38" s="288">
        <v>3248727</v>
      </c>
      <c r="G38" s="288">
        <v>39675470</v>
      </c>
      <c r="H38" s="289">
        <v>-2540990</v>
      </c>
      <c r="I38" s="290"/>
      <c r="J38" s="290"/>
    </row>
    <row r="39" spans="1:10">
      <c r="A39" s="273"/>
      <c r="B39" s="287" t="s">
        <v>680</v>
      </c>
      <c r="C39" s="300" t="s">
        <v>534</v>
      </c>
      <c r="D39" s="301">
        <v>381253829</v>
      </c>
      <c r="E39" s="288">
        <v>373779401</v>
      </c>
      <c r="F39" s="288">
        <v>-7474429</v>
      </c>
      <c r="G39" s="288">
        <v>386325486</v>
      </c>
      <c r="H39" s="289">
        <v>-12546085</v>
      </c>
      <c r="I39" s="290"/>
      <c r="J39" s="290"/>
    </row>
    <row r="40" spans="1:10">
      <c r="A40" s="273"/>
      <c r="B40" s="302" t="s">
        <v>851</v>
      </c>
      <c r="C40" s="303"/>
      <c r="D40" s="304">
        <v>15438229732</v>
      </c>
      <c r="E40" s="304">
        <v>14241800990</v>
      </c>
      <c r="F40" s="304">
        <v>-1196428742</v>
      </c>
      <c r="G40" s="304">
        <v>15016804096</v>
      </c>
      <c r="H40" s="304">
        <v>-775003106</v>
      </c>
      <c r="I40" s="290"/>
      <c r="J40" s="273"/>
    </row>
    <row r="41" spans="1:10">
      <c r="A41" s="273"/>
      <c r="B41" s="305" t="s">
        <v>852</v>
      </c>
      <c r="C41" s="306"/>
      <c r="D41" s="307" t="s">
        <v>226</v>
      </c>
      <c r="E41" s="307" t="s">
        <v>226</v>
      </c>
      <c r="F41" s="307" t="s">
        <v>226</v>
      </c>
      <c r="G41" s="307" t="s">
        <v>226</v>
      </c>
      <c r="H41" s="307" t="s">
        <v>226</v>
      </c>
      <c r="I41" s="273"/>
      <c r="J41" s="273"/>
    </row>
    <row r="42" spans="1:10">
      <c r="A42" s="273"/>
      <c r="B42" s="287" t="s">
        <v>853</v>
      </c>
      <c r="C42" s="287" t="s">
        <v>425</v>
      </c>
      <c r="D42" s="288">
        <v>1056018474</v>
      </c>
      <c r="E42" s="288">
        <v>1299298185</v>
      </c>
      <c r="F42" s="288">
        <v>243279711</v>
      </c>
      <c r="G42" s="288">
        <v>1370990022</v>
      </c>
      <c r="H42" s="289">
        <v>-71691837</v>
      </c>
      <c r="I42" s="290"/>
      <c r="J42" s="290"/>
    </row>
    <row r="43" spans="1:10">
      <c r="A43" s="273"/>
      <c r="B43" s="287" t="s">
        <v>611</v>
      </c>
      <c r="C43" s="287" t="s">
        <v>431</v>
      </c>
      <c r="D43" s="288">
        <v>153313683</v>
      </c>
      <c r="E43" s="288">
        <v>65119174</v>
      </c>
      <c r="F43" s="288">
        <v>-88194509</v>
      </c>
      <c r="G43" s="288">
        <v>65129174</v>
      </c>
      <c r="H43" s="289">
        <v>-10000</v>
      </c>
      <c r="I43" s="273"/>
      <c r="J43" s="273"/>
    </row>
    <row r="44" spans="1:10">
      <c r="A44" s="273"/>
      <c r="B44" s="287" t="s">
        <v>854</v>
      </c>
      <c r="C44" s="287" t="s">
        <v>446</v>
      </c>
      <c r="D44" s="288">
        <v>536129270</v>
      </c>
      <c r="E44" s="288">
        <v>2094352711</v>
      </c>
      <c r="F44" s="288">
        <v>1558223441</v>
      </c>
      <c r="G44" s="288">
        <v>2142665252</v>
      </c>
      <c r="H44" s="289">
        <v>-48312541</v>
      </c>
      <c r="I44" s="290"/>
      <c r="J44" s="290"/>
    </row>
    <row r="45" spans="1:10">
      <c r="A45" s="273"/>
      <c r="B45" s="293" t="s">
        <v>855</v>
      </c>
      <c r="C45" s="287" t="s">
        <v>465</v>
      </c>
      <c r="D45" s="288">
        <v>560085832</v>
      </c>
      <c r="E45" s="288">
        <v>530989981</v>
      </c>
      <c r="F45" s="288">
        <v>-29095851</v>
      </c>
      <c r="G45" s="288">
        <v>530989981</v>
      </c>
      <c r="H45" s="292">
        <v>0</v>
      </c>
      <c r="I45" s="290"/>
      <c r="J45" s="290"/>
    </row>
    <row r="46" spans="1:10">
      <c r="A46" s="273"/>
      <c r="B46" s="293" t="s">
        <v>856</v>
      </c>
      <c r="C46" s="287" t="s">
        <v>469</v>
      </c>
      <c r="D46" s="288">
        <v>1132871239</v>
      </c>
      <c r="E46" s="288">
        <v>1058661063</v>
      </c>
      <c r="F46" s="288">
        <v>-74210176</v>
      </c>
      <c r="G46" s="288">
        <v>1127625363</v>
      </c>
      <c r="H46" s="289">
        <v>-68964299</v>
      </c>
      <c r="I46" s="290"/>
      <c r="J46" s="290"/>
    </row>
    <row r="47" spans="1:10">
      <c r="A47" s="273"/>
      <c r="B47" s="293" t="s">
        <v>637</v>
      </c>
      <c r="C47" s="287" t="s">
        <v>471</v>
      </c>
      <c r="D47" s="288">
        <v>9958769</v>
      </c>
      <c r="E47" s="288">
        <v>17989487</v>
      </c>
      <c r="F47" s="288">
        <v>8030718</v>
      </c>
      <c r="G47" s="288">
        <v>19408422</v>
      </c>
      <c r="H47" s="289">
        <v>-1418935</v>
      </c>
      <c r="I47" s="290"/>
      <c r="J47" s="290"/>
    </row>
    <row r="48" spans="1:10">
      <c r="A48" s="273"/>
      <c r="B48" s="287" t="s">
        <v>640</v>
      </c>
      <c r="C48" s="287" t="s">
        <v>857</v>
      </c>
      <c r="D48" s="288">
        <v>25135042</v>
      </c>
      <c r="E48" s="288">
        <v>22773903</v>
      </c>
      <c r="F48" s="288">
        <v>-2361139</v>
      </c>
      <c r="G48" s="288">
        <v>27383013</v>
      </c>
      <c r="H48" s="289">
        <v>-4609110</v>
      </c>
      <c r="I48" s="290"/>
      <c r="J48" s="290"/>
    </row>
    <row r="49" spans="1:10">
      <c r="A49" s="273"/>
      <c r="B49" s="287" t="s">
        <v>858</v>
      </c>
      <c r="C49" s="287" t="s">
        <v>859</v>
      </c>
      <c r="D49" s="288">
        <v>29695</v>
      </c>
      <c r="E49" s="288">
        <v>27304</v>
      </c>
      <c r="F49" s="288">
        <v>-2392</v>
      </c>
      <c r="G49" s="288">
        <v>22347</v>
      </c>
      <c r="H49" s="289">
        <v>4956</v>
      </c>
      <c r="I49" s="290"/>
      <c r="J49" s="290"/>
    </row>
    <row r="50" spans="1:10">
      <c r="A50" s="273"/>
      <c r="B50" s="287" t="s">
        <v>860</v>
      </c>
      <c r="C50" s="287" t="s">
        <v>861</v>
      </c>
      <c r="D50" s="288">
        <v>147020368</v>
      </c>
      <c r="E50" s="288">
        <v>114870015</v>
      </c>
      <c r="F50" s="288">
        <v>-32150353</v>
      </c>
      <c r="G50" s="288">
        <v>145758482</v>
      </c>
      <c r="H50" s="289">
        <v>-30888468</v>
      </c>
      <c r="I50" s="290"/>
      <c r="J50" s="290"/>
    </row>
    <row r="51" spans="1:10">
      <c r="A51" s="273"/>
      <c r="B51" s="287" t="s">
        <v>862</v>
      </c>
      <c r="C51" s="287" t="s">
        <v>863</v>
      </c>
      <c r="D51" s="288">
        <v>311430538</v>
      </c>
      <c r="E51" s="288">
        <v>282881098</v>
      </c>
      <c r="F51" s="288">
        <v>-28549440</v>
      </c>
      <c r="G51" s="288">
        <v>303017898</v>
      </c>
      <c r="H51" s="289">
        <v>-20136800</v>
      </c>
      <c r="I51" s="290"/>
      <c r="J51" s="290"/>
    </row>
    <row r="52" spans="1:10">
      <c r="A52" s="273"/>
      <c r="B52" s="287" t="s">
        <v>864</v>
      </c>
      <c r="C52" s="287" t="s">
        <v>505</v>
      </c>
      <c r="D52" s="288">
        <v>1295044998</v>
      </c>
      <c r="E52" s="288">
        <v>1288334386</v>
      </c>
      <c r="F52" s="288">
        <v>-6710612</v>
      </c>
      <c r="G52" s="288">
        <v>1296588689</v>
      </c>
      <c r="H52" s="289">
        <v>-8254303</v>
      </c>
      <c r="I52" s="290"/>
      <c r="J52" s="290"/>
    </row>
    <row r="53" spans="1:10">
      <c r="A53" s="273"/>
      <c r="B53" s="287" t="s">
        <v>865</v>
      </c>
      <c r="C53" s="287" t="s">
        <v>509</v>
      </c>
      <c r="D53" s="288">
        <v>1176316681</v>
      </c>
      <c r="E53" s="288">
        <v>1121724752</v>
      </c>
      <c r="F53" s="288">
        <v>-54591930</v>
      </c>
      <c r="G53" s="288">
        <v>1177752812</v>
      </c>
      <c r="H53" s="289">
        <v>-56028060</v>
      </c>
      <c r="I53" s="290"/>
      <c r="J53" s="290"/>
    </row>
    <row r="54" spans="1:10">
      <c r="A54" s="273"/>
      <c r="B54" s="287" t="s">
        <v>866</v>
      </c>
      <c r="C54" s="287" t="s">
        <v>531</v>
      </c>
      <c r="D54" s="288">
        <v>8460479</v>
      </c>
      <c r="E54" s="288">
        <v>1600474</v>
      </c>
      <c r="F54" s="288">
        <v>-6860004</v>
      </c>
      <c r="G54" s="288">
        <v>8978561</v>
      </c>
      <c r="H54" s="289">
        <v>-7378087</v>
      </c>
      <c r="I54" s="290"/>
      <c r="J54" s="290"/>
    </row>
    <row r="55" spans="1:10">
      <c r="A55" s="273"/>
      <c r="B55" s="287" t="s">
        <v>678</v>
      </c>
      <c r="C55" s="287" t="s">
        <v>867</v>
      </c>
      <c r="D55" s="288">
        <v>380968951</v>
      </c>
      <c r="E55" s="288">
        <v>250718200</v>
      </c>
      <c r="F55" s="288">
        <v>-130250751</v>
      </c>
      <c r="G55" s="288">
        <v>258576830</v>
      </c>
      <c r="H55" s="289">
        <v>-7858630</v>
      </c>
      <c r="I55" s="290"/>
      <c r="J55" s="290"/>
    </row>
    <row r="56" spans="1:10">
      <c r="A56" s="273"/>
      <c r="B56" s="302" t="s">
        <v>868</v>
      </c>
      <c r="C56" s="308"/>
      <c r="D56" s="304">
        <v>6792784018</v>
      </c>
      <c r="E56" s="304">
        <v>8149340732</v>
      </c>
      <c r="F56" s="304">
        <v>1356556715</v>
      </c>
      <c r="G56" s="304">
        <v>8474886846</v>
      </c>
      <c r="H56" s="304">
        <v>-325546113</v>
      </c>
      <c r="I56" s="290"/>
      <c r="J56" s="273"/>
    </row>
    <row r="57" spans="1:10">
      <c r="A57" s="273"/>
      <c r="B57" s="309" t="s">
        <v>869</v>
      </c>
      <c r="C57" s="310"/>
      <c r="D57" s="307" t="s">
        <v>226</v>
      </c>
      <c r="E57" s="307" t="s">
        <v>226</v>
      </c>
      <c r="F57" s="307" t="s">
        <v>226</v>
      </c>
      <c r="G57" s="307" t="s">
        <v>226</v>
      </c>
      <c r="H57" s="307">
        <v>0</v>
      </c>
      <c r="I57" s="273"/>
      <c r="J57" s="273"/>
    </row>
    <row r="58" spans="1:10">
      <c r="A58" s="273"/>
      <c r="B58" s="287" t="s">
        <v>870</v>
      </c>
      <c r="C58" s="287" t="s">
        <v>480</v>
      </c>
      <c r="D58" s="288">
        <v>305817</v>
      </c>
      <c r="E58" s="288">
        <v>227969</v>
      </c>
      <c r="F58" s="288">
        <v>-77848</v>
      </c>
      <c r="G58" s="288">
        <v>306817</v>
      </c>
      <c r="H58" s="289">
        <v>-78848</v>
      </c>
      <c r="I58" s="273"/>
      <c r="J58" s="273"/>
    </row>
    <row r="59" spans="1:10">
      <c r="A59" s="273"/>
      <c r="B59" s="287" t="s">
        <v>871</v>
      </c>
      <c r="C59" s="287" t="s">
        <v>523</v>
      </c>
      <c r="D59" s="288">
        <v>2616495</v>
      </c>
      <c r="E59" s="288">
        <v>2344014</v>
      </c>
      <c r="F59" s="288">
        <v>-272480</v>
      </c>
      <c r="G59" s="288">
        <v>2738835</v>
      </c>
      <c r="H59" s="289">
        <v>-394821</v>
      </c>
      <c r="I59" s="273"/>
      <c r="J59" s="273"/>
    </row>
    <row r="60" spans="1:10">
      <c r="A60" s="273"/>
      <c r="B60" s="302" t="s">
        <v>872</v>
      </c>
      <c r="C60" s="311"/>
      <c r="D60" s="304">
        <v>2922312</v>
      </c>
      <c r="E60" s="304">
        <v>2571983</v>
      </c>
      <c r="F60" s="304">
        <v>-350329</v>
      </c>
      <c r="G60" s="304">
        <v>3045651</v>
      </c>
      <c r="H60" s="304">
        <v>-473668</v>
      </c>
      <c r="I60" s="290"/>
      <c r="J60" s="273"/>
    </row>
    <row r="61" spans="1:10">
      <c r="A61" s="273"/>
      <c r="B61" s="312" t="s">
        <v>873</v>
      </c>
      <c r="C61" s="313"/>
      <c r="D61" s="314">
        <v>22233936062</v>
      </c>
      <c r="E61" s="314">
        <v>22393713705</v>
      </c>
      <c r="F61" s="314">
        <v>159777643</v>
      </c>
      <c r="G61" s="314">
        <v>23494736593</v>
      </c>
      <c r="H61" s="314">
        <v>-1101022887</v>
      </c>
      <c r="I61" s="290"/>
      <c r="J61" s="273"/>
    </row>
    <row r="62" spans="1:10">
      <c r="A62" s="273"/>
      <c r="B62" s="315" t="s">
        <v>874</v>
      </c>
      <c r="C62" s="316"/>
      <c r="D62" s="317" t="s">
        <v>226</v>
      </c>
      <c r="E62" s="317" t="s">
        <v>226</v>
      </c>
      <c r="F62" s="317">
        <v>0</v>
      </c>
      <c r="G62" s="317" t="s">
        <v>226</v>
      </c>
      <c r="H62" s="317" t="s">
        <v>226</v>
      </c>
      <c r="I62" s="273"/>
      <c r="J62" s="273"/>
    </row>
    <row r="63" spans="1:10">
      <c r="A63" s="273"/>
      <c r="B63" s="318" t="s">
        <v>543</v>
      </c>
      <c r="C63" s="319"/>
      <c r="D63" s="320"/>
      <c r="E63" s="320"/>
      <c r="F63" s="320"/>
      <c r="G63" s="320"/>
      <c r="H63" s="321"/>
      <c r="I63" s="273"/>
      <c r="J63" s="273"/>
    </row>
    <row r="64" spans="1:10">
      <c r="A64" s="273"/>
      <c r="B64" s="287" t="s">
        <v>875</v>
      </c>
      <c r="C64" s="287" t="s">
        <v>537</v>
      </c>
      <c r="D64" s="288">
        <v>72820122</v>
      </c>
      <c r="E64" s="288">
        <v>60791733</v>
      </c>
      <c r="F64" s="288">
        <v>-12028389</v>
      </c>
      <c r="G64" s="288">
        <v>63511616</v>
      </c>
      <c r="H64" s="289">
        <v>-2719883</v>
      </c>
      <c r="I64" s="273"/>
      <c r="J64" s="273"/>
    </row>
    <row r="65" spans="1:10">
      <c r="A65" s="273"/>
      <c r="B65" s="287" t="s">
        <v>876</v>
      </c>
      <c r="C65" s="287" t="s">
        <v>566</v>
      </c>
      <c r="D65" s="288">
        <v>49125476</v>
      </c>
      <c r="E65" s="288">
        <v>5658965</v>
      </c>
      <c r="F65" s="288">
        <v>-43466511</v>
      </c>
      <c r="G65" s="288">
        <v>6304444</v>
      </c>
      <c r="H65" s="289">
        <v>-645479</v>
      </c>
      <c r="I65" s="273"/>
      <c r="J65" s="273"/>
    </row>
    <row r="66" spans="1:10">
      <c r="A66" s="273"/>
      <c r="B66" s="287" t="s">
        <v>877</v>
      </c>
      <c r="C66" s="287" t="s">
        <v>563</v>
      </c>
      <c r="D66" s="288">
        <v>100657769</v>
      </c>
      <c r="E66" s="288">
        <v>94443567</v>
      </c>
      <c r="F66" s="288">
        <v>-6214202</v>
      </c>
      <c r="G66" s="288">
        <v>98469152</v>
      </c>
      <c r="H66" s="289">
        <v>-4025585</v>
      </c>
      <c r="I66" s="273"/>
      <c r="J66" s="273"/>
    </row>
    <row r="67" spans="1:10">
      <c r="A67" s="273"/>
      <c r="B67" s="287" t="s">
        <v>878</v>
      </c>
      <c r="C67" s="287" t="s">
        <v>569</v>
      </c>
      <c r="D67" s="288">
        <v>2851027</v>
      </c>
      <c r="E67" s="288">
        <v>1197603</v>
      </c>
      <c r="F67" s="288">
        <v>-1653424</v>
      </c>
      <c r="G67" s="288">
        <v>2846127</v>
      </c>
      <c r="H67" s="289">
        <v>-1648524</v>
      </c>
      <c r="I67" s="273"/>
      <c r="J67" s="273"/>
    </row>
    <row r="68" spans="1:10">
      <c r="A68" s="273"/>
      <c r="B68" s="287" t="s">
        <v>879</v>
      </c>
      <c r="C68" s="578" t="s">
        <v>880</v>
      </c>
      <c r="D68" s="580">
        <v>4194364455</v>
      </c>
      <c r="E68" s="580">
        <v>4072302273</v>
      </c>
      <c r="F68" s="580">
        <v>-122062183</v>
      </c>
      <c r="G68" s="580">
        <v>4183590317</v>
      </c>
      <c r="H68" s="580">
        <v>-111288044</v>
      </c>
      <c r="I68" s="273"/>
      <c r="J68" s="273"/>
    </row>
    <row r="69" spans="1:10">
      <c r="A69" s="273"/>
      <c r="B69" s="287" t="s">
        <v>881</v>
      </c>
      <c r="C69" s="585"/>
      <c r="D69" s="585"/>
      <c r="E69" s="585"/>
      <c r="F69" s="585"/>
      <c r="G69" s="585"/>
      <c r="H69" s="585"/>
      <c r="I69" s="273"/>
      <c r="J69" s="273"/>
    </row>
    <row r="70" spans="1:10">
      <c r="A70" s="273"/>
      <c r="B70" s="287" t="s">
        <v>882</v>
      </c>
      <c r="C70" s="585"/>
      <c r="D70" s="585"/>
      <c r="E70" s="585"/>
      <c r="F70" s="585"/>
      <c r="G70" s="585"/>
      <c r="H70" s="585"/>
      <c r="I70" s="273"/>
      <c r="J70" s="273"/>
    </row>
    <row r="71" spans="1:10">
      <c r="A71" s="273"/>
      <c r="B71" s="287" t="s">
        <v>883</v>
      </c>
      <c r="C71" s="579"/>
      <c r="D71" s="579"/>
      <c r="E71" s="579"/>
      <c r="F71" s="579"/>
      <c r="G71" s="579"/>
      <c r="H71" s="579"/>
      <c r="I71" s="273"/>
      <c r="J71" s="273"/>
    </row>
    <row r="72" spans="1:10">
      <c r="A72" s="273"/>
      <c r="B72" s="287" t="s">
        <v>717</v>
      </c>
      <c r="C72" s="287" t="s">
        <v>884</v>
      </c>
      <c r="D72" s="288">
        <v>47793368</v>
      </c>
      <c r="E72" s="288">
        <v>27395620</v>
      </c>
      <c r="F72" s="288">
        <v>-20397748</v>
      </c>
      <c r="G72" s="288">
        <v>52944629</v>
      </c>
      <c r="H72" s="289">
        <v>-25549009</v>
      </c>
      <c r="I72" s="273"/>
      <c r="J72" s="273"/>
    </row>
    <row r="73" spans="1:10">
      <c r="A73" s="273"/>
      <c r="B73" s="322" t="s">
        <v>885</v>
      </c>
      <c r="C73" s="287" t="s">
        <v>584</v>
      </c>
      <c r="D73" s="291" t="s">
        <v>226</v>
      </c>
      <c r="E73" s="288">
        <v>480000</v>
      </c>
      <c r="F73" s="288">
        <v>480000</v>
      </c>
      <c r="G73" s="288">
        <v>480000</v>
      </c>
      <c r="H73" s="292" t="s">
        <v>226</v>
      </c>
      <c r="I73" s="273"/>
      <c r="J73" s="273"/>
    </row>
    <row r="74" spans="1:10">
      <c r="A74" s="273"/>
      <c r="B74" s="287" t="s">
        <v>886</v>
      </c>
      <c r="C74" s="287" t="s">
        <v>515</v>
      </c>
      <c r="D74" s="288">
        <v>34583441</v>
      </c>
      <c r="E74" s="288">
        <v>266598992</v>
      </c>
      <c r="F74" s="288">
        <v>232015551</v>
      </c>
      <c r="G74" s="288">
        <v>259233048</v>
      </c>
      <c r="H74" s="289">
        <v>7365944</v>
      </c>
      <c r="I74" s="273"/>
      <c r="J74" s="273"/>
    </row>
    <row r="75" spans="1:10">
      <c r="A75" s="273"/>
      <c r="B75" s="287" t="s">
        <v>887</v>
      </c>
      <c r="C75" s="287" t="s">
        <v>585</v>
      </c>
      <c r="D75" s="288">
        <v>65325207</v>
      </c>
      <c r="E75" s="288">
        <v>37697208</v>
      </c>
      <c r="F75" s="288">
        <v>-27627999</v>
      </c>
      <c r="G75" s="288">
        <v>37697208</v>
      </c>
      <c r="H75" s="292" t="s">
        <v>226</v>
      </c>
      <c r="I75" s="273"/>
      <c r="J75" s="273"/>
    </row>
    <row r="76" spans="1:10">
      <c r="A76" s="273"/>
      <c r="B76" s="302" t="s">
        <v>888</v>
      </c>
      <c r="C76" s="311"/>
      <c r="D76" s="323">
        <v>4567520866</v>
      </c>
      <c r="E76" s="323">
        <v>4566565961</v>
      </c>
      <c r="F76" s="323">
        <v>-954905</v>
      </c>
      <c r="G76" s="323">
        <v>4705076542</v>
      </c>
      <c r="H76" s="323">
        <v>-138510580</v>
      </c>
      <c r="I76" s="290"/>
      <c r="J76" s="273"/>
    </row>
    <row r="77" spans="1:10">
      <c r="A77" s="273"/>
      <c r="B77" s="318" t="s">
        <v>547</v>
      </c>
      <c r="C77" s="319"/>
      <c r="D77" s="324" t="s">
        <v>226</v>
      </c>
      <c r="E77" s="324" t="s">
        <v>226</v>
      </c>
      <c r="F77" s="324">
        <v>0</v>
      </c>
      <c r="G77" s="324" t="s">
        <v>226</v>
      </c>
      <c r="H77" s="324">
        <v>0</v>
      </c>
      <c r="I77" s="273"/>
      <c r="J77" s="273"/>
    </row>
    <row r="78" spans="1:10">
      <c r="A78" s="273"/>
      <c r="B78" s="287" t="s">
        <v>889</v>
      </c>
      <c r="C78" s="287" t="s">
        <v>544</v>
      </c>
      <c r="D78" s="288">
        <v>12306633</v>
      </c>
      <c r="E78" s="288">
        <v>20832097</v>
      </c>
      <c r="F78" s="288">
        <v>8525465</v>
      </c>
      <c r="G78" s="288">
        <v>20832097</v>
      </c>
      <c r="H78" s="292">
        <v>0</v>
      </c>
      <c r="I78" s="273"/>
      <c r="J78" s="273"/>
    </row>
    <row r="79" spans="1:10">
      <c r="A79" s="273"/>
      <c r="B79" s="287" t="s">
        <v>890</v>
      </c>
      <c r="C79" s="287" t="s">
        <v>545</v>
      </c>
      <c r="D79" s="288">
        <v>133551261</v>
      </c>
      <c r="E79" s="288">
        <v>14516320</v>
      </c>
      <c r="F79" s="288">
        <v>-119034941</v>
      </c>
      <c r="G79" s="288">
        <v>12780706</v>
      </c>
      <c r="H79" s="289">
        <v>1735614</v>
      </c>
      <c r="I79" s="273"/>
      <c r="J79" s="273"/>
    </row>
    <row r="80" spans="1:10">
      <c r="A80" s="273"/>
      <c r="B80" s="287" t="s">
        <v>891</v>
      </c>
      <c r="C80" s="287" t="s">
        <v>559</v>
      </c>
      <c r="D80" s="288">
        <v>21463551</v>
      </c>
      <c r="E80" s="288">
        <v>3090362</v>
      </c>
      <c r="F80" s="288">
        <v>-18373189</v>
      </c>
      <c r="G80" s="288">
        <v>5962274</v>
      </c>
      <c r="H80" s="289">
        <v>-2871912</v>
      </c>
      <c r="I80" s="273"/>
      <c r="J80" s="273"/>
    </row>
    <row r="81" spans="1:10">
      <c r="A81" s="273"/>
      <c r="B81" s="287" t="s">
        <v>703</v>
      </c>
      <c r="C81" s="287" t="s">
        <v>892</v>
      </c>
      <c r="D81" s="288">
        <v>17724136</v>
      </c>
      <c r="E81" s="288">
        <v>7487670</v>
      </c>
      <c r="F81" s="288">
        <v>-10236466</v>
      </c>
      <c r="G81" s="288">
        <v>8234385</v>
      </c>
      <c r="H81" s="289">
        <v>-746715</v>
      </c>
      <c r="I81" s="273"/>
      <c r="J81" s="273"/>
    </row>
    <row r="82" spans="1:10">
      <c r="A82" s="273"/>
      <c r="B82" s="302" t="s">
        <v>893</v>
      </c>
      <c r="C82" s="308"/>
      <c r="D82" s="323">
        <v>185045581</v>
      </c>
      <c r="E82" s="323">
        <v>45926449</v>
      </c>
      <c r="F82" s="323">
        <v>-139119132</v>
      </c>
      <c r="G82" s="323">
        <v>47809462</v>
      </c>
      <c r="H82" s="323">
        <v>-1883013</v>
      </c>
      <c r="I82" s="290"/>
      <c r="J82" s="273"/>
    </row>
    <row r="83" spans="1:10">
      <c r="A83" s="273"/>
      <c r="B83" s="318" t="s">
        <v>894</v>
      </c>
      <c r="C83" s="325"/>
      <c r="D83" s="324" t="s">
        <v>226</v>
      </c>
      <c r="E83" s="324" t="s">
        <v>226</v>
      </c>
      <c r="F83" s="324" t="s">
        <v>226</v>
      </c>
      <c r="G83" s="324" t="s">
        <v>226</v>
      </c>
      <c r="H83" s="324" t="s">
        <v>226</v>
      </c>
      <c r="I83" s="273"/>
      <c r="J83" s="273"/>
    </row>
    <row r="84" spans="1:10">
      <c r="A84" s="273"/>
      <c r="B84" s="287" t="s">
        <v>895</v>
      </c>
      <c r="C84" s="287" t="s">
        <v>551</v>
      </c>
      <c r="D84" s="288">
        <v>39008598</v>
      </c>
      <c r="E84" s="288">
        <v>33269148</v>
      </c>
      <c r="F84" s="288">
        <v>-5739449</v>
      </c>
      <c r="G84" s="288">
        <v>39298597</v>
      </c>
      <c r="H84" s="289">
        <v>-6029449</v>
      </c>
      <c r="I84" s="273"/>
      <c r="J84" s="273"/>
    </row>
    <row r="85" spans="1:10">
      <c r="A85" s="273"/>
      <c r="B85" s="287" t="s">
        <v>692</v>
      </c>
      <c r="C85" s="287" t="s">
        <v>554</v>
      </c>
      <c r="D85" s="288">
        <v>4437719996</v>
      </c>
      <c r="E85" s="288">
        <v>3797298150</v>
      </c>
      <c r="F85" s="288">
        <v>-640421847</v>
      </c>
      <c r="G85" s="288">
        <v>4426811831</v>
      </c>
      <c r="H85" s="289">
        <v>-629513682</v>
      </c>
      <c r="I85" s="273"/>
      <c r="J85" s="273"/>
    </row>
    <row r="86" spans="1:10">
      <c r="A86" s="273"/>
      <c r="B86" s="287" t="s">
        <v>896</v>
      </c>
      <c r="C86" s="287" t="s">
        <v>561</v>
      </c>
      <c r="D86" s="288">
        <v>1042141</v>
      </c>
      <c r="E86" s="291" t="s">
        <v>226</v>
      </c>
      <c r="F86" s="288">
        <v>-1042141</v>
      </c>
      <c r="G86" s="288">
        <v>1042142</v>
      </c>
      <c r="H86" s="289">
        <v>-1042142</v>
      </c>
      <c r="I86" s="273"/>
      <c r="J86" s="273"/>
    </row>
    <row r="87" spans="1:10">
      <c r="A87" s="273"/>
      <c r="B87" s="287" t="s">
        <v>897</v>
      </c>
      <c r="C87" s="287" t="s">
        <v>567</v>
      </c>
      <c r="D87" s="288">
        <v>118751555</v>
      </c>
      <c r="E87" s="288">
        <v>95725014</v>
      </c>
      <c r="F87" s="288">
        <v>-23026541</v>
      </c>
      <c r="G87" s="288">
        <v>115530395</v>
      </c>
      <c r="H87" s="289">
        <v>-19805381</v>
      </c>
      <c r="I87" s="273"/>
      <c r="J87" s="273"/>
    </row>
    <row r="88" spans="1:10">
      <c r="A88" s="273"/>
      <c r="B88" s="287" t="s">
        <v>898</v>
      </c>
      <c r="C88" s="287" t="s">
        <v>571</v>
      </c>
      <c r="D88" s="291" t="s">
        <v>226</v>
      </c>
      <c r="E88" s="288">
        <v>1787643648</v>
      </c>
      <c r="F88" s="288">
        <v>1787643648</v>
      </c>
      <c r="G88" s="288">
        <v>1787643647</v>
      </c>
      <c r="H88" s="292">
        <v>1</v>
      </c>
      <c r="I88" s="273"/>
      <c r="J88" s="273"/>
    </row>
    <row r="89" spans="1:10">
      <c r="A89" s="273"/>
      <c r="B89" s="287" t="s">
        <v>899</v>
      </c>
      <c r="C89" s="287" t="s">
        <v>575</v>
      </c>
      <c r="D89" s="580">
        <v>109672490</v>
      </c>
      <c r="E89" s="580">
        <v>1760815</v>
      </c>
      <c r="F89" s="580">
        <v>-107911675</v>
      </c>
      <c r="G89" s="580">
        <v>1760815</v>
      </c>
      <c r="H89" s="583" t="s">
        <v>226</v>
      </c>
      <c r="I89" s="273"/>
      <c r="J89" s="273"/>
    </row>
    <row r="90" spans="1:10">
      <c r="A90" s="273"/>
      <c r="B90" s="287" t="s">
        <v>706</v>
      </c>
      <c r="C90" s="287" t="s">
        <v>575</v>
      </c>
      <c r="D90" s="585"/>
      <c r="E90" s="585"/>
      <c r="F90" s="585"/>
      <c r="G90" s="585"/>
      <c r="H90" s="584"/>
      <c r="I90" s="273"/>
      <c r="J90" s="273"/>
    </row>
    <row r="91" spans="1:10">
      <c r="A91" s="273"/>
      <c r="B91" s="287" t="s">
        <v>900</v>
      </c>
      <c r="C91" s="287" t="s">
        <v>575</v>
      </c>
      <c r="D91" s="585"/>
      <c r="E91" s="585"/>
      <c r="F91" s="585"/>
      <c r="G91" s="585"/>
      <c r="H91" s="584"/>
      <c r="I91" s="273"/>
      <c r="J91" s="273"/>
    </row>
    <row r="92" spans="1:10">
      <c r="A92" s="273"/>
      <c r="B92" s="287" t="s">
        <v>901</v>
      </c>
      <c r="C92" s="287" t="s">
        <v>575</v>
      </c>
      <c r="D92" s="585"/>
      <c r="E92" s="585"/>
      <c r="F92" s="585"/>
      <c r="G92" s="585"/>
      <c r="H92" s="584"/>
      <c r="I92" s="273"/>
      <c r="J92" s="273"/>
    </row>
    <row r="93" spans="1:10">
      <c r="A93" s="273"/>
      <c r="B93" s="287" t="s">
        <v>902</v>
      </c>
      <c r="C93" s="287" t="s">
        <v>575</v>
      </c>
      <c r="D93" s="579"/>
      <c r="E93" s="579"/>
      <c r="F93" s="579"/>
      <c r="G93" s="579"/>
      <c r="H93" s="582"/>
      <c r="I93" s="273"/>
      <c r="J93" s="273"/>
    </row>
    <row r="94" spans="1:10">
      <c r="A94" s="273"/>
      <c r="B94" s="287" t="s">
        <v>903</v>
      </c>
      <c r="C94" s="287" t="s">
        <v>583</v>
      </c>
      <c r="D94" s="291" t="s">
        <v>226</v>
      </c>
      <c r="E94" s="288">
        <v>375192792</v>
      </c>
      <c r="F94" s="288">
        <v>375192792</v>
      </c>
      <c r="G94" s="288">
        <v>375192792</v>
      </c>
      <c r="H94" s="292" t="s">
        <v>226</v>
      </c>
      <c r="I94" s="273"/>
      <c r="J94" s="273"/>
    </row>
    <row r="95" spans="1:10">
      <c r="A95" s="273"/>
      <c r="B95" s="302" t="s">
        <v>904</v>
      </c>
      <c r="C95" s="308"/>
      <c r="D95" s="323">
        <v>4706194780</v>
      </c>
      <c r="E95" s="323">
        <v>6090889567</v>
      </c>
      <c r="F95" s="323">
        <v>1384694787</v>
      </c>
      <c r="G95" s="323">
        <v>6747280220</v>
      </c>
      <c r="H95" s="323">
        <v>-656390653</v>
      </c>
      <c r="I95" s="290"/>
      <c r="J95" s="273"/>
    </row>
    <row r="96" spans="1:10">
      <c r="A96" s="273"/>
      <c r="B96" s="312" t="s">
        <v>905</v>
      </c>
      <c r="C96" s="313"/>
      <c r="D96" s="326">
        <v>9458761227</v>
      </c>
      <c r="E96" s="326">
        <v>10703381978</v>
      </c>
      <c r="F96" s="326">
        <v>1244620751</v>
      </c>
      <c r="G96" s="326">
        <v>11500166223</v>
      </c>
      <c r="H96" s="326">
        <v>-796784246</v>
      </c>
      <c r="I96" s="290"/>
      <c r="J96" s="273"/>
    </row>
    <row r="97" spans="1:10">
      <c r="A97" s="273"/>
      <c r="B97" s="315" t="s">
        <v>906</v>
      </c>
      <c r="C97" s="316"/>
      <c r="D97" s="317" t="s">
        <v>226</v>
      </c>
      <c r="E97" s="317" t="s">
        <v>226</v>
      </c>
      <c r="F97" s="317" t="s">
        <v>226</v>
      </c>
      <c r="G97" s="317" t="s">
        <v>226</v>
      </c>
      <c r="H97" s="317">
        <v>0</v>
      </c>
      <c r="I97" s="273"/>
      <c r="J97" s="273"/>
    </row>
    <row r="98" spans="1:10">
      <c r="A98" s="273"/>
      <c r="B98" s="287" t="s">
        <v>723</v>
      </c>
      <c r="C98" s="327" t="s">
        <v>907</v>
      </c>
      <c r="D98" s="288">
        <v>112095387</v>
      </c>
      <c r="E98" s="288">
        <v>376050984</v>
      </c>
      <c r="F98" s="288">
        <v>263955596</v>
      </c>
      <c r="G98" s="288">
        <v>376050983</v>
      </c>
      <c r="H98" s="292">
        <v>1</v>
      </c>
      <c r="I98" s="273"/>
      <c r="J98" s="273"/>
    </row>
    <row r="99" spans="1:10">
      <c r="A99" s="273"/>
      <c r="B99" s="287" t="s">
        <v>908</v>
      </c>
      <c r="C99" s="327" t="s">
        <v>909</v>
      </c>
      <c r="D99" s="288">
        <v>8500749653</v>
      </c>
      <c r="E99" s="288">
        <v>22414888673</v>
      </c>
      <c r="F99" s="288">
        <v>13914139020</v>
      </c>
      <c r="G99" s="288">
        <v>22414888673</v>
      </c>
      <c r="H99" s="292" t="s">
        <v>226</v>
      </c>
      <c r="I99" s="273"/>
      <c r="J99" s="273"/>
    </row>
    <row r="100" spans="1:10">
      <c r="A100" s="273"/>
      <c r="B100" s="312" t="s">
        <v>910</v>
      </c>
      <c r="C100" s="313"/>
      <c r="D100" s="326">
        <v>8612845040</v>
      </c>
      <c r="E100" s="326">
        <v>22790939657</v>
      </c>
      <c r="F100" s="326">
        <v>14178094617</v>
      </c>
      <c r="G100" s="326">
        <v>22790939656</v>
      </c>
      <c r="H100" s="317">
        <v>1</v>
      </c>
      <c r="I100" s="290"/>
      <c r="J100" s="273"/>
    </row>
    <row r="101" spans="1:10">
      <c r="A101" s="273"/>
      <c r="B101" s="328" t="s">
        <v>801</v>
      </c>
      <c r="C101" s="329"/>
      <c r="D101" s="330">
        <v>40305542329</v>
      </c>
      <c r="E101" s="330">
        <v>55888035340</v>
      </c>
      <c r="F101" s="330">
        <v>15582493011</v>
      </c>
      <c r="G101" s="330">
        <v>57785842472</v>
      </c>
      <c r="H101" s="330">
        <v>-1897807133</v>
      </c>
      <c r="I101" s="290"/>
      <c r="J101" s="273"/>
    </row>
    <row r="102" spans="1:10">
      <c r="A102" s="273"/>
      <c r="B102" s="273"/>
      <c r="C102" s="273"/>
      <c r="D102" s="331" t="s">
        <v>226</v>
      </c>
      <c r="E102" s="331" t="s">
        <v>226</v>
      </c>
      <c r="F102" s="331" t="s">
        <v>226</v>
      </c>
      <c r="G102" s="331" t="s">
        <v>226</v>
      </c>
      <c r="H102" s="331" t="s">
        <v>226</v>
      </c>
      <c r="I102" s="273"/>
      <c r="J102" s="273"/>
    </row>
    <row r="103" spans="1:10">
      <c r="A103" s="273"/>
      <c r="B103" s="273"/>
      <c r="C103" s="273"/>
      <c r="D103" s="274"/>
      <c r="E103" s="274"/>
      <c r="F103" s="274"/>
      <c r="G103" s="274"/>
      <c r="H103" s="274"/>
      <c r="I103" s="273"/>
      <c r="J103" s="273"/>
    </row>
    <row r="104" spans="1:10">
      <c r="A104" s="273"/>
      <c r="B104" s="273"/>
      <c r="C104" s="273"/>
      <c r="D104" s="274"/>
      <c r="E104" s="274"/>
      <c r="F104" s="274"/>
      <c r="G104" s="332" t="s">
        <v>911</v>
      </c>
      <c r="H104" s="333">
        <v>-3.4000000000000002E-2</v>
      </c>
      <c r="I104" s="273"/>
      <c r="J104" s="273"/>
    </row>
    <row r="105" spans="1:10">
      <c r="A105" s="273"/>
      <c r="B105" s="273"/>
      <c r="C105" s="273"/>
      <c r="D105" s="274"/>
      <c r="E105" s="274"/>
      <c r="F105" s="274"/>
      <c r="G105" s="274"/>
      <c r="H105" s="274"/>
      <c r="I105" s="273"/>
      <c r="J105" s="273"/>
    </row>
    <row r="106" spans="1:10">
      <c r="D106" s="334"/>
      <c r="E106" s="334"/>
      <c r="F106" s="334"/>
      <c r="G106" s="334"/>
      <c r="H106" s="334"/>
    </row>
    <row r="107" spans="1:10">
      <c r="D107" s="334"/>
      <c r="E107" s="334"/>
      <c r="F107" s="334"/>
      <c r="G107" s="334"/>
      <c r="H107" s="334"/>
    </row>
    <row r="108" spans="1:10">
      <c r="D108" s="334"/>
      <c r="E108" s="334"/>
      <c r="F108" s="334"/>
      <c r="G108" s="334"/>
      <c r="H108" s="334"/>
    </row>
    <row r="109" spans="1:10">
      <c r="D109" s="334"/>
      <c r="E109" s="334"/>
      <c r="F109" s="334"/>
      <c r="G109" s="334"/>
      <c r="H109" s="334"/>
    </row>
    <row r="110" spans="1:10">
      <c r="D110" s="334"/>
      <c r="E110" s="334"/>
      <c r="F110" s="334"/>
      <c r="G110" s="334"/>
      <c r="H110" s="334"/>
    </row>
    <row r="111" spans="1:10">
      <c r="D111" s="334"/>
      <c r="E111" s="334"/>
      <c r="F111" s="334"/>
      <c r="G111" s="334"/>
      <c r="H111" s="334"/>
    </row>
    <row r="112" spans="1:10">
      <c r="D112" s="334"/>
      <c r="E112" s="334"/>
      <c r="F112" s="334"/>
      <c r="G112" s="334"/>
      <c r="H112" s="334"/>
    </row>
    <row r="113" spans="4:8">
      <c r="D113" s="334"/>
      <c r="E113" s="334"/>
      <c r="F113" s="334"/>
      <c r="G113" s="334"/>
      <c r="H113" s="334"/>
    </row>
    <row r="114" spans="4:8">
      <c r="D114" s="334"/>
      <c r="E114" s="334"/>
      <c r="F114" s="334"/>
      <c r="G114" s="334"/>
      <c r="H114" s="334"/>
    </row>
    <row r="115" spans="4:8">
      <c r="D115" s="334"/>
      <c r="E115" s="334"/>
      <c r="F115" s="334"/>
      <c r="G115" s="334"/>
      <c r="H115" s="334"/>
    </row>
    <row r="116" spans="4:8">
      <c r="D116" s="334"/>
      <c r="E116" s="334"/>
      <c r="F116" s="334"/>
      <c r="G116" s="334"/>
      <c r="H116" s="334"/>
    </row>
    <row r="117" spans="4:8">
      <c r="D117" s="334"/>
      <c r="E117" s="334"/>
      <c r="F117" s="334"/>
      <c r="G117" s="334"/>
      <c r="H117" s="334"/>
    </row>
    <row r="118" spans="4:8">
      <c r="D118" s="334"/>
      <c r="E118" s="334"/>
      <c r="F118" s="334"/>
      <c r="G118" s="334"/>
      <c r="H118" s="334"/>
    </row>
    <row r="119" spans="4:8">
      <c r="D119" s="334"/>
      <c r="E119" s="334"/>
      <c r="F119" s="334"/>
      <c r="G119" s="334"/>
      <c r="H119" s="334"/>
    </row>
    <row r="120" spans="4:8">
      <c r="D120" s="334"/>
      <c r="E120" s="334"/>
      <c r="F120" s="334"/>
      <c r="G120" s="334"/>
      <c r="H120" s="334"/>
    </row>
    <row r="121" spans="4:8">
      <c r="D121" s="334"/>
      <c r="E121" s="334"/>
      <c r="F121" s="334"/>
      <c r="G121" s="334"/>
      <c r="H121" s="334"/>
    </row>
    <row r="122" spans="4:8">
      <c r="D122" s="334"/>
      <c r="E122" s="334"/>
      <c r="F122" s="334"/>
      <c r="G122" s="334"/>
      <c r="H122" s="334"/>
    </row>
    <row r="123" spans="4:8">
      <c r="D123" s="334"/>
      <c r="E123" s="334"/>
      <c r="F123" s="334"/>
      <c r="G123" s="334"/>
      <c r="H123" s="334"/>
    </row>
    <row r="124" spans="4:8">
      <c r="D124" s="334"/>
      <c r="E124" s="334"/>
      <c r="F124" s="334"/>
      <c r="G124" s="334"/>
      <c r="H124" s="334"/>
    </row>
    <row r="125" spans="4:8">
      <c r="D125" s="334"/>
      <c r="E125" s="334"/>
      <c r="F125" s="334"/>
      <c r="G125" s="334"/>
      <c r="H125" s="334"/>
    </row>
    <row r="126" spans="4:8">
      <c r="D126" s="334"/>
      <c r="E126" s="334"/>
      <c r="F126" s="334"/>
      <c r="G126" s="334"/>
      <c r="H126" s="334"/>
    </row>
    <row r="127" spans="4:8">
      <c r="D127" s="334"/>
      <c r="E127" s="334"/>
      <c r="F127" s="334"/>
      <c r="G127" s="334"/>
      <c r="H127" s="334"/>
    </row>
    <row r="128" spans="4:8">
      <c r="D128" s="334"/>
      <c r="E128" s="334"/>
      <c r="F128" s="334"/>
      <c r="G128" s="334"/>
      <c r="H128" s="334"/>
    </row>
    <row r="129" spans="4:8">
      <c r="D129" s="334"/>
      <c r="E129" s="334"/>
      <c r="F129" s="334"/>
      <c r="G129" s="334"/>
      <c r="H129" s="334"/>
    </row>
    <row r="130" spans="4:8">
      <c r="D130" s="334"/>
      <c r="E130" s="334"/>
      <c r="F130" s="334"/>
      <c r="G130" s="334"/>
      <c r="H130" s="334"/>
    </row>
    <row r="131" spans="4:8">
      <c r="D131" s="334"/>
      <c r="E131" s="334"/>
      <c r="F131" s="334"/>
      <c r="G131" s="334"/>
      <c r="H131" s="334"/>
    </row>
    <row r="132" spans="4:8">
      <c r="D132" s="334"/>
      <c r="E132" s="334"/>
      <c r="F132" s="334"/>
      <c r="G132" s="334"/>
      <c r="H132" s="334"/>
    </row>
    <row r="133" spans="4:8">
      <c r="D133" s="334"/>
      <c r="E133" s="334"/>
      <c r="F133" s="334"/>
      <c r="G133" s="334"/>
      <c r="H133" s="334"/>
    </row>
    <row r="134" spans="4:8">
      <c r="D134" s="334"/>
      <c r="E134" s="334"/>
      <c r="F134" s="334"/>
      <c r="G134" s="334"/>
      <c r="H134" s="334"/>
    </row>
    <row r="135" spans="4:8">
      <c r="D135" s="334"/>
      <c r="E135" s="334"/>
      <c r="F135" s="334"/>
      <c r="G135" s="334"/>
      <c r="H135" s="334"/>
    </row>
    <row r="136" spans="4:8">
      <c r="D136" s="334"/>
      <c r="E136" s="334"/>
      <c r="F136" s="334"/>
      <c r="G136" s="334"/>
      <c r="H136" s="334"/>
    </row>
    <row r="137" spans="4:8">
      <c r="D137" s="334"/>
      <c r="E137" s="334"/>
      <c r="F137" s="334"/>
      <c r="G137" s="334"/>
      <c r="H137" s="334"/>
    </row>
    <row r="138" spans="4:8">
      <c r="D138" s="334"/>
      <c r="E138" s="334"/>
      <c r="F138" s="334"/>
      <c r="G138" s="334"/>
      <c r="H138" s="334"/>
    </row>
    <row r="139" spans="4:8">
      <c r="D139" s="334"/>
      <c r="E139" s="334"/>
      <c r="F139" s="334"/>
      <c r="G139" s="334"/>
      <c r="H139" s="334"/>
    </row>
    <row r="140" spans="4:8">
      <c r="D140" s="334"/>
      <c r="E140" s="334"/>
      <c r="F140" s="334"/>
      <c r="G140" s="334"/>
      <c r="H140" s="334"/>
    </row>
    <row r="141" spans="4:8">
      <c r="D141" s="334"/>
      <c r="E141" s="334"/>
      <c r="F141" s="334"/>
      <c r="G141" s="334"/>
      <c r="H141" s="334"/>
    </row>
    <row r="142" spans="4:8">
      <c r="D142" s="334"/>
      <c r="E142" s="334"/>
      <c r="F142" s="334"/>
      <c r="G142" s="334"/>
      <c r="H142" s="334"/>
    </row>
    <row r="143" spans="4:8">
      <c r="D143" s="334"/>
      <c r="E143" s="334"/>
      <c r="F143" s="334"/>
      <c r="G143" s="334"/>
      <c r="H143" s="334"/>
    </row>
    <row r="144" spans="4:8">
      <c r="D144" s="334"/>
      <c r="E144" s="334"/>
      <c r="F144" s="334"/>
      <c r="G144" s="334"/>
      <c r="H144" s="334"/>
    </row>
    <row r="145" spans="4:8">
      <c r="D145" s="334"/>
      <c r="E145" s="334"/>
      <c r="F145" s="334"/>
      <c r="G145" s="334"/>
      <c r="H145" s="334"/>
    </row>
    <row r="146" spans="4:8">
      <c r="D146" s="334"/>
      <c r="E146" s="334"/>
      <c r="F146" s="334"/>
      <c r="G146" s="334"/>
      <c r="H146" s="334"/>
    </row>
    <row r="147" spans="4:8">
      <c r="D147" s="334"/>
      <c r="E147" s="334"/>
      <c r="F147" s="334"/>
      <c r="G147" s="334"/>
      <c r="H147" s="334"/>
    </row>
    <row r="148" spans="4:8">
      <c r="D148" s="334"/>
      <c r="E148" s="334"/>
      <c r="F148" s="334"/>
      <c r="G148" s="334"/>
      <c r="H148" s="334"/>
    </row>
    <row r="149" spans="4:8">
      <c r="D149" s="334"/>
      <c r="E149" s="334"/>
      <c r="F149" s="334"/>
      <c r="G149" s="334"/>
      <c r="H149" s="334"/>
    </row>
    <row r="150" spans="4:8">
      <c r="D150" s="334"/>
      <c r="E150" s="334"/>
      <c r="F150" s="334"/>
      <c r="G150" s="334"/>
      <c r="H150" s="334"/>
    </row>
    <row r="151" spans="4:8">
      <c r="D151" s="334"/>
      <c r="E151" s="334"/>
      <c r="F151" s="334"/>
      <c r="G151" s="334"/>
      <c r="H151" s="334"/>
    </row>
    <row r="152" spans="4:8">
      <c r="D152" s="334"/>
      <c r="E152" s="334"/>
      <c r="F152" s="334"/>
      <c r="G152" s="334"/>
      <c r="H152" s="334"/>
    </row>
    <row r="153" spans="4:8">
      <c r="D153" s="334"/>
      <c r="E153" s="334"/>
      <c r="F153" s="334"/>
      <c r="G153" s="334"/>
      <c r="H153" s="334"/>
    </row>
    <row r="154" spans="4:8">
      <c r="D154" s="334"/>
      <c r="E154" s="334"/>
      <c r="F154" s="334"/>
      <c r="G154" s="334"/>
      <c r="H154" s="334"/>
    </row>
    <row r="155" spans="4:8">
      <c r="D155" s="334"/>
      <c r="E155" s="334"/>
      <c r="F155" s="334"/>
      <c r="G155" s="334"/>
      <c r="H155" s="334"/>
    </row>
    <row r="156" spans="4:8">
      <c r="D156" s="334"/>
      <c r="E156" s="334"/>
      <c r="F156" s="334"/>
      <c r="G156" s="334"/>
      <c r="H156" s="334"/>
    </row>
    <row r="157" spans="4:8">
      <c r="D157" s="334"/>
      <c r="E157" s="334"/>
      <c r="F157" s="334"/>
      <c r="G157" s="334"/>
      <c r="H157" s="334"/>
    </row>
    <row r="158" spans="4:8">
      <c r="D158" s="334"/>
      <c r="E158" s="334"/>
      <c r="F158" s="334"/>
      <c r="G158" s="334"/>
      <c r="H158" s="334"/>
    </row>
    <row r="159" spans="4:8">
      <c r="D159" s="334"/>
      <c r="E159" s="334"/>
      <c r="F159" s="334"/>
      <c r="G159" s="334"/>
      <c r="H159" s="334"/>
    </row>
    <row r="160" spans="4:8">
      <c r="D160" s="334"/>
      <c r="E160" s="334"/>
      <c r="F160" s="334"/>
      <c r="G160" s="334"/>
      <c r="H160" s="334"/>
    </row>
    <row r="161" spans="4:8">
      <c r="D161" s="334"/>
      <c r="E161" s="334"/>
      <c r="F161" s="334"/>
      <c r="G161" s="334"/>
      <c r="H161" s="334"/>
    </row>
    <row r="162" spans="4:8">
      <c r="D162" s="334"/>
      <c r="E162" s="334"/>
      <c r="F162" s="334"/>
      <c r="G162" s="334"/>
      <c r="H162" s="334"/>
    </row>
    <row r="163" spans="4:8">
      <c r="D163" s="334"/>
      <c r="E163" s="334"/>
      <c r="F163" s="334"/>
      <c r="G163" s="334"/>
      <c r="H163" s="334"/>
    </row>
    <row r="164" spans="4:8">
      <c r="D164" s="334"/>
      <c r="E164" s="334"/>
      <c r="F164" s="334"/>
      <c r="G164" s="334"/>
      <c r="H164" s="334"/>
    </row>
    <row r="165" spans="4:8">
      <c r="D165" s="334"/>
      <c r="E165" s="334"/>
      <c r="F165" s="334"/>
      <c r="G165" s="334"/>
      <c r="H165" s="334"/>
    </row>
    <row r="166" spans="4:8">
      <c r="D166" s="334"/>
      <c r="E166" s="334"/>
      <c r="F166" s="334"/>
      <c r="G166" s="334"/>
      <c r="H166" s="334"/>
    </row>
    <row r="167" spans="4:8">
      <c r="D167" s="334"/>
      <c r="E167" s="334"/>
      <c r="F167" s="334"/>
      <c r="G167" s="334"/>
      <c r="H167" s="334"/>
    </row>
    <row r="168" spans="4:8">
      <c r="D168" s="334"/>
      <c r="E168" s="334"/>
      <c r="F168" s="334"/>
      <c r="G168" s="334"/>
      <c r="H168" s="334"/>
    </row>
    <row r="169" spans="4:8">
      <c r="D169" s="334"/>
      <c r="E169" s="334"/>
      <c r="F169" s="334"/>
      <c r="G169" s="334"/>
      <c r="H169" s="334"/>
    </row>
    <row r="170" spans="4:8">
      <c r="D170" s="334"/>
      <c r="E170" s="334"/>
      <c r="F170" s="334"/>
      <c r="G170" s="334"/>
      <c r="H170" s="334"/>
    </row>
    <row r="171" spans="4:8">
      <c r="D171" s="334"/>
      <c r="E171" s="334"/>
      <c r="F171" s="334"/>
      <c r="G171" s="334"/>
      <c r="H171" s="334"/>
    </row>
    <row r="172" spans="4:8">
      <c r="D172" s="334"/>
      <c r="E172" s="334"/>
      <c r="F172" s="334"/>
      <c r="G172" s="334"/>
      <c r="H172" s="334"/>
    </row>
    <row r="173" spans="4:8">
      <c r="D173" s="334"/>
      <c r="E173" s="334"/>
      <c r="F173" s="334"/>
      <c r="G173" s="334"/>
      <c r="H173" s="334"/>
    </row>
    <row r="174" spans="4:8">
      <c r="D174" s="334"/>
      <c r="E174" s="334"/>
      <c r="F174" s="334"/>
      <c r="G174" s="334"/>
      <c r="H174" s="334"/>
    </row>
    <row r="175" spans="4:8">
      <c r="D175" s="334"/>
      <c r="E175" s="334"/>
      <c r="F175" s="334"/>
      <c r="G175" s="334"/>
      <c r="H175" s="334"/>
    </row>
    <row r="176" spans="4:8">
      <c r="D176" s="334"/>
      <c r="E176" s="334"/>
      <c r="F176" s="334"/>
      <c r="G176" s="334"/>
      <c r="H176" s="334"/>
    </row>
    <row r="177" spans="4:8">
      <c r="D177" s="334"/>
      <c r="E177" s="334"/>
      <c r="F177" s="334"/>
      <c r="G177" s="334"/>
      <c r="H177" s="334"/>
    </row>
    <row r="178" spans="4:8">
      <c r="D178" s="334"/>
      <c r="E178" s="334"/>
      <c r="F178" s="334"/>
      <c r="G178" s="334"/>
      <c r="H178" s="334"/>
    </row>
    <row r="179" spans="4:8">
      <c r="D179" s="334"/>
      <c r="E179" s="334"/>
      <c r="F179" s="334"/>
      <c r="G179" s="334"/>
      <c r="H179" s="334"/>
    </row>
    <row r="180" spans="4:8">
      <c r="D180" s="334"/>
      <c r="E180" s="334"/>
      <c r="F180" s="334"/>
      <c r="G180" s="334"/>
      <c r="H180" s="334"/>
    </row>
    <row r="181" spans="4:8">
      <c r="D181" s="334"/>
      <c r="E181" s="334"/>
      <c r="F181" s="334"/>
      <c r="G181" s="334"/>
      <c r="H181" s="334"/>
    </row>
    <row r="182" spans="4:8">
      <c r="D182" s="334"/>
      <c r="E182" s="334"/>
      <c r="F182" s="334"/>
      <c r="G182" s="334"/>
      <c r="H182" s="334"/>
    </row>
    <row r="183" spans="4:8">
      <c r="D183" s="334"/>
      <c r="E183" s="334"/>
      <c r="F183" s="334"/>
      <c r="G183" s="334"/>
      <c r="H183" s="334"/>
    </row>
    <row r="184" spans="4:8">
      <c r="D184" s="334"/>
      <c r="E184" s="334"/>
      <c r="F184" s="334"/>
      <c r="G184" s="334"/>
      <c r="H184" s="334"/>
    </row>
    <row r="185" spans="4:8">
      <c r="D185" s="334"/>
      <c r="E185" s="334"/>
      <c r="F185" s="334"/>
      <c r="G185" s="334"/>
      <c r="H185" s="334"/>
    </row>
    <row r="186" spans="4:8">
      <c r="D186" s="334"/>
      <c r="E186" s="334"/>
      <c r="F186" s="334"/>
      <c r="G186" s="334"/>
      <c r="H186" s="334"/>
    </row>
    <row r="187" spans="4:8">
      <c r="D187" s="334"/>
      <c r="E187" s="334"/>
      <c r="F187" s="334"/>
      <c r="G187" s="334"/>
      <c r="H187" s="334"/>
    </row>
    <row r="188" spans="4:8">
      <c r="D188" s="334"/>
      <c r="E188" s="334"/>
      <c r="F188" s="334"/>
      <c r="G188" s="334"/>
      <c r="H188" s="334"/>
    </row>
    <row r="189" spans="4:8">
      <c r="D189" s="334"/>
      <c r="E189" s="334"/>
      <c r="F189" s="334"/>
      <c r="G189" s="334"/>
      <c r="H189" s="334"/>
    </row>
    <row r="190" spans="4:8">
      <c r="D190" s="334"/>
      <c r="E190" s="334"/>
      <c r="F190" s="334"/>
      <c r="G190" s="334"/>
      <c r="H190" s="334"/>
    </row>
    <row r="191" spans="4:8">
      <c r="D191" s="334"/>
      <c r="E191" s="334"/>
      <c r="F191" s="334"/>
      <c r="G191" s="334"/>
      <c r="H191" s="334"/>
    </row>
    <row r="192" spans="4:8">
      <c r="D192" s="334"/>
      <c r="E192" s="334"/>
      <c r="F192" s="334"/>
      <c r="G192" s="334"/>
      <c r="H192" s="334"/>
    </row>
    <row r="193" spans="4:8">
      <c r="D193" s="334"/>
      <c r="E193" s="334"/>
      <c r="F193" s="334"/>
      <c r="G193" s="334"/>
      <c r="H193" s="334"/>
    </row>
    <row r="194" spans="4:8">
      <c r="D194" s="334"/>
      <c r="E194" s="334"/>
      <c r="F194" s="334"/>
      <c r="G194" s="334"/>
      <c r="H194" s="334"/>
    </row>
    <row r="195" spans="4:8">
      <c r="D195" s="334"/>
      <c r="E195" s="334"/>
      <c r="F195" s="334"/>
      <c r="G195" s="334"/>
      <c r="H195" s="334"/>
    </row>
    <row r="196" spans="4:8">
      <c r="D196" s="334"/>
      <c r="E196" s="334"/>
      <c r="F196" s="334"/>
      <c r="G196" s="334"/>
      <c r="H196" s="334"/>
    </row>
    <row r="197" spans="4:8">
      <c r="D197" s="334"/>
      <c r="E197" s="334"/>
      <c r="F197" s="334"/>
      <c r="G197" s="334"/>
      <c r="H197" s="334"/>
    </row>
    <row r="198" spans="4:8">
      <c r="D198" s="334"/>
      <c r="E198" s="334"/>
      <c r="F198" s="334"/>
      <c r="G198" s="334"/>
      <c r="H198" s="334"/>
    </row>
    <row r="199" spans="4:8">
      <c r="D199" s="334"/>
      <c r="E199" s="334"/>
      <c r="F199" s="334"/>
      <c r="G199" s="334"/>
      <c r="H199" s="334"/>
    </row>
    <row r="200" spans="4:8">
      <c r="D200" s="334"/>
      <c r="E200" s="334"/>
      <c r="F200" s="334"/>
      <c r="G200" s="334"/>
      <c r="H200" s="334"/>
    </row>
    <row r="201" spans="4:8">
      <c r="D201" s="334"/>
      <c r="E201" s="334"/>
      <c r="F201" s="334"/>
      <c r="G201" s="334"/>
      <c r="H201" s="334"/>
    </row>
    <row r="202" spans="4:8">
      <c r="D202" s="334"/>
      <c r="E202" s="334"/>
      <c r="F202" s="334"/>
      <c r="G202" s="334"/>
      <c r="H202" s="334"/>
    </row>
    <row r="203" spans="4:8">
      <c r="D203" s="334"/>
      <c r="E203" s="334"/>
      <c r="F203" s="334"/>
      <c r="G203" s="334"/>
      <c r="H203" s="334"/>
    </row>
    <row r="204" spans="4:8">
      <c r="D204" s="334"/>
      <c r="E204" s="334"/>
      <c r="F204" s="334"/>
      <c r="G204" s="334"/>
      <c r="H204" s="334"/>
    </row>
    <row r="205" spans="4:8">
      <c r="D205" s="334"/>
      <c r="E205" s="334"/>
      <c r="F205" s="334"/>
      <c r="G205" s="334"/>
      <c r="H205" s="334"/>
    </row>
    <row r="206" spans="4:8">
      <c r="D206" s="334"/>
      <c r="E206" s="334"/>
      <c r="F206" s="334"/>
      <c r="G206" s="334"/>
      <c r="H206" s="334"/>
    </row>
    <row r="207" spans="4:8">
      <c r="D207" s="334"/>
      <c r="E207" s="334"/>
      <c r="F207" s="334"/>
      <c r="G207" s="334"/>
      <c r="H207" s="334"/>
    </row>
    <row r="208" spans="4:8">
      <c r="D208" s="334"/>
      <c r="E208" s="334"/>
      <c r="F208" s="334"/>
      <c r="G208" s="334"/>
      <c r="H208" s="334"/>
    </row>
    <row r="209" spans="4:8">
      <c r="D209" s="334"/>
      <c r="E209" s="334"/>
      <c r="F209" s="334"/>
      <c r="G209" s="334"/>
      <c r="H209" s="334"/>
    </row>
    <row r="210" spans="4:8">
      <c r="D210" s="334"/>
      <c r="E210" s="334"/>
      <c r="F210" s="334"/>
      <c r="G210" s="334"/>
      <c r="H210" s="334"/>
    </row>
    <row r="211" spans="4:8">
      <c r="D211" s="334"/>
      <c r="E211" s="334"/>
      <c r="F211" s="334"/>
      <c r="G211" s="334"/>
      <c r="H211" s="334"/>
    </row>
    <row r="212" spans="4:8">
      <c r="D212" s="334"/>
      <c r="E212" s="334"/>
      <c r="F212" s="334"/>
      <c r="G212" s="334"/>
      <c r="H212" s="334"/>
    </row>
    <row r="213" spans="4:8">
      <c r="D213" s="334"/>
      <c r="E213" s="334"/>
      <c r="F213" s="334"/>
      <c r="G213" s="334"/>
      <c r="H213" s="334"/>
    </row>
    <row r="214" spans="4:8">
      <c r="D214" s="334"/>
      <c r="E214" s="334"/>
      <c r="F214" s="334"/>
      <c r="G214" s="334"/>
      <c r="H214" s="334"/>
    </row>
    <row r="215" spans="4:8">
      <c r="D215" s="334"/>
      <c r="E215" s="334"/>
      <c r="F215" s="334"/>
      <c r="G215" s="334"/>
      <c r="H215" s="334"/>
    </row>
    <row r="216" spans="4:8">
      <c r="D216" s="334"/>
      <c r="E216" s="334"/>
      <c r="F216" s="334"/>
      <c r="G216" s="334"/>
      <c r="H216" s="334"/>
    </row>
    <row r="217" spans="4:8">
      <c r="D217" s="334"/>
      <c r="E217" s="334"/>
      <c r="F217" s="334"/>
      <c r="G217" s="334"/>
      <c r="H217" s="334"/>
    </row>
    <row r="218" spans="4:8">
      <c r="D218" s="334"/>
      <c r="E218" s="334"/>
      <c r="F218" s="334"/>
      <c r="G218" s="334"/>
      <c r="H218" s="334"/>
    </row>
    <row r="219" spans="4:8">
      <c r="D219" s="334"/>
      <c r="E219" s="334"/>
      <c r="F219" s="334"/>
      <c r="G219" s="334"/>
      <c r="H219" s="334"/>
    </row>
    <row r="220" spans="4:8">
      <c r="D220" s="334"/>
      <c r="E220" s="334"/>
      <c r="F220" s="334"/>
      <c r="G220" s="334"/>
      <c r="H220" s="334"/>
    </row>
    <row r="221" spans="4:8">
      <c r="D221" s="334"/>
      <c r="E221" s="334"/>
      <c r="F221" s="334"/>
      <c r="G221" s="334"/>
      <c r="H221" s="334"/>
    </row>
    <row r="222" spans="4:8">
      <c r="D222" s="334"/>
      <c r="E222" s="334"/>
      <c r="F222" s="334"/>
      <c r="G222" s="334"/>
      <c r="H222" s="334"/>
    </row>
    <row r="223" spans="4:8">
      <c r="D223" s="334"/>
      <c r="E223" s="334"/>
      <c r="F223" s="334"/>
      <c r="G223" s="334"/>
      <c r="H223" s="334"/>
    </row>
    <row r="224" spans="4:8">
      <c r="D224" s="334"/>
      <c r="E224" s="334"/>
      <c r="F224" s="334"/>
      <c r="G224" s="334"/>
      <c r="H224" s="334"/>
    </row>
    <row r="225" spans="4:8">
      <c r="D225" s="334"/>
      <c r="E225" s="334"/>
      <c r="F225" s="334"/>
      <c r="G225" s="334"/>
      <c r="H225" s="334"/>
    </row>
    <row r="226" spans="4:8">
      <c r="D226" s="334"/>
      <c r="E226" s="334"/>
      <c r="F226" s="334"/>
      <c r="G226" s="334"/>
      <c r="H226" s="334"/>
    </row>
    <row r="227" spans="4:8">
      <c r="D227" s="334"/>
      <c r="E227" s="334"/>
      <c r="F227" s="334"/>
      <c r="G227" s="334"/>
      <c r="H227" s="334"/>
    </row>
    <row r="228" spans="4:8">
      <c r="D228" s="334"/>
      <c r="E228" s="334"/>
      <c r="F228" s="334"/>
      <c r="G228" s="334"/>
      <c r="H228" s="334"/>
    </row>
    <row r="229" spans="4:8">
      <c r="D229" s="334"/>
      <c r="E229" s="334"/>
      <c r="F229" s="334"/>
      <c r="G229" s="334"/>
      <c r="H229" s="334"/>
    </row>
    <row r="230" spans="4:8">
      <c r="D230" s="334"/>
      <c r="E230" s="334"/>
      <c r="F230" s="334"/>
      <c r="G230" s="334"/>
      <c r="H230" s="334"/>
    </row>
    <row r="231" spans="4:8">
      <c r="D231" s="334"/>
      <c r="E231" s="334"/>
      <c r="F231" s="334"/>
      <c r="G231" s="334"/>
      <c r="H231" s="334"/>
    </row>
    <row r="232" spans="4:8">
      <c r="D232" s="334"/>
      <c r="E232" s="334"/>
      <c r="F232" s="334"/>
      <c r="G232" s="334"/>
      <c r="H232" s="334"/>
    </row>
    <row r="233" spans="4:8">
      <c r="D233" s="334"/>
      <c r="E233" s="334"/>
      <c r="F233" s="334"/>
      <c r="G233" s="334"/>
      <c r="H233" s="334"/>
    </row>
    <row r="234" spans="4:8">
      <c r="D234" s="334"/>
      <c r="E234" s="334"/>
      <c r="F234" s="334"/>
      <c r="G234" s="334"/>
      <c r="H234" s="334"/>
    </row>
    <row r="235" spans="4:8">
      <c r="D235" s="334"/>
      <c r="E235" s="334"/>
      <c r="F235" s="334"/>
      <c r="G235" s="334"/>
      <c r="H235" s="334"/>
    </row>
    <row r="236" spans="4:8">
      <c r="D236" s="334"/>
      <c r="E236" s="334"/>
      <c r="F236" s="334"/>
      <c r="G236" s="334"/>
      <c r="H236" s="334"/>
    </row>
    <row r="237" spans="4:8">
      <c r="D237" s="334"/>
      <c r="E237" s="334"/>
      <c r="F237" s="334"/>
      <c r="G237" s="334"/>
      <c r="H237" s="334"/>
    </row>
    <row r="238" spans="4:8">
      <c r="D238" s="334"/>
      <c r="E238" s="334"/>
      <c r="F238" s="334"/>
      <c r="G238" s="334"/>
      <c r="H238" s="334"/>
    </row>
    <row r="239" spans="4:8">
      <c r="D239" s="334"/>
      <c r="E239" s="334"/>
      <c r="F239" s="334"/>
      <c r="G239" s="334"/>
      <c r="H239" s="334"/>
    </row>
    <row r="240" spans="4:8">
      <c r="D240" s="334"/>
      <c r="E240" s="334"/>
      <c r="F240" s="334"/>
      <c r="G240" s="334"/>
      <c r="H240" s="334"/>
    </row>
    <row r="241" spans="4:8">
      <c r="D241" s="334"/>
      <c r="E241" s="334"/>
      <c r="F241" s="334"/>
      <c r="G241" s="334"/>
      <c r="H241" s="334"/>
    </row>
    <row r="242" spans="4:8">
      <c r="D242" s="334"/>
      <c r="E242" s="334"/>
      <c r="F242" s="334"/>
      <c r="G242" s="334"/>
      <c r="H242" s="334"/>
    </row>
    <row r="243" spans="4:8">
      <c r="D243" s="334"/>
      <c r="E243" s="334"/>
      <c r="F243" s="334"/>
      <c r="G243" s="334"/>
      <c r="H243" s="334"/>
    </row>
    <row r="244" spans="4:8">
      <c r="D244" s="334"/>
      <c r="E244" s="334"/>
      <c r="F244" s="334"/>
      <c r="G244" s="334"/>
      <c r="H244" s="334"/>
    </row>
    <row r="245" spans="4:8">
      <c r="D245" s="334"/>
      <c r="E245" s="334"/>
      <c r="F245" s="334"/>
      <c r="G245" s="334"/>
      <c r="H245" s="334"/>
    </row>
    <row r="246" spans="4:8">
      <c r="D246" s="334"/>
      <c r="E246" s="334"/>
      <c r="F246" s="334"/>
      <c r="G246" s="334"/>
      <c r="H246" s="334"/>
    </row>
    <row r="247" spans="4:8">
      <c r="D247" s="334"/>
      <c r="E247" s="334"/>
      <c r="F247" s="334"/>
      <c r="G247" s="334"/>
      <c r="H247" s="334"/>
    </row>
    <row r="248" spans="4:8">
      <c r="D248" s="334"/>
      <c r="E248" s="334"/>
      <c r="F248" s="334"/>
      <c r="G248" s="334"/>
      <c r="H248" s="334"/>
    </row>
    <row r="249" spans="4:8">
      <c r="D249" s="334"/>
      <c r="E249" s="334"/>
      <c r="F249" s="334"/>
      <c r="G249" s="334"/>
      <c r="H249" s="334"/>
    </row>
    <row r="250" spans="4:8">
      <c r="D250" s="334"/>
      <c r="E250" s="334"/>
      <c r="F250" s="334"/>
      <c r="G250" s="334"/>
      <c r="H250" s="334"/>
    </row>
    <row r="251" spans="4:8">
      <c r="D251" s="334"/>
      <c r="E251" s="334"/>
      <c r="F251" s="334"/>
      <c r="G251" s="334"/>
      <c r="H251" s="334"/>
    </row>
    <row r="252" spans="4:8">
      <c r="D252" s="334"/>
      <c r="E252" s="334"/>
      <c r="F252" s="334"/>
      <c r="G252" s="334"/>
      <c r="H252" s="334"/>
    </row>
    <row r="253" spans="4:8">
      <c r="D253" s="334"/>
      <c r="E253" s="334"/>
      <c r="F253" s="334"/>
      <c r="G253" s="334"/>
      <c r="H253" s="334"/>
    </row>
    <row r="254" spans="4:8">
      <c r="D254" s="334"/>
      <c r="E254" s="334"/>
      <c r="F254" s="334"/>
      <c r="G254" s="334"/>
      <c r="H254" s="334"/>
    </row>
    <row r="255" spans="4:8">
      <c r="D255" s="334"/>
      <c r="E255" s="334"/>
      <c r="F255" s="334"/>
      <c r="G255" s="334"/>
      <c r="H255" s="334"/>
    </row>
    <row r="256" spans="4:8">
      <c r="D256" s="334"/>
      <c r="E256" s="334"/>
      <c r="F256" s="334"/>
      <c r="G256" s="334"/>
      <c r="H256" s="334"/>
    </row>
    <row r="257" spans="4:8">
      <c r="D257" s="334"/>
      <c r="E257" s="334"/>
      <c r="F257" s="334"/>
      <c r="G257" s="334"/>
      <c r="H257" s="334"/>
    </row>
    <row r="258" spans="4:8">
      <c r="D258" s="334"/>
      <c r="E258" s="334"/>
      <c r="F258" s="334"/>
      <c r="G258" s="334"/>
      <c r="H258" s="334"/>
    </row>
    <row r="259" spans="4:8">
      <c r="D259" s="334"/>
      <c r="E259" s="334"/>
      <c r="F259" s="334"/>
      <c r="G259" s="334"/>
      <c r="H259" s="334"/>
    </row>
    <row r="260" spans="4:8">
      <c r="D260" s="334"/>
      <c r="E260" s="334"/>
      <c r="F260" s="334"/>
      <c r="G260" s="334"/>
      <c r="H260" s="334"/>
    </row>
    <row r="261" spans="4:8">
      <c r="D261" s="334"/>
      <c r="E261" s="334"/>
      <c r="F261" s="334"/>
      <c r="G261" s="334"/>
      <c r="H261" s="334"/>
    </row>
    <row r="262" spans="4:8">
      <c r="D262" s="334"/>
      <c r="E262" s="334"/>
      <c r="F262" s="334"/>
      <c r="G262" s="334"/>
      <c r="H262" s="334"/>
    </row>
    <row r="263" spans="4:8">
      <c r="D263" s="334"/>
      <c r="E263" s="334"/>
      <c r="F263" s="334"/>
      <c r="G263" s="334"/>
      <c r="H263" s="334"/>
    </row>
    <row r="264" spans="4:8">
      <c r="D264" s="334"/>
      <c r="E264" s="334"/>
      <c r="F264" s="334"/>
      <c r="G264" s="334"/>
      <c r="H264" s="334"/>
    </row>
    <row r="265" spans="4:8">
      <c r="D265" s="334"/>
      <c r="E265" s="334"/>
      <c r="F265" s="334"/>
      <c r="G265" s="334"/>
      <c r="H265" s="334"/>
    </row>
    <row r="266" spans="4:8">
      <c r="D266" s="334"/>
      <c r="E266" s="334"/>
      <c r="F266" s="334"/>
      <c r="G266" s="334"/>
      <c r="H266" s="334"/>
    </row>
    <row r="267" spans="4:8">
      <c r="D267" s="334"/>
      <c r="E267" s="334"/>
      <c r="F267" s="334"/>
      <c r="G267" s="334"/>
      <c r="H267" s="334"/>
    </row>
    <row r="268" spans="4:8">
      <c r="D268" s="334"/>
      <c r="E268" s="334"/>
      <c r="F268" s="334"/>
      <c r="G268" s="334"/>
      <c r="H268" s="334"/>
    </row>
    <row r="269" spans="4:8">
      <c r="D269" s="334"/>
      <c r="E269" s="334"/>
      <c r="F269" s="334"/>
      <c r="G269" s="334"/>
      <c r="H269" s="334"/>
    </row>
    <row r="270" spans="4:8">
      <c r="D270" s="334"/>
      <c r="E270" s="334"/>
      <c r="F270" s="334"/>
      <c r="G270" s="334"/>
      <c r="H270" s="334"/>
    </row>
    <row r="271" spans="4:8">
      <c r="D271" s="334"/>
      <c r="E271" s="334"/>
      <c r="F271" s="334"/>
      <c r="G271" s="334"/>
      <c r="H271" s="334"/>
    </row>
    <row r="272" spans="4:8">
      <c r="D272" s="334"/>
      <c r="E272" s="334"/>
      <c r="F272" s="334"/>
      <c r="G272" s="334"/>
      <c r="H272" s="334"/>
    </row>
    <row r="273" spans="4:8">
      <c r="D273" s="334"/>
      <c r="E273" s="334"/>
      <c r="F273" s="334"/>
      <c r="G273" s="334"/>
      <c r="H273" s="334"/>
    </row>
    <row r="274" spans="4:8">
      <c r="D274" s="334"/>
      <c r="E274" s="334"/>
      <c r="F274" s="334"/>
      <c r="G274" s="334"/>
      <c r="H274" s="334"/>
    </row>
    <row r="275" spans="4:8">
      <c r="D275" s="334"/>
      <c r="E275" s="334"/>
      <c r="F275" s="334"/>
      <c r="G275" s="334"/>
      <c r="H275" s="334"/>
    </row>
    <row r="276" spans="4:8">
      <c r="D276" s="334"/>
      <c r="E276" s="334"/>
      <c r="F276" s="334"/>
      <c r="G276" s="334"/>
      <c r="H276" s="334"/>
    </row>
    <row r="277" spans="4:8">
      <c r="D277" s="334"/>
      <c r="E277" s="334"/>
      <c r="F277" s="334"/>
      <c r="G277" s="334"/>
      <c r="H277" s="334"/>
    </row>
    <row r="278" spans="4:8">
      <c r="D278" s="334"/>
      <c r="E278" s="334"/>
      <c r="F278" s="334"/>
      <c r="G278" s="334"/>
      <c r="H278" s="334"/>
    </row>
    <row r="279" spans="4:8">
      <c r="D279" s="334"/>
      <c r="E279" s="334"/>
      <c r="F279" s="334"/>
      <c r="G279" s="334"/>
      <c r="H279" s="334"/>
    </row>
    <row r="280" spans="4:8">
      <c r="D280" s="334"/>
      <c r="E280" s="334"/>
      <c r="F280" s="334"/>
      <c r="G280" s="334"/>
      <c r="H280" s="334"/>
    </row>
    <row r="281" spans="4:8">
      <c r="D281" s="334"/>
      <c r="E281" s="334"/>
      <c r="F281" s="334"/>
      <c r="G281" s="334"/>
      <c r="H281" s="334"/>
    </row>
    <row r="282" spans="4:8">
      <c r="D282" s="334"/>
      <c r="E282" s="334"/>
      <c r="F282" s="334"/>
      <c r="G282" s="334"/>
      <c r="H282" s="334"/>
    </row>
    <row r="283" spans="4:8">
      <c r="D283" s="334"/>
      <c r="E283" s="334"/>
      <c r="F283" s="334"/>
      <c r="G283" s="334"/>
      <c r="H283" s="334"/>
    </row>
    <row r="284" spans="4:8">
      <c r="D284" s="334"/>
      <c r="E284" s="334"/>
      <c r="F284" s="334"/>
      <c r="G284" s="334"/>
      <c r="H284" s="334"/>
    </row>
    <row r="285" spans="4:8">
      <c r="D285" s="334"/>
      <c r="E285" s="334"/>
      <c r="F285" s="334"/>
      <c r="G285" s="334"/>
      <c r="H285" s="334"/>
    </row>
    <row r="286" spans="4:8">
      <c r="D286" s="334"/>
      <c r="E286" s="334"/>
      <c r="F286" s="334"/>
      <c r="G286" s="334"/>
      <c r="H286" s="334"/>
    </row>
    <row r="287" spans="4:8">
      <c r="D287" s="334"/>
      <c r="E287" s="334"/>
      <c r="F287" s="334"/>
      <c r="G287" s="334"/>
      <c r="H287" s="334"/>
    </row>
    <row r="288" spans="4:8">
      <c r="D288" s="334"/>
      <c r="E288" s="334"/>
      <c r="F288" s="334"/>
      <c r="G288" s="334"/>
      <c r="H288" s="334"/>
    </row>
    <row r="289" spans="4:8">
      <c r="D289" s="334"/>
      <c r="E289" s="334"/>
      <c r="F289" s="334"/>
      <c r="G289" s="334"/>
      <c r="H289" s="334"/>
    </row>
    <row r="290" spans="4:8">
      <c r="D290" s="334"/>
      <c r="E290" s="334"/>
      <c r="F290" s="334"/>
      <c r="G290" s="334"/>
      <c r="H290" s="334"/>
    </row>
    <row r="291" spans="4:8">
      <c r="D291" s="334"/>
      <c r="E291" s="334"/>
      <c r="F291" s="334"/>
      <c r="G291" s="334"/>
      <c r="H291" s="334"/>
    </row>
    <row r="292" spans="4:8">
      <c r="D292" s="334"/>
      <c r="E292" s="334"/>
      <c r="F292" s="334"/>
      <c r="G292" s="334"/>
      <c r="H292" s="334"/>
    </row>
    <row r="293" spans="4:8">
      <c r="D293" s="334"/>
      <c r="E293" s="334"/>
      <c r="F293" s="334"/>
      <c r="G293" s="334"/>
      <c r="H293" s="334"/>
    </row>
    <row r="294" spans="4:8">
      <c r="D294" s="334"/>
      <c r="E294" s="334"/>
      <c r="F294" s="334"/>
      <c r="G294" s="334"/>
      <c r="H294" s="334"/>
    </row>
    <row r="295" spans="4:8">
      <c r="D295" s="334"/>
      <c r="E295" s="334"/>
      <c r="F295" s="334"/>
      <c r="G295" s="334"/>
      <c r="H295" s="334"/>
    </row>
    <row r="296" spans="4:8">
      <c r="D296" s="334"/>
      <c r="E296" s="334"/>
      <c r="F296" s="334"/>
      <c r="G296" s="334"/>
      <c r="H296" s="334"/>
    </row>
    <row r="297" spans="4:8">
      <c r="D297" s="334"/>
      <c r="E297" s="334"/>
      <c r="F297" s="334"/>
      <c r="G297" s="334"/>
      <c r="H297" s="334"/>
    </row>
    <row r="298" spans="4:8">
      <c r="D298" s="334"/>
      <c r="E298" s="334"/>
      <c r="F298" s="334"/>
      <c r="G298" s="334"/>
      <c r="H298" s="334"/>
    </row>
    <row r="299" spans="4:8">
      <c r="D299" s="334"/>
      <c r="E299" s="334"/>
      <c r="F299" s="334"/>
      <c r="G299" s="334"/>
      <c r="H299" s="334"/>
    </row>
    <row r="300" spans="4:8">
      <c r="D300" s="334"/>
      <c r="E300" s="334"/>
      <c r="F300" s="334"/>
      <c r="G300" s="334"/>
      <c r="H300" s="334"/>
    </row>
    <row r="301" spans="4:8">
      <c r="D301" s="334"/>
      <c r="E301" s="334"/>
      <c r="F301" s="334"/>
      <c r="G301" s="334"/>
      <c r="H301" s="334"/>
    </row>
    <row r="302" spans="4:8">
      <c r="D302" s="334"/>
      <c r="E302" s="334"/>
      <c r="F302" s="334"/>
      <c r="G302" s="334"/>
      <c r="H302" s="334"/>
    </row>
    <row r="303" spans="4:8">
      <c r="D303" s="334"/>
      <c r="E303" s="334"/>
      <c r="F303" s="334"/>
      <c r="G303" s="334"/>
      <c r="H303" s="334"/>
    </row>
    <row r="304" spans="4:8">
      <c r="D304" s="334"/>
      <c r="E304" s="334"/>
      <c r="F304" s="334"/>
      <c r="G304" s="334"/>
      <c r="H304" s="334"/>
    </row>
    <row r="305" spans="4:8">
      <c r="D305" s="334"/>
      <c r="E305" s="334"/>
      <c r="F305" s="334"/>
      <c r="G305" s="334"/>
      <c r="H305" s="334"/>
    </row>
    <row r="306" spans="4:8">
      <c r="D306" s="334"/>
      <c r="E306" s="334"/>
      <c r="F306" s="334"/>
      <c r="G306" s="334"/>
      <c r="H306" s="334"/>
    </row>
    <row r="307" spans="4:8">
      <c r="D307" s="334"/>
      <c r="E307" s="334"/>
      <c r="F307" s="334"/>
      <c r="G307" s="334"/>
      <c r="H307" s="334"/>
    </row>
    <row r="308" spans="4:8">
      <c r="D308" s="334"/>
      <c r="E308" s="334"/>
      <c r="F308" s="334"/>
      <c r="G308" s="334"/>
      <c r="H308" s="334"/>
    </row>
    <row r="309" spans="4:8">
      <c r="D309" s="334"/>
      <c r="E309" s="334"/>
      <c r="F309" s="334"/>
      <c r="G309" s="334"/>
      <c r="H309" s="334"/>
    </row>
    <row r="310" spans="4:8">
      <c r="D310" s="334"/>
      <c r="E310" s="334"/>
      <c r="F310" s="334"/>
      <c r="G310" s="334"/>
      <c r="H310" s="334"/>
    </row>
    <row r="311" spans="4:8">
      <c r="D311" s="334"/>
      <c r="E311" s="334"/>
      <c r="F311" s="334"/>
      <c r="G311" s="334"/>
      <c r="H311" s="334"/>
    </row>
    <row r="312" spans="4:8">
      <c r="D312" s="334"/>
      <c r="E312" s="334"/>
      <c r="F312" s="334"/>
      <c r="G312" s="334"/>
      <c r="H312" s="334"/>
    </row>
    <row r="313" spans="4:8">
      <c r="D313" s="334"/>
      <c r="E313" s="334"/>
      <c r="F313" s="334"/>
      <c r="G313" s="334"/>
      <c r="H313" s="334"/>
    </row>
    <row r="314" spans="4:8">
      <c r="D314" s="334"/>
      <c r="E314" s="334"/>
      <c r="F314" s="334"/>
      <c r="G314" s="334"/>
      <c r="H314" s="334"/>
    </row>
    <row r="315" spans="4:8">
      <c r="D315" s="334"/>
      <c r="E315" s="334"/>
      <c r="F315" s="334"/>
      <c r="G315" s="334"/>
      <c r="H315" s="334"/>
    </row>
    <row r="316" spans="4:8">
      <c r="D316" s="334"/>
      <c r="E316" s="334"/>
      <c r="F316" s="334"/>
      <c r="G316" s="334"/>
      <c r="H316" s="334"/>
    </row>
    <row r="317" spans="4:8">
      <c r="D317" s="334"/>
      <c r="E317" s="334"/>
      <c r="F317" s="334"/>
      <c r="G317" s="334"/>
      <c r="H317" s="334"/>
    </row>
    <row r="318" spans="4:8">
      <c r="D318" s="334"/>
      <c r="E318" s="334"/>
      <c r="F318" s="334"/>
      <c r="G318" s="334"/>
      <c r="H318" s="334"/>
    </row>
    <row r="319" spans="4:8">
      <c r="D319" s="334"/>
      <c r="E319" s="334"/>
      <c r="F319" s="334"/>
      <c r="G319" s="334"/>
      <c r="H319" s="334"/>
    </row>
    <row r="320" spans="4:8">
      <c r="D320" s="334"/>
      <c r="E320" s="334"/>
      <c r="F320" s="334"/>
      <c r="G320" s="334"/>
      <c r="H320" s="334"/>
    </row>
    <row r="321" spans="4:8">
      <c r="D321" s="334"/>
      <c r="E321" s="334"/>
      <c r="F321" s="334"/>
      <c r="G321" s="334"/>
      <c r="H321" s="334"/>
    </row>
    <row r="322" spans="4:8">
      <c r="D322" s="334"/>
      <c r="E322" s="334"/>
      <c r="F322" s="334"/>
      <c r="G322" s="334"/>
      <c r="H322" s="334"/>
    </row>
    <row r="323" spans="4:8">
      <c r="D323" s="334"/>
      <c r="E323" s="334"/>
      <c r="F323" s="334"/>
      <c r="G323" s="334"/>
      <c r="H323" s="334"/>
    </row>
    <row r="324" spans="4:8">
      <c r="D324" s="334"/>
      <c r="E324" s="334"/>
      <c r="F324" s="334"/>
      <c r="G324" s="334"/>
      <c r="H324" s="334"/>
    </row>
    <row r="325" spans="4:8">
      <c r="D325" s="334"/>
      <c r="E325" s="334"/>
      <c r="F325" s="334"/>
      <c r="G325" s="334"/>
      <c r="H325" s="334"/>
    </row>
    <row r="326" spans="4:8">
      <c r="D326" s="334"/>
      <c r="E326" s="334"/>
      <c r="F326" s="334"/>
      <c r="G326" s="334"/>
      <c r="H326" s="334"/>
    </row>
    <row r="327" spans="4:8">
      <c r="D327" s="334"/>
      <c r="E327" s="334"/>
      <c r="F327" s="334"/>
      <c r="G327" s="334"/>
      <c r="H327" s="334"/>
    </row>
    <row r="328" spans="4:8">
      <c r="D328" s="334"/>
      <c r="E328" s="334"/>
      <c r="F328" s="334"/>
      <c r="G328" s="334"/>
      <c r="H328" s="334"/>
    </row>
    <row r="329" spans="4:8">
      <c r="D329" s="334"/>
      <c r="E329" s="334"/>
      <c r="F329" s="334"/>
      <c r="G329" s="334"/>
      <c r="H329" s="334"/>
    </row>
    <row r="330" spans="4:8">
      <c r="D330" s="334"/>
      <c r="E330" s="334"/>
      <c r="F330" s="334"/>
      <c r="G330" s="334"/>
      <c r="H330" s="334"/>
    </row>
    <row r="331" spans="4:8">
      <c r="D331" s="334"/>
      <c r="E331" s="334"/>
      <c r="F331" s="334"/>
      <c r="G331" s="334"/>
      <c r="H331" s="334"/>
    </row>
    <row r="332" spans="4:8">
      <c r="D332" s="334"/>
      <c r="E332" s="334"/>
      <c r="F332" s="334"/>
      <c r="G332" s="334"/>
      <c r="H332" s="334"/>
    </row>
    <row r="333" spans="4:8">
      <c r="D333" s="334"/>
      <c r="E333" s="334"/>
      <c r="F333" s="334"/>
      <c r="G333" s="334"/>
      <c r="H333" s="334"/>
    </row>
    <row r="334" spans="4:8">
      <c r="D334" s="334"/>
      <c r="E334" s="334"/>
      <c r="F334" s="334"/>
      <c r="G334" s="334"/>
      <c r="H334" s="334"/>
    </row>
    <row r="335" spans="4:8">
      <c r="D335" s="334"/>
      <c r="E335" s="334"/>
      <c r="F335" s="334"/>
      <c r="G335" s="334"/>
      <c r="H335" s="334"/>
    </row>
    <row r="336" spans="4:8">
      <c r="D336" s="334"/>
      <c r="E336" s="334"/>
      <c r="F336" s="334"/>
      <c r="G336" s="334"/>
      <c r="H336" s="334"/>
    </row>
    <row r="337" spans="4:8">
      <c r="D337" s="334"/>
      <c r="E337" s="334"/>
      <c r="F337" s="334"/>
      <c r="G337" s="334"/>
      <c r="H337" s="334"/>
    </row>
    <row r="338" spans="4:8">
      <c r="D338" s="334"/>
      <c r="E338" s="334"/>
      <c r="F338" s="334"/>
      <c r="G338" s="334"/>
      <c r="H338" s="334"/>
    </row>
    <row r="339" spans="4:8">
      <c r="D339" s="334"/>
      <c r="E339" s="334"/>
      <c r="F339" s="334"/>
      <c r="G339" s="334"/>
      <c r="H339" s="334"/>
    </row>
    <row r="340" spans="4:8">
      <c r="D340" s="334"/>
      <c r="E340" s="334"/>
      <c r="F340" s="334"/>
      <c r="G340" s="334"/>
      <c r="H340" s="334"/>
    </row>
    <row r="341" spans="4:8">
      <c r="D341" s="334"/>
      <c r="E341" s="334"/>
      <c r="F341" s="334"/>
      <c r="G341" s="334"/>
      <c r="H341" s="334"/>
    </row>
    <row r="342" spans="4:8">
      <c r="D342" s="334"/>
      <c r="E342" s="334"/>
      <c r="F342" s="334"/>
      <c r="G342" s="334"/>
      <c r="H342" s="334"/>
    </row>
    <row r="343" spans="4:8">
      <c r="D343" s="334"/>
      <c r="E343" s="334"/>
      <c r="F343" s="334"/>
      <c r="G343" s="334"/>
      <c r="H343" s="334"/>
    </row>
    <row r="344" spans="4:8">
      <c r="D344" s="334"/>
      <c r="E344" s="334"/>
      <c r="F344" s="334"/>
      <c r="G344" s="334"/>
      <c r="H344" s="334"/>
    </row>
    <row r="345" spans="4:8">
      <c r="D345" s="334"/>
      <c r="E345" s="334"/>
      <c r="F345" s="334"/>
      <c r="G345" s="334"/>
      <c r="H345" s="334"/>
    </row>
    <row r="346" spans="4:8">
      <c r="D346" s="334"/>
      <c r="E346" s="334"/>
      <c r="F346" s="334"/>
      <c r="G346" s="334"/>
      <c r="H346" s="334"/>
    </row>
    <row r="347" spans="4:8">
      <c r="D347" s="334"/>
      <c r="E347" s="334"/>
      <c r="F347" s="334"/>
      <c r="G347" s="334"/>
      <c r="H347" s="334"/>
    </row>
    <row r="348" spans="4:8">
      <c r="D348" s="334"/>
      <c r="E348" s="334"/>
      <c r="F348" s="334"/>
      <c r="G348" s="334"/>
      <c r="H348" s="334"/>
    </row>
    <row r="349" spans="4:8">
      <c r="D349" s="334"/>
      <c r="E349" s="334"/>
      <c r="F349" s="334"/>
      <c r="G349" s="334"/>
      <c r="H349" s="334"/>
    </row>
    <row r="350" spans="4:8">
      <c r="D350" s="334"/>
      <c r="E350" s="334"/>
      <c r="F350" s="334"/>
      <c r="G350" s="334"/>
      <c r="H350" s="334"/>
    </row>
    <row r="351" spans="4:8">
      <c r="D351" s="334"/>
      <c r="E351" s="334"/>
      <c r="F351" s="334"/>
      <c r="G351" s="334"/>
      <c r="H351" s="334"/>
    </row>
    <row r="352" spans="4:8">
      <c r="D352" s="334"/>
      <c r="E352" s="334"/>
      <c r="F352" s="334"/>
      <c r="G352" s="334"/>
      <c r="H352" s="334"/>
    </row>
    <row r="353" spans="4:8">
      <c r="D353" s="334"/>
      <c r="E353" s="334"/>
      <c r="F353" s="334"/>
      <c r="G353" s="334"/>
      <c r="H353" s="334"/>
    </row>
    <row r="354" spans="4:8">
      <c r="D354" s="334"/>
      <c r="E354" s="334"/>
      <c r="F354" s="334"/>
      <c r="G354" s="334"/>
      <c r="H354" s="334"/>
    </row>
    <row r="355" spans="4:8">
      <c r="D355" s="334"/>
      <c r="E355" s="334"/>
      <c r="F355" s="334"/>
      <c r="G355" s="334"/>
      <c r="H355" s="334"/>
    </row>
    <row r="356" spans="4:8">
      <c r="D356" s="334"/>
      <c r="E356" s="334"/>
      <c r="F356" s="334"/>
      <c r="G356" s="334"/>
      <c r="H356" s="334"/>
    </row>
    <row r="357" spans="4:8">
      <c r="D357" s="334"/>
      <c r="E357" s="334"/>
      <c r="F357" s="334"/>
      <c r="G357" s="334"/>
      <c r="H357" s="334"/>
    </row>
    <row r="358" spans="4:8">
      <c r="D358" s="334"/>
      <c r="E358" s="334"/>
      <c r="F358" s="334"/>
      <c r="G358" s="334"/>
      <c r="H358" s="334"/>
    </row>
    <row r="359" spans="4:8">
      <c r="D359" s="334"/>
      <c r="E359" s="334"/>
      <c r="F359" s="334"/>
      <c r="G359" s="334"/>
      <c r="H359" s="334"/>
    </row>
    <row r="360" spans="4:8">
      <c r="D360" s="334"/>
      <c r="E360" s="334"/>
      <c r="F360" s="334"/>
      <c r="G360" s="334"/>
      <c r="H360" s="334"/>
    </row>
    <row r="361" spans="4:8">
      <c r="D361" s="334"/>
      <c r="E361" s="334"/>
      <c r="F361" s="334"/>
      <c r="G361" s="334"/>
      <c r="H361" s="334"/>
    </row>
    <row r="362" spans="4:8">
      <c r="D362" s="334"/>
      <c r="E362" s="334"/>
      <c r="F362" s="334"/>
      <c r="G362" s="334"/>
      <c r="H362" s="334"/>
    </row>
    <row r="363" spans="4:8">
      <c r="D363" s="334"/>
      <c r="E363" s="334"/>
      <c r="F363" s="334"/>
      <c r="G363" s="334"/>
      <c r="H363" s="334"/>
    </row>
    <row r="364" spans="4:8">
      <c r="D364" s="334"/>
      <c r="E364" s="334"/>
      <c r="F364" s="334"/>
      <c r="G364" s="334"/>
      <c r="H364" s="334"/>
    </row>
    <row r="365" spans="4:8">
      <c r="D365" s="334"/>
      <c r="E365" s="334"/>
      <c r="F365" s="334"/>
      <c r="G365" s="334"/>
      <c r="H365" s="334"/>
    </row>
    <row r="366" spans="4:8">
      <c r="D366" s="334"/>
      <c r="E366" s="334"/>
      <c r="F366" s="334"/>
      <c r="G366" s="334"/>
      <c r="H366" s="334"/>
    </row>
    <row r="367" spans="4:8">
      <c r="D367" s="334"/>
      <c r="E367" s="334"/>
      <c r="F367" s="334"/>
      <c r="G367" s="334"/>
      <c r="H367" s="334"/>
    </row>
    <row r="368" spans="4:8">
      <c r="D368" s="334"/>
      <c r="E368" s="334"/>
      <c r="F368" s="334"/>
      <c r="G368" s="334"/>
      <c r="H368" s="334"/>
    </row>
    <row r="369" spans="4:8">
      <c r="D369" s="334"/>
      <c r="E369" s="334"/>
      <c r="F369" s="334"/>
      <c r="G369" s="334"/>
      <c r="H369" s="334"/>
    </row>
    <row r="370" spans="4:8">
      <c r="D370" s="334"/>
      <c r="E370" s="334"/>
      <c r="F370" s="334"/>
      <c r="G370" s="334"/>
      <c r="H370" s="334"/>
    </row>
    <row r="371" spans="4:8">
      <c r="D371" s="334"/>
      <c r="E371" s="334"/>
      <c r="F371" s="334"/>
      <c r="G371" s="334"/>
      <c r="H371" s="334"/>
    </row>
    <row r="372" spans="4:8">
      <c r="D372" s="334"/>
      <c r="E372" s="334"/>
      <c r="F372" s="334"/>
      <c r="G372" s="334"/>
      <c r="H372" s="334"/>
    </row>
    <row r="373" spans="4:8">
      <c r="D373" s="334"/>
      <c r="E373" s="334"/>
      <c r="F373" s="334"/>
      <c r="G373" s="334"/>
      <c r="H373" s="334"/>
    </row>
    <row r="374" spans="4:8">
      <c r="D374" s="334"/>
      <c r="E374" s="334"/>
      <c r="F374" s="334"/>
      <c r="G374" s="334"/>
      <c r="H374" s="334"/>
    </row>
    <row r="375" spans="4:8">
      <c r="D375" s="334"/>
      <c r="E375" s="334"/>
      <c r="F375" s="334"/>
      <c r="G375" s="334"/>
      <c r="H375" s="334"/>
    </row>
    <row r="376" spans="4:8">
      <c r="D376" s="334"/>
      <c r="E376" s="334"/>
      <c r="F376" s="334"/>
      <c r="G376" s="334"/>
      <c r="H376" s="334"/>
    </row>
    <row r="377" spans="4:8">
      <c r="D377" s="334"/>
      <c r="E377" s="334"/>
      <c r="F377" s="334"/>
      <c r="G377" s="334"/>
      <c r="H377" s="334"/>
    </row>
    <row r="378" spans="4:8">
      <c r="D378" s="334"/>
      <c r="E378" s="334"/>
      <c r="F378" s="334"/>
      <c r="G378" s="334"/>
      <c r="H378" s="334"/>
    </row>
    <row r="379" spans="4:8">
      <c r="D379" s="334"/>
      <c r="E379" s="334"/>
      <c r="F379" s="334"/>
      <c r="G379" s="334"/>
      <c r="H379" s="334"/>
    </row>
    <row r="380" spans="4:8">
      <c r="D380" s="334"/>
      <c r="E380" s="334"/>
      <c r="F380" s="334"/>
      <c r="G380" s="334"/>
      <c r="H380" s="334"/>
    </row>
    <row r="381" spans="4:8">
      <c r="D381" s="334"/>
      <c r="E381" s="334"/>
      <c r="F381" s="334"/>
      <c r="G381" s="334"/>
      <c r="H381" s="334"/>
    </row>
    <row r="382" spans="4:8">
      <c r="D382" s="334"/>
      <c r="E382" s="334"/>
      <c r="F382" s="334"/>
      <c r="G382" s="334"/>
      <c r="H382" s="334"/>
    </row>
    <row r="383" spans="4:8">
      <c r="D383" s="334"/>
      <c r="E383" s="334"/>
      <c r="F383" s="334"/>
      <c r="G383" s="334"/>
      <c r="H383" s="334"/>
    </row>
    <row r="384" spans="4:8">
      <c r="D384" s="334"/>
      <c r="E384" s="334"/>
      <c r="F384" s="334"/>
      <c r="G384" s="334"/>
      <c r="H384" s="334"/>
    </row>
    <row r="385" spans="4:8">
      <c r="D385" s="334"/>
      <c r="E385" s="334"/>
      <c r="F385" s="334"/>
      <c r="G385" s="334"/>
      <c r="H385" s="334"/>
    </row>
    <row r="386" spans="4:8">
      <c r="D386" s="334"/>
      <c r="E386" s="334"/>
      <c r="F386" s="334"/>
      <c r="G386" s="334"/>
      <c r="H386" s="334"/>
    </row>
    <row r="387" spans="4:8">
      <c r="D387" s="334"/>
      <c r="E387" s="334"/>
      <c r="F387" s="334"/>
      <c r="G387" s="334"/>
      <c r="H387" s="334"/>
    </row>
    <row r="388" spans="4:8">
      <c r="D388" s="334"/>
      <c r="E388" s="334"/>
      <c r="F388" s="334"/>
      <c r="G388" s="334"/>
      <c r="H388" s="334"/>
    </row>
    <row r="389" spans="4:8">
      <c r="D389" s="334"/>
      <c r="E389" s="334"/>
      <c r="F389" s="334"/>
      <c r="G389" s="334"/>
      <c r="H389" s="334"/>
    </row>
    <row r="390" spans="4:8">
      <c r="D390" s="334"/>
      <c r="E390" s="334"/>
      <c r="F390" s="334"/>
      <c r="G390" s="334"/>
      <c r="H390" s="334"/>
    </row>
    <row r="391" spans="4:8">
      <c r="D391" s="334"/>
      <c r="E391" s="334"/>
      <c r="F391" s="334"/>
      <c r="G391" s="334"/>
      <c r="H391" s="334"/>
    </row>
    <row r="392" spans="4:8">
      <c r="D392" s="334"/>
      <c r="E392" s="334"/>
      <c r="F392" s="334"/>
      <c r="G392" s="334"/>
      <c r="H392" s="334"/>
    </row>
    <row r="393" spans="4:8">
      <c r="D393" s="334"/>
      <c r="E393" s="334"/>
      <c r="F393" s="334"/>
      <c r="G393" s="334"/>
      <c r="H393" s="334"/>
    </row>
    <row r="394" spans="4:8">
      <c r="D394" s="334"/>
      <c r="E394" s="334"/>
      <c r="F394" s="334"/>
      <c r="G394" s="334"/>
      <c r="H394" s="334"/>
    </row>
    <row r="395" spans="4:8">
      <c r="D395" s="334"/>
      <c r="E395" s="334"/>
      <c r="F395" s="334"/>
      <c r="G395" s="334"/>
      <c r="H395" s="334"/>
    </row>
    <row r="396" spans="4:8">
      <c r="D396" s="334"/>
      <c r="E396" s="334"/>
      <c r="F396" s="334"/>
      <c r="G396" s="334"/>
      <c r="H396" s="334"/>
    </row>
    <row r="397" spans="4:8">
      <c r="D397" s="334"/>
      <c r="E397" s="334"/>
      <c r="F397" s="334"/>
      <c r="G397" s="334"/>
      <c r="H397" s="334"/>
    </row>
    <row r="398" spans="4:8">
      <c r="D398" s="334"/>
      <c r="E398" s="334"/>
      <c r="F398" s="334"/>
      <c r="G398" s="334"/>
      <c r="H398" s="334"/>
    </row>
    <row r="399" spans="4:8">
      <c r="D399" s="334"/>
      <c r="E399" s="334"/>
      <c r="F399" s="334"/>
      <c r="G399" s="334"/>
      <c r="H399" s="334"/>
    </row>
    <row r="400" spans="4:8">
      <c r="D400" s="334"/>
      <c r="E400" s="334"/>
      <c r="F400" s="334"/>
      <c r="G400" s="334"/>
      <c r="H400" s="334"/>
    </row>
    <row r="401" spans="4:8">
      <c r="D401" s="334"/>
      <c r="E401" s="334"/>
      <c r="F401" s="334"/>
      <c r="G401" s="334"/>
      <c r="H401" s="334"/>
    </row>
    <row r="402" spans="4:8">
      <c r="D402" s="334"/>
      <c r="E402" s="334"/>
      <c r="F402" s="334"/>
      <c r="G402" s="334"/>
      <c r="H402" s="334"/>
    </row>
    <row r="403" spans="4:8">
      <c r="D403" s="334"/>
      <c r="E403" s="334"/>
      <c r="F403" s="334"/>
      <c r="G403" s="334"/>
      <c r="H403" s="334"/>
    </row>
    <row r="404" spans="4:8">
      <c r="D404" s="334"/>
      <c r="E404" s="334"/>
      <c r="F404" s="334"/>
      <c r="G404" s="334"/>
      <c r="H404" s="334"/>
    </row>
    <row r="405" spans="4:8">
      <c r="D405" s="334"/>
      <c r="E405" s="334"/>
      <c r="F405" s="334"/>
      <c r="G405" s="334"/>
      <c r="H405" s="334"/>
    </row>
    <row r="406" spans="4:8">
      <c r="D406" s="334"/>
      <c r="E406" s="334"/>
      <c r="F406" s="334"/>
      <c r="G406" s="334"/>
      <c r="H406" s="334"/>
    </row>
    <row r="407" spans="4:8">
      <c r="D407" s="334"/>
      <c r="E407" s="334"/>
      <c r="F407" s="334"/>
      <c r="G407" s="334"/>
      <c r="H407" s="334"/>
    </row>
    <row r="408" spans="4:8">
      <c r="D408" s="334"/>
      <c r="E408" s="334"/>
      <c r="F408" s="334"/>
      <c r="G408" s="334"/>
      <c r="H408" s="334"/>
    </row>
    <row r="409" spans="4:8">
      <c r="D409" s="334"/>
      <c r="E409" s="334"/>
      <c r="F409" s="334"/>
      <c r="G409" s="334"/>
      <c r="H409" s="334"/>
    </row>
    <row r="410" spans="4:8">
      <c r="D410" s="334"/>
      <c r="E410" s="334"/>
      <c r="F410" s="334"/>
      <c r="G410" s="334"/>
      <c r="H410" s="334"/>
    </row>
    <row r="411" spans="4:8">
      <c r="D411" s="334"/>
      <c r="E411" s="334"/>
      <c r="F411" s="334"/>
      <c r="G411" s="334"/>
      <c r="H411" s="334"/>
    </row>
    <row r="412" spans="4:8">
      <c r="D412" s="334"/>
      <c r="E412" s="334"/>
      <c r="F412" s="334"/>
      <c r="G412" s="334"/>
      <c r="H412" s="334"/>
    </row>
    <row r="413" spans="4:8">
      <c r="D413" s="334"/>
      <c r="E413" s="334"/>
      <c r="F413" s="334"/>
      <c r="G413" s="334"/>
      <c r="H413" s="334"/>
    </row>
    <row r="414" spans="4:8">
      <c r="D414" s="334"/>
      <c r="E414" s="334"/>
      <c r="F414" s="334"/>
      <c r="G414" s="334"/>
      <c r="H414" s="334"/>
    </row>
    <row r="415" spans="4:8">
      <c r="D415" s="334"/>
      <c r="E415" s="334"/>
      <c r="F415" s="334"/>
      <c r="G415" s="334"/>
      <c r="H415" s="334"/>
    </row>
    <row r="416" spans="4:8">
      <c r="D416" s="334"/>
      <c r="E416" s="334"/>
      <c r="F416" s="334"/>
      <c r="G416" s="334"/>
      <c r="H416" s="334"/>
    </row>
    <row r="417" spans="4:8">
      <c r="D417" s="334"/>
      <c r="E417" s="334"/>
      <c r="F417" s="334"/>
      <c r="G417" s="334"/>
      <c r="H417" s="334"/>
    </row>
    <row r="418" spans="4:8">
      <c r="D418" s="334"/>
      <c r="E418" s="334"/>
      <c r="F418" s="334"/>
      <c r="G418" s="334"/>
      <c r="H418" s="334"/>
    </row>
    <row r="419" spans="4:8">
      <c r="D419" s="334"/>
      <c r="E419" s="334"/>
      <c r="F419" s="334"/>
      <c r="G419" s="334"/>
      <c r="H419" s="334"/>
    </row>
    <row r="420" spans="4:8">
      <c r="D420" s="334"/>
      <c r="E420" s="334"/>
      <c r="F420" s="334"/>
      <c r="G420" s="334"/>
      <c r="H420" s="334"/>
    </row>
    <row r="421" spans="4:8">
      <c r="D421" s="334"/>
      <c r="E421" s="334"/>
      <c r="F421" s="334"/>
      <c r="G421" s="334"/>
      <c r="H421" s="334"/>
    </row>
    <row r="422" spans="4:8">
      <c r="D422" s="334"/>
      <c r="E422" s="334"/>
      <c r="F422" s="334"/>
      <c r="G422" s="334"/>
      <c r="H422" s="334"/>
    </row>
    <row r="423" spans="4:8">
      <c r="D423" s="334"/>
      <c r="E423" s="334"/>
      <c r="F423" s="334"/>
      <c r="G423" s="334"/>
      <c r="H423" s="334"/>
    </row>
    <row r="424" spans="4:8">
      <c r="D424" s="334"/>
      <c r="E424" s="334"/>
      <c r="F424" s="334"/>
      <c r="G424" s="334"/>
      <c r="H424" s="334"/>
    </row>
    <row r="425" spans="4:8">
      <c r="D425" s="334"/>
      <c r="E425" s="334"/>
      <c r="F425" s="334"/>
      <c r="G425" s="334"/>
      <c r="H425" s="334"/>
    </row>
    <row r="426" spans="4:8">
      <c r="D426" s="334"/>
      <c r="E426" s="334"/>
      <c r="F426" s="334"/>
      <c r="G426" s="334"/>
      <c r="H426" s="334"/>
    </row>
    <row r="427" spans="4:8">
      <c r="D427" s="334"/>
      <c r="E427" s="334"/>
      <c r="F427" s="334"/>
      <c r="G427" s="334"/>
      <c r="H427" s="334"/>
    </row>
    <row r="428" spans="4:8">
      <c r="D428" s="334"/>
      <c r="E428" s="334"/>
      <c r="F428" s="334"/>
      <c r="G428" s="334"/>
      <c r="H428" s="334"/>
    </row>
    <row r="429" spans="4:8">
      <c r="D429" s="334"/>
      <c r="E429" s="334"/>
      <c r="F429" s="334"/>
      <c r="G429" s="334"/>
      <c r="H429" s="334"/>
    </row>
    <row r="430" spans="4:8">
      <c r="D430" s="334"/>
      <c r="E430" s="334"/>
      <c r="F430" s="334"/>
      <c r="G430" s="334"/>
      <c r="H430" s="334"/>
    </row>
    <row r="431" spans="4:8">
      <c r="D431" s="334"/>
      <c r="E431" s="334"/>
      <c r="F431" s="334"/>
      <c r="G431" s="334"/>
      <c r="H431" s="334"/>
    </row>
    <row r="432" spans="4:8">
      <c r="D432" s="334"/>
      <c r="E432" s="334"/>
      <c r="F432" s="334"/>
      <c r="G432" s="334"/>
      <c r="H432" s="334"/>
    </row>
    <row r="433" spans="4:8">
      <c r="D433" s="334"/>
      <c r="E433" s="334"/>
      <c r="F433" s="334"/>
      <c r="G433" s="334"/>
      <c r="H433" s="334"/>
    </row>
    <row r="434" spans="4:8">
      <c r="D434" s="334"/>
      <c r="E434" s="334"/>
      <c r="F434" s="334"/>
      <c r="G434" s="334"/>
      <c r="H434" s="334"/>
    </row>
    <row r="435" spans="4:8">
      <c r="D435" s="334"/>
      <c r="E435" s="334"/>
      <c r="F435" s="334"/>
      <c r="G435" s="334"/>
      <c r="H435" s="334"/>
    </row>
    <row r="436" spans="4:8">
      <c r="D436" s="334"/>
      <c r="E436" s="334"/>
      <c r="F436" s="334"/>
      <c r="G436" s="334"/>
      <c r="H436" s="334"/>
    </row>
    <row r="437" spans="4:8">
      <c r="D437" s="334"/>
      <c r="E437" s="334"/>
      <c r="F437" s="334"/>
      <c r="G437" s="334"/>
      <c r="H437" s="334"/>
    </row>
    <row r="438" spans="4:8">
      <c r="D438" s="334"/>
      <c r="E438" s="334"/>
      <c r="F438" s="334"/>
      <c r="G438" s="334"/>
      <c r="H438" s="334"/>
    </row>
    <row r="439" spans="4:8">
      <c r="D439" s="334"/>
      <c r="E439" s="334"/>
      <c r="F439" s="334"/>
      <c r="G439" s="334"/>
      <c r="H439" s="334"/>
    </row>
    <row r="440" spans="4:8">
      <c r="D440" s="334"/>
      <c r="E440" s="334"/>
      <c r="F440" s="334"/>
      <c r="G440" s="334"/>
      <c r="H440" s="334"/>
    </row>
    <row r="441" spans="4:8">
      <c r="D441" s="334"/>
      <c r="E441" s="334"/>
      <c r="F441" s="334"/>
      <c r="G441" s="334"/>
      <c r="H441" s="334"/>
    </row>
    <row r="442" spans="4:8">
      <c r="D442" s="334"/>
      <c r="E442" s="334"/>
      <c r="F442" s="334"/>
      <c r="G442" s="334"/>
      <c r="H442" s="334"/>
    </row>
    <row r="443" spans="4:8">
      <c r="D443" s="334"/>
      <c r="E443" s="334"/>
      <c r="F443" s="334"/>
      <c r="G443" s="334"/>
      <c r="H443" s="334"/>
    </row>
    <row r="444" spans="4:8">
      <c r="D444" s="334"/>
      <c r="E444" s="334"/>
      <c r="F444" s="334"/>
      <c r="G444" s="334"/>
      <c r="H444" s="334"/>
    </row>
    <row r="445" spans="4:8">
      <c r="D445" s="334"/>
      <c r="E445" s="334"/>
      <c r="F445" s="334"/>
      <c r="G445" s="334"/>
      <c r="H445" s="334"/>
    </row>
    <row r="446" spans="4:8">
      <c r="D446" s="334"/>
      <c r="E446" s="334"/>
      <c r="F446" s="334"/>
      <c r="G446" s="334"/>
      <c r="H446" s="334"/>
    </row>
    <row r="447" spans="4:8">
      <c r="D447" s="334"/>
      <c r="E447" s="334"/>
      <c r="F447" s="334"/>
      <c r="G447" s="334"/>
      <c r="H447" s="334"/>
    </row>
    <row r="448" spans="4:8">
      <c r="D448" s="334"/>
      <c r="E448" s="334"/>
      <c r="F448" s="334"/>
      <c r="G448" s="334"/>
      <c r="H448" s="334"/>
    </row>
    <row r="449" spans="4:8">
      <c r="D449" s="334"/>
      <c r="E449" s="334"/>
      <c r="F449" s="334"/>
      <c r="G449" s="334"/>
      <c r="H449" s="334"/>
    </row>
    <row r="450" spans="4:8">
      <c r="D450" s="334"/>
      <c r="E450" s="334"/>
      <c r="F450" s="334"/>
      <c r="G450" s="334"/>
      <c r="H450" s="334"/>
    </row>
    <row r="451" spans="4:8">
      <c r="D451" s="334"/>
      <c r="E451" s="334"/>
      <c r="F451" s="334"/>
      <c r="G451" s="334"/>
      <c r="H451" s="334"/>
    </row>
    <row r="452" spans="4:8">
      <c r="D452" s="334"/>
      <c r="E452" s="334"/>
      <c r="F452" s="334"/>
      <c r="G452" s="334"/>
      <c r="H452" s="334"/>
    </row>
    <row r="453" spans="4:8">
      <c r="D453" s="334"/>
      <c r="E453" s="334"/>
      <c r="F453" s="334"/>
      <c r="G453" s="334"/>
      <c r="H453" s="334"/>
    </row>
    <row r="454" spans="4:8">
      <c r="D454" s="334"/>
      <c r="E454" s="334"/>
      <c r="F454" s="334"/>
      <c r="G454" s="334"/>
      <c r="H454" s="334"/>
    </row>
    <row r="455" spans="4:8">
      <c r="D455" s="334"/>
      <c r="E455" s="334"/>
      <c r="F455" s="334"/>
      <c r="G455" s="334"/>
      <c r="H455" s="334"/>
    </row>
    <row r="456" spans="4:8">
      <c r="D456" s="334"/>
      <c r="E456" s="334"/>
      <c r="F456" s="334"/>
      <c r="G456" s="334"/>
      <c r="H456" s="334"/>
    </row>
    <row r="457" spans="4:8">
      <c r="D457" s="334"/>
      <c r="E457" s="334"/>
      <c r="F457" s="334"/>
      <c r="G457" s="334"/>
      <c r="H457" s="334"/>
    </row>
    <row r="458" spans="4:8">
      <c r="D458" s="334"/>
      <c r="E458" s="334"/>
      <c r="F458" s="334"/>
      <c r="G458" s="334"/>
      <c r="H458" s="334"/>
    </row>
    <row r="459" spans="4:8">
      <c r="D459" s="334"/>
      <c r="E459" s="334"/>
      <c r="F459" s="334"/>
      <c r="G459" s="334"/>
      <c r="H459" s="334"/>
    </row>
    <row r="460" spans="4:8">
      <c r="D460" s="334"/>
      <c r="E460" s="334"/>
      <c r="F460" s="334"/>
      <c r="G460" s="334"/>
      <c r="H460" s="334"/>
    </row>
    <row r="461" spans="4:8">
      <c r="D461" s="334"/>
      <c r="E461" s="334"/>
      <c r="F461" s="334"/>
      <c r="G461" s="334"/>
      <c r="H461" s="334"/>
    </row>
    <row r="462" spans="4:8">
      <c r="D462" s="334"/>
      <c r="E462" s="334"/>
      <c r="F462" s="334"/>
      <c r="G462" s="334"/>
      <c r="H462" s="334"/>
    </row>
    <row r="463" spans="4:8">
      <c r="D463" s="334"/>
      <c r="E463" s="334"/>
      <c r="F463" s="334"/>
      <c r="G463" s="334"/>
      <c r="H463" s="334"/>
    </row>
    <row r="464" spans="4:8">
      <c r="D464" s="334"/>
      <c r="E464" s="334"/>
      <c r="F464" s="334"/>
      <c r="G464" s="334"/>
      <c r="H464" s="334"/>
    </row>
    <row r="465" spans="4:8">
      <c r="D465" s="334"/>
      <c r="E465" s="334"/>
      <c r="F465" s="334"/>
      <c r="G465" s="334"/>
      <c r="H465" s="334"/>
    </row>
    <row r="466" spans="4:8">
      <c r="D466" s="334"/>
      <c r="E466" s="334"/>
      <c r="F466" s="334"/>
      <c r="G466" s="334"/>
      <c r="H466" s="334"/>
    </row>
    <row r="467" spans="4:8">
      <c r="D467" s="334"/>
      <c r="E467" s="334"/>
      <c r="F467" s="334"/>
      <c r="G467" s="334"/>
      <c r="H467" s="334"/>
    </row>
    <row r="468" spans="4:8">
      <c r="D468" s="334"/>
      <c r="E468" s="334"/>
      <c r="F468" s="334"/>
      <c r="G468" s="334"/>
      <c r="H468" s="334"/>
    </row>
    <row r="469" spans="4:8">
      <c r="D469" s="334"/>
      <c r="E469" s="334"/>
      <c r="F469" s="334"/>
      <c r="G469" s="334"/>
      <c r="H469" s="334"/>
    </row>
    <row r="470" spans="4:8">
      <c r="D470" s="334"/>
      <c r="E470" s="334"/>
      <c r="F470" s="334"/>
      <c r="G470" s="334"/>
      <c r="H470" s="334"/>
    </row>
    <row r="471" spans="4:8">
      <c r="D471" s="334"/>
      <c r="E471" s="334"/>
      <c r="F471" s="334"/>
      <c r="G471" s="334"/>
      <c r="H471" s="334"/>
    </row>
    <row r="472" spans="4:8">
      <c r="D472" s="334"/>
      <c r="E472" s="334"/>
      <c r="F472" s="334"/>
      <c r="G472" s="334"/>
      <c r="H472" s="334"/>
    </row>
    <row r="473" spans="4:8">
      <c r="D473" s="334"/>
      <c r="E473" s="334"/>
      <c r="F473" s="334"/>
      <c r="G473" s="334"/>
      <c r="H473" s="334"/>
    </row>
    <row r="474" spans="4:8">
      <c r="D474" s="334"/>
      <c r="E474" s="334"/>
      <c r="F474" s="334"/>
      <c r="G474" s="334"/>
      <c r="H474" s="334"/>
    </row>
    <row r="475" spans="4:8">
      <c r="D475" s="334"/>
      <c r="E475" s="334"/>
      <c r="F475" s="334"/>
      <c r="G475" s="334"/>
      <c r="H475" s="334"/>
    </row>
    <row r="476" spans="4:8">
      <c r="D476" s="334"/>
      <c r="E476" s="334"/>
      <c r="F476" s="334"/>
      <c r="G476" s="334"/>
      <c r="H476" s="334"/>
    </row>
    <row r="477" spans="4:8">
      <c r="D477" s="334"/>
      <c r="E477" s="334"/>
      <c r="F477" s="334"/>
      <c r="G477" s="334"/>
      <c r="H477" s="334"/>
    </row>
    <row r="478" spans="4:8">
      <c r="D478" s="334"/>
      <c r="E478" s="334"/>
      <c r="F478" s="334"/>
      <c r="G478" s="334"/>
      <c r="H478" s="334"/>
    </row>
    <row r="479" spans="4:8">
      <c r="D479" s="334"/>
      <c r="E479" s="334"/>
      <c r="F479" s="334"/>
      <c r="G479" s="334"/>
      <c r="H479" s="334"/>
    </row>
    <row r="480" spans="4:8">
      <c r="D480" s="334"/>
      <c r="E480" s="334"/>
      <c r="F480" s="334"/>
      <c r="G480" s="334"/>
      <c r="H480" s="334"/>
    </row>
    <row r="481" spans="4:8">
      <c r="D481" s="334"/>
      <c r="E481" s="334"/>
      <c r="F481" s="334"/>
      <c r="G481" s="334"/>
      <c r="H481" s="334"/>
    </row>
    <row r="482" spans="4:8">
      <c r="D482" s="334"/>
      <c r="E482" s="334"/>
      <c r="F482" s="334"/>
      <c r="G482" s="334"/>
      <c r="H482" s="334"/>
    </row>
    <row r="483" spans="4:8">
      <c r="D483" s="334"/>
      <c r="E483" s="334"/>
      <c r="F483" s="334"/>
      <c r="G483" s="334"/>
      <c r="H483" s="334"/>
    </row>
    <row r="484" spans="4:8">
      <c r="D484" s="334"/>
      <c r="E484" s="334"/>
      <c r="F484" s="334"/>
      <c r="G484" s="334"/>
      <c r="H484" s="334"/>
    </row>
    <row r="485" spans="4:8">
      <c r="D485" s="334"/>
      <c r="E485" s="334"/>
      <c r="F485" s="334"/>
      <c r="G485" s="334"/>
      <c r="H485" s="334"/>
    </row>
    <row r="486" spans="4:8">
      <c r="D486" s="334"/>
      <c r="E486" s="334"/>
      <c r="F486" s="334"/>
      <c r="G486" s="334"/>
      <c r="H486" s="334"/>
    </row>
    <row r="487" spans="4:8">
      <c r="D487" s="334"/>
      <c r="E487" s="334"/>
      <c r="F487" s="334"/>
      <c r="G487" s="334"/>
      <c r="H487" s="334"/>
    </row>
    <row r="488" spans="4:8">
      <c r="D488" s="334"/>
      <c r="E488" s="334"/>
      <c r="F488" s="334"/>
      <c r="G488" s="334"/>
      <c r="H488" s="334"/>
    </row>
    <row r="489" spans="4:8">
      <c r="D489" s="334"/>
      <c r="E489" s="334"/>
      <c r="F489" s="334"/>
      <c r="G489" s="334"/>
      <c r="H489" s="334"/>
    </row>
    <row r="490" spans="4:8">
      <c r="D490" s="334"/>
      <c r="E490" s="334"/>
      <c r="F490" s="334"/>
      <c r="G490" s="334"/>
      <c r="H490" s="334"/>
    </row>
    <row r="491" spans="4:8">
      <c r="D491" s="334"/>
      <c r="E491" s="334"/>
      <c r="F491" s="334"/>
      <c r="G491" s="334"/>
      <c r="H491" s="334"/>
    </row>
    <row r="492" spans="4:8">
      <c r="D492" s="334"/>
      <c r="E492" s="334"/>
      <c r="F492" s="334"/>
      <c r="G492" s="334"/>
      <c r="H492" s="334"/>
    </row>
    <row r="493" spans="4:8">
      <c r="D493" s="334"/>
      <c r="E493" s="334"/>
      <c r="F493" s="334"/>
      <c r="G493" s="334"/>
      <c r="H493" s="334"/>
    </row>
    <row r="494" spans="4:8">
      <c r="D494" s="334"/>
      <c r="E494" s="334"/>
      <c r="F494" s="334"/>
      <c r="G494" s="334"/>
      <c r="H494" s="334"/>
    </row>
    <row r="495" spans="4:8">
      <c r="D495" s="334"/>
      <c r="E495" s="334"/>
      <c r="F495" s="334"/>
      <c r="G495" s="334"/>
      <c r="H495" s="334"/>
    </row>
    <row r="496" spans="4:8">
      <c r="D496" s="334"/>
      <c r="E496" s="334"/>
      <c r="F496" s="334"/>
      <c r="G496" s="334"/>
      <c r="H496" s="334"/>
    </row>
    <row r="497" spans="4:8">
      <c r="D497" s="334"/>
      <c r="E497" s="334"/>
      <c r="F497" s="334"/>
      <c r="G497" s="334"/>
      <c r="H497" s="334"/>
    </row>
    <row r="498" spans="4:8">
      <c r="D498" s="334"/>
      <c r="E498" s="334"/>
      <c r="F498" s="334"/>
      <c r="G498" s="334"/>
      <c r="H498" s="334"/>
    </row>
    <row r="499" spans="4:8">
      <c r="D499" s="334"/>
      <c r="E499" s="334"/>
      <c r="F499" s="334"/>
      <c r="G499" s="334"/>
      <c r="H499" s="334"/>
    </row>
    <row r="500" spans="4:8">
      <c r="D500" s="334"/>
      <c r="E500" s="334"/>
      <c r="F500" s="334"/>
      <c r="G500" s="334"/>
      <c r="H500" s="334"/>
    </row>
    <row r="501" spans="4:8">
      <c r="D501" s="334"/>
      <c r="E501" s="334"/>
      <c r="F501" s="334"/>
      <c r="G501" s="334"/>
      <c r="H501" s="334"/>
    </row>
    <row r="502" spans="4:8">
      <c r="D502" s="334"/>
      <c r="E502" s="334"/>
      <c r="F502" s="334"/>
      <c r="G502" s="334"/>
      <c r="H502" s="334"/>
    </row>
    <row r="503" spans="4:8">
      <c r="D503" s="334"/>
      <c r="E503" s="334"/>
      <c r="F503" s="334"/>
      <c r="G503" s="334"/>
      <c r="H503" s="334"/>
    </row>
    <row r="504" spans="4:8">
      <c r="D504" s="334"/>
      <c r="E504" s="334"/>
      <c r="F504" s="334"/>
      <c r="G504" s="334"/>
      <c r="H504" s="334"/>
    </row>
    <row r="505" spans="4:8">
      <c r="D505" s="334"/>
      <c r="E505" s="334"/>
      <c r="F505" s="334"/>
      <c r="G505" s="334"/>
      <c r="H505" s="334"/>
    </row>
    <row r="506" spans="4:8">
      <c r="D506" s="334"/>
      <c r="E506" s="334"/>
      <c r="F506" s="334"/>
      <c r="G506" s="334"/>
      <c r="H506" s="334"/>
    </row>
    <row r="507" spans="4:8">
      <c r="D507" s="334"/>
      <c r="E507" s="334"/>
      <c r="F507" s="334"/>
      <c r="G507" s="334"/>
      <c r="H507" s="334"/>
    </row>
    <row r="508" spans="4:8">
      <c r="D508" s="334"/>
      <c r="E508" s="334"/>
      <c r="F508" s="334"/>
      <c r="G508" s="334"/>
      <c r="H508" s="334"/>
    </row>
    <row r="509" spans="4:8">
      <c r="D509" s="334"/>
      <c r="E509" s="334"/>
      <c r="F509" s="334"/>
      <c r="G509" s="334"/>
      <c r="H509" s="334"/>
    </row>
    <row r="510" spans="4:8">
      <c r="D510" s="334"/>
      <c r="E510" s="334"/>
      <c r="F510" s="334"/>
      <c r="G510" s="334"/>
      <c r="H510" s="334"/>
    </row>
    <row r="511" spans="4:8">
      <c r="D511" s="334"/>
      <c r="E511" s="334"/>
      <c r="F511" s="334"/>
      <c r="G511" s="334"/>
      <c r="H511" s="334"/>
    </row>
    <row r="512" spans="4:8">
      <c r="D512" s="334"/>
      <c r="E512" s="334"/>
      <c r="F512" s="334"/>
      <c r="G512" s="334"/>
      <c r="H512" s="334"/>
    </row>
    <row r="513" spans="4:8">
      <c r="D513" s="334"/>
      <c r="E513" s="334"/>
      <c r="F513" s="334"/>
      <c r="G513" s="334"/>
      <c r="H513" s="334"/>
    </row>
    <row r="514" spans="4:8">
      <c r="D514" s="334"/>
      <c r="E514" s="334"/>
      <c r="F514" s="334"/>
      <c r="G514" s="334"/>
      <c r="H514" s="334"/>
    </row>
    <row r="515" spans="4:8">
      <c r="D515" s="334"/>
      <c r="E515" s="334"/>
      <c r="F515" s="334"/>
      <c r="G515" s="334"/>
      <c r="H515" s="334"/>
    </row>
    <row r="516" spans="4:8">
      <c r="D516" s="334"/>
      <c r="E516" s="334"/>
      <c r="F516" s="334"/>
      <c r="G516" s="334"/>
      <c r="H516" s="334"/>
    </row>
    <row r="517" spans="4:8">
      <c r="D517" s="334"/>
      <c r="E517" s="334"/>
      <c r="F517" s="334"/>
      <c r="G517" s="334"/>
      <c r="H517" s="334"/>
    </row>
    <row r="518" spans="4:8">
      <c r="D518" s="334"/>
      <c r="E518" s="334"/>
      <c r="F518" s="334"/>
      <c r="G518" s="334"/>
      <c r="H518" s="334"/>
    </row>
    <row r="519" spans="4:8">
      <c r="D519" s="334"/>
      <c r="E519" s="334"/>
      <c r="F519" s="334"/>
      <c r="G519" s="334"/>
      <c r="H519" s="334"/>
    </row>
    <row r="520" spans="4:8">
      <c r="D520" s="334"/>
      <c r="E520" s="334"/>
      <c r="F520" s="334"/>
      <c r="G520" s="334"/>
      <c r="H520" s="334"/>
    </row>
    <row r="521" spans="4:8">
      <c r="D521" s="334"/>
      <c r="E521" s="334"/>
      <c r="F521" s="334"/>
      <c r="G521" s="334"/>
      <c r="H521" s="334"/>
    </row>
    <row r="522" spans="4:8">
      <c r="D522" s="334"/>
      <c r="E522" s="334"/>
      <c r="F522" s="334"/>
      <c r="G522" s="334"/>
      <c r="H522" s="334"/>
    </row>
    <row r="523" spans="4:8">
      <c r="D523" s="334"/>
      <c r="E523" s="334"/>
      <c r="F523" s="334"/>
      <c r="G523" s="334"/>
      <c r="H523" s="334"/>
    </row>
    <row r="524" spans="4:8">
      <c r="D524" s="334"/>
      <c r="E524" s="334"/>
      <c r="F524" s="334"/>
      <c r="G524" s="334"/>
      <c r="H524" s="334"/>
    </row>
    <row r="525" spans="4:8">
      <c r="D525" s="334"/>
      <c r="E525" s="334"/>
      <c r="F525" s="334"/>
      <c r="G525" s="334"/>
      <c r="H525" s="334"/>
    </row>
    <row r="526" spans="4:8">
      <c r="D526" s="334"/>
      <c r="E526" s="334"/>
      <c r="F526" s="334"/>
      <c r="G526" s="334"/>
      <c r="H526" s="334"/>
    </row>
    <row r="527" spans="4:8">
      <c r="D527" s="334"/>
      <c r="E527" s="334"/>
      <c r="F527" s="334"/>
      <c r="G527" s="334"/>
      <c r="H527" s="334"/>
    </row>
    <row r="528" spans="4:8">
      <c r="D528" s="334"/>
      <c r="E528" s="334"/>
      <c r="F528" s="334"/>
      <c r="G528" s="334"/>
      <c r="H528" s="334"/>
    </row>
    <row r="529" spans="4:8">
      <c r="D529" s="334"/>
      <c r="E529" s="334"/>
      <c r="F529" s="334"/>
      <c r="G529" s="334"/>
      <c r="H529" s="334"/>
    </row>
    <row r="530" spans="4:8">
      <c r="D530" s="334"/>
      <c r="E530" s="334"/>
      <c r="F530" s="334"/>
      <c r="G530" s="334"/>
      <c r="H530" s="334"/>
    </row>
    <row r="531" spans="4:8">
      <c r="D531" s="334"/>
      <c r="E531" s="334"/>
      <c r="F531" s="334"/>
      <c r="G531" s="334"/>
      <c r="H531" s="334"/>
    </row>
    <row r="532" spans="4:8">
      <c r="D532" s="334"/>
      <c r="E532" s="334"/>
      <c r="F532" s="334"/>
      <c r="G532" s="334"/>
      <c r="H532" s="334"/>
    </row>
    <row r="533" spans="4:8">
      <c r="D533" s="334"/>
      <c r="E533" s="334"/>
      <c r="F533" s="334"/>
      <c r="G533" s="334"/>
      <c r="H533" s="334"/>
    </row>
    <row r="534" spans="4:8">
      <c r="D534" s="334"/>
      <c r="E534" s="334"/>
      <c r="F534" s="334"/>
      <c r="G534" s="334"/>
      <c r="H534" s="334"/>
    </row>
    <row r="535" spans="4:8">
      <c r="D535" s="334"/>
      <c r="E535" s="334"/>
      <c r="F535" s="334"/>
      <c r="G535" s="334"/>
      <c r="H535" s="334"/>
    </row>
    <row r="536" spans="4:8">
      <c r="D536" s="334"/>
      <c r="E536" s="334"/>
      <c r="F536" s="334"/>
      <c r="G536" s="334"/>
      <c r="H536" s="334"/>
    </row>
    <row r="537" spans="4:8">
      <c r="D537" s="334"/>
      <c r="E537" s="334"/>
      <c r="F537" s="334"/>
      <c r="G537" s="334"/>
      <c r="H537" s="334"/>
    </row>
    <row r="538" spans="4:8">
      <c r="D538" s="334"/>
      <c r="E538" s="334"/>
      <c r="F538" s="334"/>
      <c r="G538" s="334"/>
      <c r="H538" s="334"/>
    </row>
    <row r="539" spans="4:8">
      <c r="D539" s="334"/>
      <c r="E539" s="334"/>
      <c r="F539" s="334"/>
      <c r="G539" s="334"/>
      <c r="H539" s="334"/>
    </row>
    <row r="540" spans="4:8">
      <c r="D540" s="334"/>
      <c r="E540" s="334"/>
      <c r="F540" s="334"/>
      <c r="G540" s="334"/>
      <c r="H540" s="334"/>
    </row>
    <row r="541" spans="4:8">
      <c r="D541" s="334"/>
      <c r="E541" s="334"/>
      <c r="F541" s="334"/>
      <c r="G541" s="334"/>
      <c r="H541" s="334"/>
    </row>
    <row r="542" spans="4:8">
      <c r="D542" s="334"/>
      <c r="E542" s="334"/>
      <c r="F542" s="334"/>
      <c r="G542" s="334"/>
      <c r="H542" s="334"/>
    </row>
    <row r="543" spans="4:8">
      <c r="D543" s="334"/>
      <c r="E543" s="334"/>
      <c r="F543" s="334"/>
      <c r="G543" s="334"/>
      <c r="H543" s="334"/>
    </row>
    <row r="544" spans="4:8">
      <c r="D544" s="334"/>
      <c r="E544" s="334"/>
      <c r="F544" s="334"/>
      <c r="G544" s="334"/>
      <c r="H544" s="334"/>
    </row>
    <row r="545" spans="4:8">
      <c r="D545" s="334"/>
      <c r="E545" s="334"/>
      <c r="F545" s="334"/>
      <c r="G545" s="334"/>
      <c r="H545" s="334"/>
    </row>
    <row r="546" spans="4:8">
      <c r="D546" s="334"/>
      <c r="E546" s="334"/>
      <c r="F546" s="334"/>
      <c r="G546" s="334"/>
      <c r="H546" s="334"/>
    </row>
    <row r="547" spans="4:8">
      <c r="D547" s="334"/>
      <c r="E547" s="334"/>
      <c r="F547" s="334"/>
      <c r="G547" s="334"/>
      <c r="H547" s="334"/>
    </row>
    <row r="548" spans="4:8">
      <c r="D548" s="334"/>
      <c r="E548" s="334"/>
      <c r="F548" s="334"/>
      <c r="G548" s="334"/>
      <c r="H548" s="334"/>
    </row>
    <row r="549" spans="4:8">
      <c r="D549" s="334"/>
      <c r="E549" s="334"/>
      <c r="F549" s="334"/>
      <c r="G549" s="334"/>
      <c r="H549" s="334"/>
    </row>
    <row r="550" spans="4:8">
      <c r="D550" s="334"/>
      <c r="E550" s="334"/>
      <c r="F550" s="334"/>
      <c r="G550" s="334"/>
      <c r="H550" s="334"/>
    </row>
    <row r="551" spans="4:8">
      <c r="D551" s="334"/>
      <c r="E551" s="334"/>
      <c r="F551" s="334"/>
      <c r="G551" s="334"/>
      <c r="H551" s="334"/>
    </row>
    <row r="552" spans="4:8">
      <c r="D552" s="334"/>
      <c r="E552" s="334"/>
      <c r="F552" s="334"/>
      <c r="G552" s="334"/>
      <c r="H552" s="334"/>
    </row>
    <row r="553" spans="4:8">
      <c r="D553" s="334"/>
      <c r="E553" s="334"/>
      <c r="F553" s="334"/>
      <c r="G553" s="334"/>
      <c r="H553" s="334"/>
    </row>
    <row r="554" spans="4:8">
      <c r="D554" s="334"/>
      <c r="E554" s="334"/>
      <c r="F554" s="334"/>
      <c r="G554" s="334"/>
      <c r="H554" s="334"/>
    </row>
    <row r="555" spans="4:8">
      <c r="D555" s="334"/>
      <c r="E555" s="334"/>
      <c r="F555" s="334"/>
      <c r="G555" s="334"/>
      <c r="H555" s="334"/>
    </row>
    <row r="556" spans="4:8">
      <c r="D556" s="334"/>
      <c r="E556" s="334"/>
      <c r="F556" s="334"/>
      <c r="G556" s="334"/>
      <c r="H556" s="334"/>
    </row>
    <row r="557" spans="4:8">
      <c r="D557" s="334"/>
      <c r="E557" s="334"/>
      <c r="F557" s="334"/>
      <c r="G557" s="334"/>
      <c r="H557" s="334"/>
    </row>
    <row r="558" spans="4:8">
      <c r="D558" s="334"/>
      <c r="E558" s="334"/>
      <c r="F558" s="334"/>
      <c r="G558" s="334"/>
      <c r="H558" s="334"/>
    </row>
    <row r="559" spans="4:8">
      <c r="D559" s="334"/>
      <c r="E559" s="334"/>
      <c r="F559" s="334"/>
      <c r="G559" s="334"/>
      <c r="H559" s="334"/>
    </row>
    <row r="560" spans="4:8">
      <c r="D560" s="334"/>
      <c r="E560" s="334"/>
      <c r="F560" s="334"/>
      <c r="G560" s="334"/>
      <c r="H560" s="334"/>
    </row>
    <row r="561" spans="4:8">
      <c r="D561" s="334"/>
      <c r="E561" s="334"/>
      <c r="F561" s="334"/>
      <c r="G561" s="334"/>
      <c r="H561" s="334"/>
    </row>
    <row r="562" spans="4:8">
      <c r="D562" s="334"/>
      <c r="E562" s="334"/>
      <c r="F562" s="334"/>
      <c r="G562" s="334"/>
      <c r="H562" s="334"/>
    </row>
    <row r="563" spans="4:8">
      <c r="D563" s="334"/>
      <c r="E563" s="334"/>
      <c r="F563" s="334"/>
      <c r="G563" s="334"/>
      <c r="H563" s="334"/>
    </row>
    <row r="564" spans="4:8">
      <c r="D564" s="334"/>
      <c r="E564" s="334"/>
      <c r="F564" s="334"/>
      <c r="G564" s="334"/>
      <c r="H564" s="334"/>
    </row>
    <row r="565" spans="4:8">
      <c r="D565" s="334"/>
      <c r="E565" s="334"/>
      <c r="F565" s="334"/>
      <c r="G565" s="334"/>
      <c r="H565" s="334"/>
    </row>
    <row r="566" spans="4:8">
      <c r="D566" s="334"/>
      <c r="E566" s="334"/>
      <c r="F566" s="334"/>
      <c r="G566" s="334"/>
      <c r="H566" s="334"/>
    </row>
    <row r="567" spans="4:8">
      <c r="D567" s="334"/>
      <c r="E567" s="334"/>
      <c r="F567" s="334"/>
      <c r="G567" s="334"/>
      <c r="H567" s="334"/>
    </row>
    <row r="568" spans="4:8">
      <c r="D568" s="334"/>
      <c r="E568" s="334"/>
      <c r="F568" s="334"/>
      <c r="G568" s="334"/>
      <c r="H568" s="334"/>
    </row>
    <row r="569" spans="4:8">
      <c r="D569" s="334"/>
      <c r="E569" s="334"/>
      <c r="F569" s="334"/>
      <c r="G569" s="334"/>
      <c r="H569" s="334"/>
    </row>
    <row r="570" spans="4:8">
      <c r="D570" s="334"/>
      <c r="E570" s="334"/>
      <c r="F570" s="334"/>
      <c r="G570" s="334"/>
      <c r="H570" s="334"/>
    </row>
    <row r="571" spans="4:8">
      <c r="D571" s="334"/>
      <c r="E571" s="334"/>
      <c r="F571" s="334"/>
      <c r="G571" s="334"/>
      <c r="H571" s="334"/>
    </row>
    <row r="572" spans="4:8">
      <c r="D572" s="334"/>
      <c r="E572" s="334"/>
      <c r="F572" s="334"/>
      <c r="G572" s="334"/>
      <c r="H572" s="334"/>
    </row>
    <row r="573" spans="4:8">
      <c r="D573" s="334"/>
      <c r="E573" s="334"/>
      <c r="F573" s="334"/>
      <c r="G573" s="334"/>
      <c r="H573" s="334"/>
    </row>
    <row r="574" spans="4:8">
      <c r="D574" s="334"/>
      <c r="E574" s="334"/>
      <c r="F574" s="334"/>
      <c r="G574" s="334"/>
      <c r="H574" s="334"/>
    </row>
    <row r="575" spans="4:8">
      <c r="D575" s="334"/>
      <c r="E575" s="334"/>
      <c r="F575" s="334"/>
      <c r="G575" s="334"/>
      <c r="H575" s="334"/>
    </row>
    <row r="576" spans="4:8">
      <c r="D576" s="334"/>
      <c r="E576" s="334"/>
      <c r="F576" s="334"/>
      <c r="G576" s="334"/>
      <c r="H576" s="334"/>
    </row>
    <row r="577" spans="4:8">
      <c r="D577" s="334"/>
      <c r="E577" s="334"/>
      <c r="F577" s="334"/>
      <c r="G577" s="334"/>
      <c r="H577" s="334"/>
    </row>
    <row r="578" spans="4:8">
      <c r="D578" s="334"/>
      <c r="E578" s="334"/>
      <c r="F578" s="334"/>
      <c r="G578" s="334"/>
      <c r="H578" s="334"/>
    </row>
    <row r="579" spans="4:8">
      <c r="D579" s="334"/>
      <c r="E579" s="334"/>
      <c r="F579" s="334"/>
      <c r="G579" s="334"/>
      <c r="H579" s="334"/>
    </row>
    <row r="580" spans="4:8">
      <c r="D580" s="334"/>
      <c r="E580" s="334"/>
      <c r="F580" s="334"/>
      <c r="G580" s="334"/>
      <c r="H580" s="334"/>
    </row>
    <row r="581" spans="4:8">
      <c r="D581" s="334"/>
      <c r="E581" s="334"/>
      <c r="F581" s="334"/>
      <c r="G581" s="334"/>
      <c r="H581" s="334"/>
    </row>
    <row r="582" spans="4:8">
      <c r="D582" s="334"/>
      <c r="E582" s="334"/>
      <c r="F582" s="334"/>
      <c r="G582" s="334"/>
      <c r="H582" s="334"/>
    </row>
    <row r="583" spans="4:8">
      <c r="D583" s="334"/>
      <c r="E583" s="334"/>
      <c r="F583" s="334"/>
      <c r="G583" s="334"/>
      <c r="H583" s="334"/>
    </row>
    <row r="584" spans="4:8">
      <c r="D584" s="334"/>
      <c r="E584" s="334"/>
      <c r="F584" s="334"/>
      <c r="G584" s="334"/>
      <c r="H584" s="334"/>
    </row>
    <row r="585" spans="4:8">
      <c r="D585" s="334"/>
      <c r="E585" s="334"/>
      <c r="F585" s="334"/>
      <c r="G585" s="334"/>
      <c r="H585" s="334"/>
    </row>
    <row r="586" spans="4:8">
      <c r="D586" s="334"/>
      <c r="E586" s="334"/>
      <c r="F586" s="334"/>
      <c r="G586" s="334"/>
      <c r="H586" s="334"/>
    </row>
    <row r="587" spans="4:8">
      <c r="D587" s="334"/>
      <c r="E587" s="334"/>
      <c r="F587" s="334"/>
      <c r="G587" s="334"/>
      <c r="H587" s="334"/>
    </row>
    <row r="588" spans="4:8">
      <c r="D588" s="334"/>
      <c r="E588" s="334"/>
      <c r="F588" s="334"/>
      <c r="G588" s="334"/>
      <c r="H588" s="334"/>
    </row>
    <row r="589" spans="4:8">
      <c r="D589" s="334"/>
      <c r="E589" s="334"/>
      <c r="F589" s="334"/>
      <c r="G589" s="334"/>
      <c r="H589" s="334"/>
    </row>
    <row r="590" spans="4:8">
      <c r="D590" s="334"/>
      <c r="E590" s="334"/>
      <c r="F590" s="334"/>
      <c r="G590" s="334"/>
      <c r="H590" s="334"/>
    </row>
    <row r="591" spans="4:8">
      <c r="D591" s="334"/>
      <c r="E591" s="334"/>
      <c r="F591" s="334"/>
      <c r="G591" s="334"/>
      <c r="H591" s="334"/>
    </row>
    <row r="592" spans="4:8">
      <c r="D592" s="334"/>
      <c r="E592" s="334"/>
      <c r="F592" s="334"/>
      <c r="G592" s="334"/>
      <c r="H592" s="334"/>
    </row>
    <row r="593" spans="4:8">
      <c r="D593" s="334"/>
      <c r="E593" s="334"/>
      <c r="F593" s="334"/>
      <c r="G593" s="334"/>
      <c r="H593" s="334"/>
    </row>
    <row r="594" spans="4:8">
      <c r="D594" s="334"/>
      <c r="E594" s="334"/>
      <c r="F594" s="334"/>
      <c r="G594" s="334"/>
      <c r="H594" s="334"/>
    </row>
    <row r="595" spans="4:8">
      <c r="D595" s="334"/>
      <c r="E595" s="334"/>
      <c r="F595" s="334"/>
      <c r="G595" s="334"/>
      <c r="H595" s="334"/>
    </row>
    <row r="596" spans="4:8">
      <c r="D596" s="334"/>
      <c r="E596" s="334"/>
      <c r="F596" s="334"/>
      <c r="G596" s="334"/>
      <c r="H596" s="334"/>
    </row>
    <row r="597" spans="4:8">
      <c r="D597" s="334"/>
      <c r="E597" s="334"/>
      <c r="F597" s="334"/>
      <c r="G597" s="334"/>
      <c r="H597" s="334"/>
    </row>
    <row r="598" spans="4:8">
      <c r="D598" s="334"/>
      <c r="E598" s="334"/>
      <c r="F598" s="334"/>
      <c r="G598" s="334"/>
      <c r="H598" s="334"/>
    </row>
    <row r="599" spans="4:8">
      <c r="D599" s="334"/>
      <c r="E599" s="334"/>
      <c r="F599" s="334"/>
      <c r="G599" s="334"/>
      <c r="H599" s="334"/>
    </row>
    <row r="600" spans="4:8">
      <c r="D600" s="334"/>
      <c r="E600" s="334"/>
      <c r="F600" s="334"/>
      <c r="G600" s="334"/>
      <c r="H600" s="334"/>
    </row>
    <row r="601" spans="4:8">
      <c r="D601" s="334"/>
      <c r="E601" s="334"/>
      <c r="F601" s="334"/>
      <c r="G601" s="334"/>
      <c r="H601" s="334"/>
    </row>
    <row r="602" spans="4:8">
      <c r="D602" s="334"/>
      <c r="E602" s="334"/>
      <c r="F602" s="334"/>
      <c r="G602" s="334"/>
      <c r="H602" s="334"/>
    </row>
    <row r="603" spans="4:8">
      <c r="D603" s="334"/>
      <c r="E603" s="334"/>
      <c r="F603" s="334"/>
      <c r="G603" s="334"/>
      <c r="H603" s="334"/>
    </row>
    <row r="604" spans="4:8">
      <c r="D604" s="334"/>
      <c r="E604" s="334"/>
      <c r="F604" s="334"/>
      <c r="G604" s="334"/>
      <c r="H604" s="334"/>
    </row>
    <row r="605" spans="4:8">
      <c r="D605" s="334"/>
      <c r="E605" s="334"/>
      <c r="F605" s="334"/>
      <c r="G605" s="334"/>
      <c r="H605" s="334"/>
    </row>
    <row r="606" spans="4:8">
      <c r="D606" s="334"/>
      <c r="E606" s="334"/>
      <c r="F606" s="334"/>
      <c r="G606" s="334"/>
      <c r="H606" s="334"/>
    </row>
    <row r="607" spans="4:8">
      <c r="D607" s="334"/>
      <c r="E607" s="334"/>
      <c r="F607" s="334"/>
      <c r="G607" s="334"/>
      <c r="H607" s="334"/>
    </row>
    <row r="608" spans="4:8">
      <c r="D608" s="334"/>
      <c r="E608" s="334"/>
      <c r="F608" s="334"/>
      <c r="G608" s="334"/>
      <c r="H608" s="334"/>
    </row>
    <row r="609" spans="4:8">
      <c r="D609" s="334"/>
      <c r="E609" s="334"/>
      <c r="F609" s="334"/>
      <c r="G609" s="334"/>
      <c r="H609" s="334"/>
    </row>
    <row r="610" spans="4:8">
      <c r="D610" s="334"/>
      <c r="E610" s="334"/>
      <c r="F610" s="334"/>
      <c r="G610" s="334"/>
      <c r="H610" s="334"/>
    </row>
    <row r="611" spans="4:8">
      <c r="D611" s="334"/>
      <c r="E611" s="334"/>
      <c r="F611" s="334"/>
      <c r="G611" s="334"/>
      <c r="H611" s="334"/>
    </row>
    <row r="612" spans="4:8">
      <c r="D612" s="334"/>
      <c r="E612" s="334"/>
      <c r="F612" s="334"/>
      <c r="G612" s="334"/>
      <c r="H612" s="334"/>
    </row>
    <row r="613" spans="4:8">
      <c r="D613" s="334"/>
      <c r="E613" s="334"/>
      <c r="F613" s="334"/>
      <c r="G613" s="334"/>
      <c r="H613" s="334"/>
    </row>
    <row r="614" spans="4:8">
      <c r="D614" s="334"/>
      <c r="E614" s="334"/>
      <c r="F614" s="334"/>
      <c r="G614" s="334"/>
      <c r="H614" s="334"/>
    </row>
    <row r="615" spans="4:8">
      <c r="D615" s="334"/>
      <c r="E615" s="334"/>
      <c r="F615" s="334"/>
      <c r="G615" s="334"/>
      <c r="H615" s="334"/>
    </row>
    <row r="616" spans="4:8">
      <c r="D616" s="334"/>
      <c r="E616" s="334"/>
      <c r="F616" s="334"/>
      <c r="G616" s="334"/>
      <c r="H616" s="334"/>
    </row>
    <row r="617" spans="4:8">
      <c r="D617" s="334"/>
      <c r="E617" s="334"/>
      <c r="F617" s="334"/>
      <c r="G617" s="334"/>
      <c r="H617" s="334"/>
    </row>
    <row r="618" spans="4:8">
      <c r="D618" s="334"/>
      <c r="E618" s="334"/>
      <c r="F618" s="334"/>
      <c r="G618" s="334"/>
      <c r="H618" s="334"/>
    </row>
    <row r="619" spans="4:8">
      <c r="D619" s="334"/>
      <c r="E619" s="334"/>
      <c r="F619" s="334"/>
      <c r="G619" s="334"/>
      <c r="H619" s="334"/>
    </row>
    <row r="620" spans="4:8">
      <c r="D620" s="334"/>
      <c r="E620" s="334"/>
      <c r="F620" s="334"/>
      <c r="G620" s="334"/>
      <c r="H620" s="334"/>
    </row>
    <row r="621" spans="4:8">
      <c r="D621" s="334"/>
      <c r="E621" s="334"/>
      <c r="F621" s="334"/>
      <c r="G621" s="334"/>
      <c r="H621" s="334"/>
    </row>
    <row r="622" spans="4:8">
      <c r="D622" s="334"/>
      <c r="E622" s="334"/>
      <c r="F622" s="334"/>
      <c r="G622" s="334"/>
      <c r="H622" s="334"/>
    </row>
    <row r="623" spans="4:8">
      <c r="D623" s="334"/>
      <c r="E623" s="334"/>
      <c r="F623" s="334"/>
      <c r="G623" s="334"/>
      <c r="H623" s="334"/>
    </row>
    <row r="624" spans="4:8">
      <c r="D624" s="334"/>
      <c r="E624" s="334"/>
      <c r="F624" s="334"/>
      <c r="G624" s="334"/>
      <c r="H624" s="334"/>
    </row>
    <row r="625" spans="4:8">
      <c r="D625" s="334"/>
      <c r="E625" s="334"/>
      <c r="F625" s="334"/>
      <c r="G625" s="334"/>
      <c r="H625" s="334"/>
    </row>
    <row r="626" spans="4:8">
      <c r="D626" s="334"/>
      <c r="E626" s="334"/>
      <c r="F626" s="334"/>
      <c r="G626" s="334"/>
      <c r="H626" s="334"/>
    </row>
    <row r="627" spans="4:8">
      <c r="D627" s="334"/>
      <c r="E627" s="334"/>
      <c r="F627" s="334"/>
      <c r="G627" s="334"/>
      <c r="H627" s="334"/>
    </row>
    <row r="628" spans="4:8">
      <c r="D628" s="334"/>
      <c r="E628" s="334"/>
      <c r="F628" s="334"/>
      <c r="G628" s="334"/>
      <c r="H628" s="334"/>
    </row>
    <row r="629" spans="4:8">
      <c r="D629" s="334"/>
      <c r="E629" s="334"/>
      <c r="F629" s="334"/>
      <c r="G629" s="334"/>
      <c r="H629" s="334"/>
    </row>
    <row r="630" spans="4:8">
      <c r="D630" s="334"/>
      <c r="E630" s="334"/>
      <c r="F630" s="334"/>
      <c r="G630" s="334"/>
      <c r="H630" s="334"/>
    </row>
    <row r="631" spans="4:8">
      <c r="D631" s="334"/>
      <c r="E631" s="334"/>
      <c r="F631" s="334"/>
      <c r="G631" s="334"/>
      <c r="H631" s="334"/>
    </row>
    <row r="632" spans="4:8">
      <c r="D632" s="334"/>
      <c r="E632" s="334"/>
      <c r="F632" s="334"/>
      <c r="G632" s="334"/>
      <c r="H632" s="334"/>
    </row>
    <row r="633" spans="4:8">
      <c r="D633" s="334"/>
      <c r="E633" s="334"/>
      <c r="F633" s="334"/>
      <c r="G633" s="334"/>
      <c r="H633" s="334"/>
    </row>
    <row r="634" spans="4:8">
      <c r="D634" s="334"/>
      <c r="E634" s="334"/>
      <c r="F634" s="334"/>
      <c r="G634" s="334"/>
      <c r="H634" s="334"/>
    </row>
    <row r="635" spans="4:8">
      <c r="D635" s="334"/>
      <c r="E635" s="334"/>
      <c r="F635" s="334"/>
      <c r="G635" s="334"/>
      <c r="H635" s="334"/>
    </row>
    <row r="636" spans="4:8">
      <c r="D636" s="334"/>
      <c r="E636" s="334"/>
      <c r="F636" s="334"/>
      <c r="G636" s="334"/>
      <c r="H636" s="334"/>
    </row>
    <row r="637" spans="4:8">
      <c r="D637" s="334"/>
      <c r="E637" s="334"/>
      <c r="F637" s="334"/>
      <c r="G637" s="334"/>
      <c r="H637" s="334"/>
    </row>
    <row r="638" spans="4:8">
      <c r="D638" s="334"/>
      <c r="E638" s="334"/>
      <c r="F638" s="334"/>
      <c r="G638" s="334"/>
      <c r="H638" s="334"/>
    </row>
    <row r="639" spans="4:8">
      <c r="D639" s="334"/>
      <c r="E639" s="334"/>
      <c r="F639" s="334"/>
      <c r="G639" s="334"/>
      <c r="H639" s="334"/>
    </row>
    <row r="640" spans="4:8">
      <c r="D640" s="334"/>
      <c r="E640" s="334"/>
      <c r="F640" s="334"/>
      <c r="G640" s="334"/>
      <c r="H640" s="334"/>
    </row>
    <row r="641" spans="4:8">
      <c r="D641" s="334"/>
      <c r="E641" s="334"/>
      <c r="F641" s="334"/>
      <c r="G641" s="334"/>
      <c r="H641" s="334"/>
    </row>
    <row r="642" spans="4:8">
      <c r="D642" s="334"/>
      <c r="E642" s="334"/>
      <c r="F642" s="334"/>
      <c r="G642" s="334"/>
      <c r="H642" s="334"/>
    </row>
    <row r="643" spans="4:8">
      <c r="D643" s="334"/>
      <c r="E643" s="334"/>
      <c r="F643" s="334"/>
      <c r="G643" s="334"/>
      <c r="H643" s="334"/>
    </row>
    <row r="644" spans="4:8">
      <c r="D644" s="334"/>
      <c r="E644" s="334"/>
      <c r="F644" s="334"/>
      <c r="G644" s="334"/>
      <c r="H644" s="334"/>
    </row>
    <row r="645" spans="4:8">
      <c r="D645" s="334"/>
      <c r="E645" s="334"/>
      <c r="F645" s="334"/>
      <c r="G645" s="334"/>
      <c r="H645" s="334"/>
    </row>
    <row r="646" spans="4:8">
      <c r="D646" s="334"/>
      <c r="E646" s="334"/>
      <c r="F646" s="334"/>
      <c r="G646" s="334"/>
      <c r="H646" s="334"/>
    </row>
    <row r="647" spans="4:8">
      <c r="D647" s="334"/>
      <c r="E647" s="334"/>
      <c r="F647" s="334"/>
      <c r="G647" s="334"/>
      <c r="H647" s="334"/>
    </row>
    <row r="648" spans="4:8">
      <c r="D648" s="334"/>
      <c r="E648" s="334"/>
      <c r="F648" s="334"/>
      <c r="G648" s="334"/>
      <c r="H648" s="334"/>
    </row>
    <row r="649" spans="4:8">
      <c r="D649" s="334"/>
      <c r="E649" s="334"/>
      <c r="F649" s="334"/>
      <c r="G649" s="334"/>
      <c r="H649" s="334"/>
    </row>
    <row r="650" spans="4:8">
      <c r="D650" s="334"/>
      <c r="E650" s="334"/>
      <c r="F650" s="334"/>
      <c r="G650" s="334"/>
      <c r="H650" s="334"/>
    </row>
    <row r="651" spans="4:8">
      <c r="D651" s="334"/>
      <c r="E651" s="334"/>
      <c r="F651" s="334"/>
      <c r="G651" s="334"/>
      <c r="H651" s="334"/>
    </row>
    <row r="652" spans="4:8">
      <c r="D652" s="334"/>
      <c r="E652" s="334"/>
      <c r="F652" s="334"/>
      <c r="G652" s="334"/>
      <c r="H652" s="334"/>
    </row>
    <row r="653" spans="4:8">
      <c r="D653" s="334"/>
      <c r="E653" s="334"/>
      <c r="F653" s="334"/>
      <c r="G653" s="334"/>
      <c r="H653" s="334"/>
    </row>
    <row r="654" spans="4:8">
      <c r="D654" s="334"/>
      <c r="E654" s="334"/>
      <c r="F654" s="334"/>
      <c r="G654" s="334"/>
      <c r="H654" s="334"/>
    </row>
    <row r="655" spans="4:8">
      <c r="D655" s="334"/>
      <c r="E655" s="334"/>
      <c r="F655" s="334"/>
      <c r="G655" s="334"/>
      <c r="H655" s="334"/>
    </row>
    <row r="656" spans="4:8">
      <c r="D656" s="334"/>
      <c r="E656" s="334"/>
      <c r="F656" s="334"/>
      <c r="G656" s="334"/>
      <c r="H656" s="334"/>
    </row>
    <row r="657" spans="4:8">
      <c r="D657" s="334"/>
      <c r="E657" s="334"/>
      <c r="F657" s="334"/>
      <c r="G657" s="334"/>
      <c r="H657" s="334"/>
    </row>
    <row r="658" spans="4:8">
      <c r="D658" s="334"/>
      <c r="E658" s="334"/>
      <c r="F658" s="334"/>
      <c r="G658" s="334"/>
      <c r="H658" s="334"/>
    </row>
    <row r="659" spans="4:8">
      <c r="D659" s="334"/>
      <c r="E659" s="334"/>
      <c r="F659" s="334"/>
      <c r="G659" s="334"/>
      <c r="H659" s="334"/>
    </row>
    <row r="660" spans="4:8">
      <c r="D660" s="334"/>
      <c r="E660" s="334"/>
      <c r="F660" s="334"/>
      <c r="G660" s="334"/>
      <c r="H660" s="334"/>
    </row>
    <row r="661" spans="4:8">
      <c r="D661" s="334"/>
      <c r="E661" s="334"/>
      <c r="F661" s="334"/>
      <c r="G661" s="334"/>
      <c r="H661" s="334"/>
    </row>
    <row r="662" spans="4:8">
      <c r="D662" s="334"/>
      <c r="E662" s="334"/>
      <c r="F662" s="334"/>
      <c r="G662" s="334"/>
      <c r="H662" s="334"/>
    </row>
    <row r="663" spans="4:8">
      <c r="D663" s="334"/>
      <c r="E663" s="334"/>
      <c r="F663" s="334"/>
      <c r="G663" s="334"/>
      <c r="H663" s="334"/>
    </row>
    <row r="664" spans="4:8">
      <c r="D664" s="334"/>
      <c r="E664" s="334"/>
      <c r="F664" s="334"/>
      <c r="G664" s="334"/>
      <c r="H664" s="334"/>
    </row>
    <row r="665" spans="4:8">
      <c r="D665" s="334"/>
      <c r="E665" s="334"/>
      <c r="F665" s="334"/>
      <c r="G665" s="334"/>
      <c r="H665" s="334"/>
    </row>
    <row r="666" spans="4:8">
      <c r="D666" s="334"/>
      <c r="E666" s="334"/>
      <c r="F666" s="334"/>
      <c r="G666" s="334"/>
      <c r="H666" s="334"/>
    </row>
    <row r="667" spans="4:8">
      <c r="D667" s="334"/>
      <c r="E667" s="334"/>
      <c r="F667" s="334"/>
      <c r="G667" s="334"/>
      <c r="H667" s="334"/>
    </row>
    <row r="668" spans="4:8">
      <c r="D668" s="334"/>
      <c r="E668" s="334"/>
      <c r="F668" s="334"/>
      <c r="G668" s="334"/>
      <c r="H668" s="334"/>
    </row>
    <row r="669" spans="4:8">
      <c r="D669" s="334"/>
      <c r="E669" s="334"/>
      <c r="F669" s="334"/>
      <c r="G669" s="334"/>
      <c r="H669" s="334"/>
    </row>
    <row r="670" spans="4:8">
      <c r="D670" s="334"/>
      <c r="E670" s="334"/>
      <c r="F670" s="334"/>
      <c r="G670" s="334"/>
      <c r="H670" s="334"/>
    </row>
    <row r="671" spans="4:8">
      <c r="D671" s="334"/>
      <c r="E671" s="334"/>
      <c r="F671" s="334"/>
      <c r="G671" s="334"/>
      <c r="H671" s="334"/>
    </row>
    <row r="672" spans="4:8">
      <c r="D672" s="334"/>
      <c r="E672" s="334"/>
      <c r="F672" s="334"/>
      <c r="G672" s="334"/>
      <c r="H672" s="334"/>
    </row>
    <row r="673" spans="4:8">
      <c r="D673" s="334"/>
      <c r="E673" s="334"/>
      <c r="F673" s="334"/>
      <c r="G673" s="334"/>
      <c r="H673" s="334"/>
    </row>
    <row r="674" spans="4:8">
      <c r="D674" s="334"/>
      <c r="E674" s="334"/>
      <c r="F674" s="334"/>
      <c r="G674" s="334"/>
      <c r="H674" s="334"/>
    </row>
    <row r="675" spans="4:8">
      <c r="D675" s="334"/>
      <c r="E675" s="334"/>
      <c r="F675" s="334"/>
      <c r="G675" s="334"/>
      <c r="H675" s="334"/>
    </row>
    <row r="676" spans="4:8">
      <c r="D676" s="334"/>
      <c r="E676" s="334"/>
      <c r="F676" s="334"/>
      <c r="G676" s="334"/>
      <c r="H676" s="334"/>
    </row>
    <row r="677" spans="4:8">
      <c r="D677" s="334"/>
      <c r="E677" s="334"/>
      <c r="F677" s="334"/>
      <c r="G677" s="334"/>
      <c r="H677" s="334"/>
    </row>
    <row r="678" spans="4:8">
      <c r="D678" s="334"/>
      <c r="E678" s="334"/>
      <c r="F678" s="334"/>
      <c r="G678" s="334"/>
      <c r="H678" s="334"/>
    </row>
    <row r="679" spans="4:8">
      <c r="D679" s="334"/>
      <c r="E679" s="334"/>
      <c r="F679" s="334"/>
      <c r="G679" s="334"/>
      <c r="H679" s="334"/>
    </row>
    <row r="680" spans="4:8">
      <c r="D680" s="334"/>
      <c r="E680" s="334"/>
      <c r="F680" s="334"/>
      <c r="G680" s="334"/>
      <c r="H680" s="334"/>
    </row>
    <row r="681" spans="4:8">
      <c r="D681" s="334"/>
      <c r="E681" s="334"/>
      <c r="F681" s="334"/>
      <c r="G681" s="334"/>
      <c r="H681" s="334"/>
    </row>
    <row r="682" spans="4:8">
      <c r="D682" s="334"/>
      <c r="E682" s="334"/>
      <c r="F682" s="334"/>
      <c r="G682" s="334"/>
      <c r="H682" s="334"/>
    </row>
    <row r="683" spans="4:8">
      <c r="D683" s="334"/>
      <c r="E683" s="334"/>
      <c r="F683" s="334"/>
      <c r="G683" s="334"/>
      <c r="H683" s="334"/>
    </row>
    <row r="684" spans="4:8">
      <c r="D684" s="334"/>
      <c r="E684" s="334"/>
      <c r="F684" s="334"/>
      <c r="G684" s="334"/>
      <c r="H684" s="334"/>
    </row>
    <row r="685" spans="4:8">
      <c r="D685" s="334"/>
      <c r="E685" s="334"/>
      <c r="F685" s="334"/>
      <c r="G685" s="334"/>
      <c r="H685" s="334"/>
    </row>
    <row r="686" spans="4:8">
      <c r="D686" s="334"/>
      <c r="E686" s="334"/>
      <c r="F686" s="334"/>
      <c r="G686" s="334"/>
      <c r="H686" s="334"/>
    </row>
    <row r="687" spans="4:8">
      <c r="D687" s="334"/>
      <c r="E687" s="334"/>
      <c r="F687" s="334"/>
      <c r="G687" s="334"/>
      <c r="H687" s="334"/>
    </row>
    <row r="688" spans="4:8">
      <c r="D688" s="334"/>
      <c r="E688" s="334"/>
      <c r="F688" s="334"/>
      <c r="G688" s="334"/>
      <c r="H688" s="334"/>
    </row>
    <row r="689" spans="4:8">
      <c r="D689" s="334"/>
      <c r="E689" s="334"/>
      <c r="F689" s="334"/>
      <c r="G689" s="334"/>
      <c r="H689" s="334"/>
    </row>
    <row r="690" spans="4:8">
      <c r="D690" s="334"/>
      <c r="E690" s="334"/>
      <c r="F690" s="334"/>
      <c r="G690" s="334"/>
      <c r="H690" s="334"/>
    </row>
    <row r="691" spans="4:8">
      <c r="D691" s="334"/>
      <c r="E691" s="334"/>
      <c r="F691" s="334"/>
      <c r="G691" s="334"/>
      <c r="H691" s="334"/>
    </row>
    <row r="692" spans="4:8">
      <c r="D692" s="334"/>
      <c r="E692" s="334"/>
      <c r="F692" s="334"/>
      <c r="G692" s="334"/>
      <c r="H692" s="334"/>
    </row>
    <row r="693" spans="4:8">
      <c r="D693" s="334"/>
      <c r="E693" s="334"/>
      <c r="F693" s="334"/>
      <c r="G693" s="334"/>
      <c r="H693" s="334"/>
    </row>
    <row r="694" spans="4:8">
      <c r="D694" s="334"/>
      <c r="E694" s="334"/>
      <c r="F694" s="334"/>
      <c r="G694" s="334"/>
      <c r="H694" s="334"/>
    </row>
    <row r="695" spans="4:8">
      <c r="D695" s="334"/>
      <c r="E695" s="334"/>
      <c r="F695" s="334"/>
      <c r="G695" s="334"/>
      <c r="H695" s="334"/>
    </row>
    <row r="696" spans="4:8">
      <c r="D696" s="334"/>
      <c r="E696" s="334"/>
      <c r="F696" s="334"/>
      <c r="G696" s="334"/>
      <c r="H696" s="334"/>
    </row>
    <row r="697" spans="4:8">
      <c r="D697" s="334"/>
      <c r="E697" s="334"/>
      <c r="F697" s="334"/>
      <c r="G697" s="334"/>
      <c r="H697" s="334"/>
    </row>
    <row r="698" spans="4:8">
      <c r="D698" s="334"/>
      <c r="E698" s="334"/>
      <c r="F698" s="334"/>
      <c r="G698" s="334"/>
      <c r="H698" s="334"/>
    </row>
    <row r="699" spans="4:8">
      <c r="D699" s="334"/>
      <c r="E699" s="334"/>
      <c r="F699" s="334"/>
      <c r="G699" s="334"/>
      <c r="H699" s="334"/>
    </row>
    <row r="700" spans="4:8">
      <c r="D700" s="334"/>
      <c r="E700" s="334"/>
      <c r="F700" s="334"/>
      <c r="G700" s="334"/>
      <c r="H700" s="334"/>
    </row>
    <row r="701" spans="4:8">
      <c r="D701" s="334"/>
      <c r="E701" s="334"/>
      <c r="F701" s="334"/>
      <c r="G701" s="334"/>
      <c r="H701" s="334"/>
    </row>
    <row r="702" spans="4:8">
      <c r="D702" s="334"/>
      <c r="E702" s="334"/>
      <c r="F702" s="334"/>
      <c r="G702" s="334"/>
      <c r="H702" s="334"/>
    </row>
    <row r="703" spans="4:8">
      <c r="D703" s="334"/>
      <c r="E703" s="334"/>
      <c r="F703" s="334"/>
      <c r="G703" s="334"/>
      <c r="H703" s="334"/>
    </row>
    <row r="704" spans="4:8">
      <c r="D704" s="334"/>
      <c r="E704" s="334"/>
      <c r="F704" s="334"/>
      <c r="G704" s="334"/>
      <c r="H704" s="334"/>
    </row>
    <row r="705" spans="4:8">
      <c r="D705" s="334"/>
      <c r="E705" s="334"/>
      <c r="F705" s="334"/>
      <c r="G705" s="334"/>
      <c r="H705" s="334"/>
    </row>
    <row r="706" spans="4:8">
      <c r="D706" s="334"/>
      <c r="E706" s="334"/>
      <c r="F706" s="334"/>
      <c r="G706" s="334"/>
      <c r="H706" s="334"/>
    </row>
    <row r="707" spans="4:8">
      <c r="D707" s="334"/>
      <c r="E707" s="334"/>
      <c r="F707" s="334"/>
      <c r="G707" s="334"/>
      <c r="H707" s="334"/>
    </row>
    <row r="708" spans="4:8">
      <c r="D708" s="334"/>
      <c r="E708" s="334"/>
      <c r="F708" s="334"/>
      <c r="G708" s="334"/>
      <c r="H708" s="334"/>
    </row>
    <row r="709" spans="4:8">
      <c r="D709" s="334"/>
      <c r="E709" s="334"/>
      <c r="F709" s="334"/>
      <c r="G709" s="334"/>
      <c r="H709" s="334"/>
    </row>
    <row r="710" spans="4:8">
      <c r="D710" s="334"/>
      <c r="E710" s="334"/>
      <c r="F710" s="334"/>
      <c r="G710" s="334"/>
      <c r="H710" s="334"/>
    </row>
    <row r="711" spans="4:8">
      <c r="D711" s="334"/>
      <c r="E711" s="334"/>
      <c r="F711" s="334"/>
      <c r="G711" s="334"/>
      <c r="H711" s="334"/>
    </row>
    <row r="712" spans="4:8">
      <c r="D712" s="334"/>
      <c r="E712" s="334"/>
      <c r="F712" s="334"/>
      <c r="G712" s="334"/>
      <c r="H712" s="334"/>
    </row>
    <row r="713" spans="4:8">
      <c r="D713" s="334"/>
      <c r="E713" s="334"/>
      <c r="F713" s="334"/>
      <c r="G713" s="334"/>
      <c r="H713" s="334"/>
    </row>
    <row r="714" spans="4:8">
      <c r="D714" s="334"/>
      <c r="E714" s="334"/>
      <c r="F714" s="334"/>
      <c r="G714" s="334"/>
      <c r="H714" s="334"/>
    </row>
    <row r="715" spans="4:8">
      <c r="D715" s="334"/>
      <c r="E715" s="334"/>
      <c r="F715" s="334"/>
      <c r="G715" s="334"/>
      <c r="H715" s="334"/>
    </row>
    <row r="716" spans="4:8">
      <c r="D716" s="334"/>
      <c r="E716" s="334"/>
      <c r="F716" s="334"/>
      <c r="G716" s="334"/>
      <c r="H716" s="334"/>
    </row>
    <row r="717" spans="4:8">
      <c r="D717" s="334"/>
      <c r="E717" s="334"/>
      <c r="F717" s="334"/>
      <c r="G717" s="334"/>
      <c r="H717" s="334"/>
    </row>
    <row r="718" spans="4:8">
      <c r="D718" s="334"/>
      <c r="E718" s="334"/>
      <c r="F718" s="334"/>
      <c r="G718" s="334"/>
      <c r="H718" s="334"/>
    </row>
    <row r="719" spans="4:8">
      <c r="D719" s="334"/>
      <c r="E719" s="334"/>
      <c r="F719" s="334"/>
      <c r="G719" s="334"/>
      <c r="H719" s="334"/>
    </row>
    <row r="720" spans="4:8">
      <c r="D720" s="334"/>
      <c r="E720" s="334"/>
      <c r="F720" s="334"/>
      <c r="G720" s="334"/>
      <c r="H720" s="334"/>
    </row>
    <row r="721" spans="4:8">
      <c r="D721" s="334"/>
      <c r="E721" s="334"/>
      <c r="F721" s="334"/>
      <c r="G721" s="334"/>
      <c r="H721" s="334"/>
    </row>
    <row r="722" spans="4:8">
      <c r="D722" s="334"/>
      <c r="E722" s="334"/>
      <c r="F722" s="334"/>
      <c r="G722" s="334"/>
      <c r="H722" s="334"/>
    </row>
    <row r="723" spans="4:8">
      <c r="D723" s="334"/>
      <c r="E723" s="334"/>
      <c r="F723" s="334"/>
      <c r="G723" s="334"/>
      <c r="H723" s="334"/>
    </row>
    <row r="724" spans="4:8">
      <c r="D724" s="334"/>
      <c r="E724" s="334"/>
      <c r="F724" s="334"/>
      <c r="G724" s="334"/>
      <c r="H724" s="334"/>
    </row>
    <row r="725" spans="4:8">
      <c r="D725" s="334"/>
      <c r="E725" s="334"/>
      <c r="F725" s="334"/>
      <c r="G725" s="334"/>
      <c r="H725" s="334"/>
    </row>
    <row r="726" spans="4:8">
      <c r="D726" s="334"/>
      <c r="E726" s="334"/>
      <c r="F726" s="334"/>
      <c r="G726" s="334"/>
      <c r="H726" s="334"/>
    </row>
    <row r="727" spans="4:8">
      <c r="D727" s="334"/>
      <c r="E727" s="334"/>
      <c r="F727" s="334"/>
      <c r="G727" s="334"/>
      <c r="H727" s="334"/>
    </row>
    <row r="728" spans="4:8">
      <c r="D728" s="334"/>
      <c r="E728" s="334"/>
      <c r="F728" s="334"/>
      <c r="G728" s="334"/>
      <c r="H728" s="334"/>
    </row>
    <row r="729" spans="4:8">
      <c r="D729" s="334"/>
      <c r="E729" s="334"/>
      <c r="F729" s="334"/>
      <c r="G729" s="334"/>
      <c r="H729" s="334"/>
    </row>
    <row r="730" spans="4:8">
      <c r="D730" s="334"/>
      <c r="E730" s="334"/>
      <c r="F730" s="334"/>
      <c r="G730" s="334"/>
      <c r="H730" s="334"/>
    </row>
    <row r="731" spans="4:8">
      <c r="D731" s="334"/>
      <c r="E731" s="334"/>
      <c r="F731" s="334"/>
      <c r="G731" s="334"/>
      <c r="H731" s="334"/>
    </row>
    <row r="732" spans="4:8">
      <c r="D732" s="334"/>
      <c r="E732" s="334"/>
      <c r="F732" s="334"/>
      <c r="G732" s="334"/>
      <c r="H732" s="334"/>
    </row>
    <row r="733" spans="4:8">
      <c r="D733" s="334"/>
      <c r="E733" s="334"/>
      <c r="F733" s="334"/>
      <c r="G733" s="334"/>
      <c r="H733" s="334"/>
    </row>
    <row r="734" spans="4:8">
      <c r="D734" s="334"/>
      <c r="E734" s="334"/>
      <c r="F734" s="334"/>
      <c r="G734" s="334"/>
      <c r="H734" s="334"/>
    </row>
    <row r="735" spans="4:8">
      <c r="D735" s="334"/>
      <c r="E735" s="334"/>
      <c r="F735" s="334"/>
      <c r="G735" s="334"/>
      <c r="H735" s="334"/>
    </row>
    <row r="736" spans="4:8">
      <c r="D736" s="334"/>
      <c r="E736" s="334"/>
      <c r="F736" s="334"/>
      <c r="G736" s="334"/>
      <c r="H736" s="334"/>
    </row>
    <row r="737" spans="4:8">
      <c r="D737" s="334"/>
      <c r="E737" s="334"/>
      <c r="F737" s="334"/>
      <c r="G737" s="334"/>
      <c r="H737" s="334"/>
    </row>
    <row r="738" spans="4:8">
      <c r="D738" s="334"/>
      <c r="E738" s="334"/>
      <c r="F738" s="334"/>
      <c r="G738" s="334"/>
      <c r="H738" s="334"/>
    </row>
    <row r="739" spans="4:8">
      <c r="D739" s="334"/>
      <c r="E739" s="334"/>
      <c r="F739" s="334"/>
      <c r="G739" s="334"/>
      <c r="H739" s="334"/>
    </row>
    <row r="740" spans="4:8">
      <c r="D740" s="334"/>
      <c r="E740" s="334"/>
      <c r="F740" s="334"/>
      <c r="G740" s="334"/>
      <c r="H740" s="334"/>
    </row>
    <row r="741" spans="4:8">
      <c r="D741" s="334"/>
      <c r="E741" s="334"/>
      <c r="F741" s="334"/>
      <c r="G741" s="334"/>
      <c r="H741" s="334"/>
    </row>
    <row r="742" spans="4:8">
      <c r="D742" s="334"/>
      <c r="E742" s="334"/>
      <c r="F742" s="334"/>
      <c r="G742" s="334"/>
      <c r="H742" s="334"/>
    </row>
    <row r="743" spans="4:8">
      <c r="D743" s="334"/>
      <c r="E743" s="334"/>
      <c r="F743" s="334"/>
      <c r="G743" s="334"/>
      <c r="H743" s="334"/>
    </row>
    <row r="744" spans="4:8">
      <c r="D744" s="334"/>
      <c r="E744" s="334"/>
      <c r="F744" s="334"/>
      <c r="G744" s="334"/>
      <c r="H744" s="334"/>
    </row>
    <row r="745" spans="4:8">
      <c r="D745" s="334"/>
      <c r="E745" s="334"/>
      <c r="F745" s="334"/>
      <c r="G745" s="334"/>
      <c r="H745" s="334"/>
    </row>
    <row r="746" spans="4:8">
      <c r="D746" s="334"/>
      <c r="E746" s="334"/>
      <c r="F746" s="334"/>
      <c r="G746" s="334"/>
      <c r="H746" s="334"/>
    </row>
    <row r="747" spans="4:8">
      <c r="D747" s="334"/>
      <c r="E747" s="334"/>
      <c r="F747" s="334"/>
      <c r="G747" s="334"/>
      <c r="H747" s="334"/>
    </row>
    <row r="748" spans="4:8">
      <c r="D748" s="334"/>
      <c r="E748" s="334"/>
      <c r="F748" s="334"/>
      <c r="G748" s="334"/>
      <c r="H748" s="334"/>
    </row>
    <row r="749" spans="4:8">
      <c r="D749" s="334"/>
      <c r="E749" s="334"/>
      <c r="F749" s="334"/>
      <c r="G749" s="334"/>
      <c r="H749" s="334"/>
    </row>
    <row r="750" spans="4:8">
      <c r="D750" s="334"/>
      <c r="E750" s="334"/>
      <c r="F750" s="334"/>
      <c r="G750" s="334"/>
      <c r="H750" s="334"/>
    </row>
    <row r="751" spans="4:8">
      <c r="D751" s="334"/>
      <c r="E751" s="334"/>
      <c r="F751" s="334"/>
      <c r="G751" s="334"/>
      <c r="H751" s="334"/>
    </row>
    <row r="752" spans="4:8">
      <c r="D752" s="334"/>
      <c r="E752" s="334"/>
      <c r="F752" s="334"/>
      <c r="G752" s="334"/>
      <c r="H752" s="334"/>
    </row>
    <row r="753" spans="4:8">
      <c r="D753" s="334"/>
      <c r="E753" s="334"/>
      <c r="F753" s="334"/>
      <c r="G753" s="334"/>
      <c r="H753" s="334"/>
    </row>
    <row r="754" spans="4:8">
      <c r="D754" s="334"/>
      <c r="E754" s="334"/>
      <c r="F754" s="334"/>
      <c r="G754" s="334"/>
      <c r="H754" s="334"/>
    </row>
    <row r="755" spans="4:8">
      <c r="D755" s="334"/>
      <c r="E755" s="334"/>
      <c r="F755" s="334"/>
      <c r="G755" s="334"/>
      <c r="H755" s="334"/>
    </row>
    <row r="756" spans="4:8">
      <c r="D756" s="334"/>
      <c r="E756" s="334"/>
      <c r="F756" s="334"/>
      <c r="G756" s="334"/>
      <c r="H756" s="334"/>
    </row>
    <row r="757" spans="4:8">
      <c r="D757" s="334"/>
      <c r="E757" s="334"/>
      <c r="F757" s="334"/>
      <c r="G757" s="334"/>
      <c r="H757" s="334"/>
    </row>
    <row r="758" spans="4:8">
      <c r="D758" s="334"/>
      <c r="E758" s="334"/>
      <c r="F758" s="334"/>
      <c r="G758" s="334"/>
      <c r="H758" s="334"/>
    </row>
    <row r="759" spans="4:8">
      <c r="D759" s="334"/>
      <c r="E759" s="334"/>
      <c r="F759" s="334"/>
      <c r="G759" s="334"/>
      <c r="H759" s="334"/>
    </row>
    <row r="760" spans="4:8">
      <c r="D760" s="334"/>
      <c r="E760" s="334"/>
      <c r="F760" s="334"/>
      <c r="G760" s="334"/>
      <c r="H760" s="334"/>
    </row>
    <row r="761" spans="4:8">
      <c r="D761" s="334"/>
      <c r="E761" s="334"/>
      <c r="F761" s="334"/>
      <c r="G761" s="334"/>
      <c r="H761" s="334"/>
    </row>
    <row r="762" spans="4:8">
      <c r="D762" s="334"/>
      <c r="E762" s="334"/>
      <c r="F762" s="334"/>
      <c r="G762" s="334"/>
      <c r="H762" s="334"/>
    </row>
    <row r="763" spans="4:8">
      <c r="D763" s="334"/>
      <c r="E763" s="334"/>
      <c r="F763" s="334"/>
      <c r="G763" s="334"/>
      <c r="H763" s="334"/>
    </row>
    <row r="764" spans="4:8">
      <c r="D764" s="334"/>
      <c r="E764" s="334"/>
      <c r="F764" s="334"/>
      <c r="G764" s="334"/>
      <c r="H764" s="334"/>
    </row>
    <row r="765" spans="4:8">
      <c r="D765" s="334"/>
      <c r="E765" s="334"/>
      <c r="F765" s="334"/>
      <c r="G765" s="334"/>
      <c r="H765" s="334"/>
    </row>
    <row r="766" spans="4:8">
      <c r="D766" s="334"/>
      <c r="E766" s="334"/>
      <c r="F766" s="334"/>
      <c r="G766" s="334"/>
      <c r="H766" s="334"/>
    </row>
    <row r="767" spans="4:8">
      <c r="D767" s="334"/>
      <c r="E767" s="334"/>
      <c r="F767" s="334"/>
      <c r="G767" s="334"/>
      <c r="H767" s="334"/>
    </row>
    <row r="768" spans="4:8">
      <c r="D768" s="334"/>
      <c r="E768" s="334"/>
      <c r="F768" s="334"/>
      <c r="G768" s="334"/>
      <c r="H768" s="334"/>
    </row>
    <row r="769" spans="4:8">
      <c r="D769" s="334"/>
      <c r="E769" s="334"/>
      <c r="F769" s="334"/>
      <c r="G769" s="334"/>
      <c r="H769" s="334"/>
    </row>
    <row r="770" spans="4:8">
      <c r="D770" s="334"/>
      <c r="E770" s="334"/>
      <c r="F770" s="334"/>
      <c r="G770" s="334"/>
      <c r="H770" s="334"/>
    </row>
    <row r="771" spans="4:8">
      <c r="D771" s="334"/>
      <c r="E771" s="334"/>
      <c r="F771" s="334"/>
      <c r="G771" s="334"/>
      <c r="H771" s="334"/>
    </row>
    <row r="772" spans="4:8">
      <c r="D772" s="334"/>
      <c r="E772" s="334"/>
      <c r="F772" s="334"/>
      <c r="G772" s="334"/>
      <c r="H772" s="334"/>
    </row>
    <row r="773" spans="4:8">
      <c r="D773" s="334"/>
      <c r="E773" s="334"/>
      <c r="F773" s="334"/>
      <c r="G773" s="334"/>
      <c r="H773" s="334"/>
    </row>
    <row r="774" spans="4:8">
      <c r="D774" s="334"/>
      <c r="E774" s="334"/>
      <c r="F774" s="334"/>
      <c r="G774" s="334"/>
      <c r="H774" s="334"/>
    </row>
    <row r="775" spans="4:8">
      <c r="D775" s="334"/>
      <c r="E775" s="334"/>
      <c r="F775" s="334"/>
      <c r="G775" s="334"/>
      <c r="H775" s="334"/>
    </row>
    <row r="776" spans="4:8">
      <c r="D776" s="334"/>
      <c r="E776" s="334"/>
      <c r="F776" s="334"/>
      <c r="G776" s="334"/>
      <c r="H776" s="334"/>
    </row>
    <row r="777" spans="4:8">
      <c r="D777" s="334"/>
      <c r="E777" s="334"/>
      <c r="F777" s="334"/>
      <c r="G777" s="334"/>
      <c r="H777" s="334"/>
    </row>
    <row r="778" spans="4:8">
      <c r="D778" s="334"/>
      <c r="E778" s="334"/>
      <c r="F778" s="334"/>
      <c r="G778" s="334"/>
      <c r="H778" s="334"/>
    </row>
    <row r="779" spans="4:8">
      <c r="D779" s="334"/>
      <c r="E779" s="334"/>
      <c r="F779" s="334"/>
      <c r="G779" s="334"/>
      <c r="H779" s="334"/>
    </row>
    <row r="780" spans="4:8">
      <c r="D780" s="334"/>
      <c r="E780" s="334"/>
      <c r="F780" s="334"/>
      <c r="G780" s="334"/>
      <c r="H780" s="334"/>
    </row>
    <row r="781" spans="4:8">
      <c r="D781" s="334"/>
      <c r="E781" s="334"/>
      <c r="F781" s="334"/>
      <c r="G781" s="334"/>
      <c r="H781" s="334"/>
    </row>
    <row r="782" spans="4:8">
      <c r="D782" s="334"/>
      <c r="E782" s="334"/>
      <c r="F782" s="334"/>
      <c r="G782" s="334"/>
      <c r="H782" s="334"/>
    </row>
    <row r="783" spans="4:8">
      <c r="D783" s="334"/>
      <c r="E783" s="334"/>
      <c r="F783" s="334"/>
      <c r="G783" s="334"/>
      <c r="H783" s="334"/>
    </row>
    <row r="784" spans="4:8">
      <c r="D784" s="334"/>
      <c r="E784" s="334"/>
      <c r="F784" s="334"/>
      <c r="G784" s="334"/>
      <c r="H784" s="334"/>
    </row>
    <row r="785" spans="4:8">
      <c r="D785" s="334"/>
      <c r="E785" s="334"/>
      <c r="F785" s="334"/>
      <c r="G785" s="334"/>
      <c r="H785" s="334"/>
    </row>
    <row r="786" spans="4:8">
      <c r="D786" s="334"/>
      <c r="E786" s="334"/>
      <c r="F786" s="334"/>
      <c r="G786" s="334"/>
      <c r="H786" s="334"/>
    </row>
    <row r="787" spans="4:8">
      <c r="D787" s="334"/>
      <c r="E787" s="334"/>
      <c r="F787" s="334"/>
      <c r="G787" s="334"/>
      <c r="H787" s="334"/>
    </row>
    <row r="788" spans="4:8">
      <c r="D788" s="334"/>
      <c r="E788" s="334"/>
      <c r="F788" s="334"/>
      <c r="G788" s="334"/>
      <c r="H788" s="334"/>
    </row>
    <row r="789" spans="4:8">
      <c r="D789" s="334"/>
      <c r="E789" s="334"/>
      <c r="F789" s="334"/>
      <c r="G789" s="334"/>
      <c r="H789" s="334"/>
    </row>
    <row r="790" spans="4:8">
      <c r="D790" s="334"/>
      <c r="E790" s="334"/>
      <c r="F790" s="334"/>
      <c r="G790" s="334"/>
      <c r="H790" s="334"/>
    </row>
    <row r="791" spans="4:8">
      <c r="D791" s="334"/>
      <c r="E791" s="334"/>
      <c r="F791" s="334"/>
      <c r="G791" s="334"/>
      <c r="H791" s="334"/>
    </row>
    <row r="792" spans="4:8">
      <c r="D792" s="334"/>
      <c r="E792" s="334"/>
      <c r="F792" s="334"/>
      <c r="G792" s="334"/>
      <c r="H792" s="334"/>
    </row>
    <row r="793" spans="4:8">
      <c r="D793" s="334"/>
      <c r="E793" s="334"/>
      <c r="F793" s="334"/>
      <c r="G793" s="334"/>
      <c r="H793" s="334"/>
    </row>
    <row r="794" spans="4:8">
      <c r="D794" s="334"/>
      <c r="E794" s="334"/>
      <c r="F794" s="334"/>
      <c r="G794" s="334"/>
      <c r="H794" s="334"/>
    </row>
    <row r="795" spans="4:8">
      <c r="D795" s="334"/>
      <c r="E795" s="334"/>
      <c r="F795" s="334"/>
      <c r="G795" s="334"/>
      <c r="H795" s="334"/>
    </row>
    <row r="796" spans="4:8">
      <c r="D796" s="334"/>
      <c r="E796" s="334"/>
      <c r="F796" s="334"/>
      <c r="G796" s="334"/>
      <c r="H796" s="334"/>
    </row>
    <row r="797" spans="4:8">
      <c r="D797" s="334"/>
      <c r="E797" s="334"/>
      <c r="F797" s="334"/>
      <c r="G797" s="334"/>
      <c r="H797" s="334"/>
    </row>
    <row r="798" spans="4:8">
      <c r="D798" s="334"/>
      <c r="E798" s="334"/>
      <c r="F798" s="334"/>
      <c r="G798" s="334"/>
      <c r="H798" s="334"/>
    </row>
    <row r="799" spans="4:8">
      <c r="D799" s="334"/>
      <c r="E799" s="334"/>
      <c r="F799" s="334"/>
      <c r="G799" s="334"/>
      <c r="H799" s="334"/>
    </row>
    <row r="800" spans="4:8">
      <c r="D800" s="334"/>
      <c r="E800" s="334"/>
      <c r="F800" s="334"/>
      <c r="G800" s="334"/>
      <c r="H800" s="334"/>
    </row>
    <row r="801" spans="4:8">
      <c r="D801" s="334"/>
      <c r="E801" s="334"/>
      <c r="F801" s="334"/>
      <c r="G801" s="334"/>
      <c r="H801" s="334"/>
    </row>
    <row r="802" spans="4:8">
      <c r="D802" s="334"/>
      <c r="E802" s="334"/>
      <c r="F802" s="334"/>
      <c r="G802" s="334"/>
      <c r="H802" s="334"/>
    </row>
    <row r="803" spans="4:8">
      <c r="D803" s="334"/>
      <c r="E803" s="334"/>
      <c r="F803" s="334"/>
      <c r="G803" s="334"/>
      <c r="H803" s="334"/>
    </row>
    <row r="804" spans="4:8">
      <c r="D804" s="334"/>
      <c r="E804" s="334"/>
      <c r="F804" s="334"/>
      <c r="G804" s="334"/>
      <c r="H804" s="334"/>
    </row>
    <row r="805" spans="4:8">
      <c r="D805" s="334"/>
      <c r="E805" s="334"/>
      <c r="F805" s="334"/>
      <c r="G805" s="334"/>
      <c r="H805" s="334"/>
    </row>
    <row r="806" spans="4:8">
      <c r="D806" s="334"/>
      <c r="E806" s="334"/>
      <c r="F806" s="334"/>
      <c r="G806" s="334"/>
      <c r="H806" s="334"/>
    </row>
    <row r="807" spans="4:8">
      <c r="D807" s="334"/>
      <c r="E807" s="334"/>
      <c r="F807" s="334"/>
      <c r="G807" s="334"/>
      <c r="H807" s="334"/>
    </row>
    <row r="808" spans="4:8">
      <c r="D808" s="334"/>
      <c r="E808" s="334"/>
      <c r="F808" s="334"/>
      <c r="G808" s="334"/>
      <c r="H808" s="334"/>
    </row>
    <row r="809" spans="4:8">
      <c r="D809" s="334"/>
      <c r="E809" s="334"/>
      <c r="F809" s="334"/>
      <c r="G809" s="334"/>
      <c r="H809" s="334"/>
    </row>
    <row r="810" spans="4:8">
      <c r="D810" s="334"/>
      <c r="E810" s="334"/>
      <c r="F810" s="334"/>
      <c r="G810" s="334"/>
      <c r="H810" s="334"/>
    </row>
    <row r="811" spans="4:8">
      <c r="D811" s="334"/>
      <c r="E811" s="334"/>
      <c r="F811" s="334"/>
      <c r="G811" s="334"/>
      <c r="H811" s="334"/>
    </row>
    <row r="812" spans="4:8">
      <c r="D812" s="334"/>
      <c r="E812" s="334"/>
      <c r="F812" s="334"/>
      <c r="G812" s="334"/>
      <c r="H812" s="334"/>
    </row>
    <row r="813" spans="4:8">
      <c r="D813" s="334"/>
      <c r="E813" s="334"/>
      <c r="F813" s="334"/>
      <c r="G813" s="334"/>
      <c r="H813" s="334"/>
    </row>
    <row r="814" spans="4:8">
      <c r="D814" s="334"/>
      <c r="E814" s="334"/>
      <c r="F814" s="334"/>
      <c r="G814" s="334"/>
      <c r="H814" s="334"/>
    </row>
    <row r="815" spans="4:8">
      <c r="D815" s="334"/>
      <c r="E815" s="334"/>
      <c r="F815" s="334"/>
      <c r="G815" s="334"/>
      <c r="H815" s="334"/>
    </row>
    <row r="816" spans="4:8">
      <c r="D816" s="334"/>
      <c r="E816" s="334"/>
      <c r="F816" s="334"/>
      <c r="G816" s="334"/>
      <c r="H816" s="334"/>
    </row>
    <row r="817" spans="4:8">
      <c r="D817" s="334"/>
      <c r="E817" s="334"/>
      <c r="F817" s="334"/>
      <c r="G817" s="334"/>
      <c r="H817" s="334"/>
    </row>
    <row r="818" spans="4:8">
      <c r="D818" s="334"/>
      <c r="E818" s="334"/>
      <c r="F818" s="334"/>
      <c r="G818" s="334"/>
      <c r="H818" s="334"/>
    </row>
    <row r="819" spans="4:8">
      <c r="D819" s="334"/>
      <c r="E819" s="334"/>
      <c r="F819" s="334"/>
      <c r="G819" s="334"/>
      <c r="H819" s="334"/>
    </row>
    <row r="820" spans="4:8">
      <c r="D820" s="334"/>
      <c r="E820" s="334"/>
      <c r="F820" s="334"/>
      <c r="G820" s="334"/>
      <c r="H820" s="334"/>
    </row>
    <row r="821" spans="4:8">
      <c r="D821" s="334"/>
      <c r="E821" s="334"/>
      <c r="F821" s="334"/>
      <c r="G821" s="334"/>
      <c r="H821" s="334"/>
    </row>
    <row r="822" spans="4:8">
      <c r="D822" s="334"/>
      <c r="E822" s="334"/>
      <c r="F822" s="334"/>
      <c r="G822" s="334"/>
      <c r="H822" s="334"/>
    </row>
    <row r="823" spans="4:8">
      <c r="D823" s="334"/>
      <c r="E823" s="334"/>
      <c r="F823" s="334"/>
      <c r="G823" s="334"/>
      <c r="H823" s="334"/>
    </row>
    <row r="824" spans="4:8">
      <c r="D824" s="334"/>
      <c r="E824" s="334"/>
      <c r="F824" s="334"/>
      <c r="G824" s="334"/>
      <c r="H824" s="334"/>
    </row>
    <row r="825" spans="4:8">
      <c r="D825" s="334"/>
      <c r="E825" s="334"/>
      <c r="F825" s="334"/>
      <c r="G825" s="334"/>
      <c r="H825" s="334"/>
    </row>
    <row r="826" spans="4:8">
      <c r="D826" s="334"/>
      <c r="E826" s="334"/>
      <c r="F826" s="334"/>
      <c r="G826" s="334"/>
      <c r="H826" s="334"/>
    </row>
    <row r="827" spans="4:8">
      <c r="D827" s="334"/>
      <c r="E827" s="334"/>
      <c r="F827" s="334"/>
      <c r="G827" s="334"/>
      <c r="H827" s="334"/>
    </row>
    <row r="828" spans="4:8">
      <c r="D828" s="334"/>
      <c r="E828" s="334"/>
      <c r="F828" s="334"/>
      <c r="G828" s="334"/>
      <c r="H828" s="334"/>
    </row>
    <row r="829" spans="4:8">
      <c r="D829" s="334"/>
      <c r="E829" s="334"/>
      <c r="F829" s="334"/>
      <c r="G829" s="334"/>
      <c r="H829" s="334"/>
    </row>
    <row r="830" spans="4:8">
      <c r="D830" s="334"/>
      <c r="E830" s="334"/>
      <c r="F830" s="334"/>
      <c r="G830" s="334"/>
      <c r="H830" s="334"/>
    </row>
    <row r="831" spans="4:8">
      <c r="D831" s="334"/>
      <c r="E831" s="334"/>
      <c r="F831" s="334"/>
      <c r="G831" s="334"/>
      <c r="H831" s="334"/>
    </row>
    <row r="832" spans="4:8">
      <c r="D832" s="334"/>
      <c r="E832" s="334"/>
      <c r="F832" s="334"/>
      <c r="G832" s="334"/>
      <c r="H832" s="334"/>
    </row>
    <row r="833" spans="4:8">
      <c r="D833" s="334"/>
      <c r="E833" s="334"/>
      <c r="F833" s="334"/>
      <c r="G833" s="334"/>
      <c r="H833" s="334"/>
    </row>
    <row r="834" spans="4:8">
      <c r="D834" s="334"/>
      <c r="E834" s="334"/>
      <c r="F834" s="334"/>
      <c r="G834" s="334"/>
      <c r="H834" s="334"/>
    </row>
    <row r="835" spans="4:8">
      <c r="D835" s="334"/>
      <c r="E835" s="334"/>
      <c r="F835" s="334"/>
      <c r="G835" s="334"/>
      <c r="H835" s="334"/>
    </row>
    <row r="836" spans="4:8">
      <c r="D836" s="334"/>
      <c r="E836" s="334"/>
      <c r="F836" s="334"/>
      <c r="G836" s="334"/>
      <c r="H836" s="334"/>
    </row>
    <row r="837" spans="4:8">
      <c r="D837" s="334"/>
      <c r="E837" s="334"/>
      <c r="F837" s="334"/>
      <c r="G837" s="334"/>
      <c r="H837" s="334"/>
    </row>
    <row r="838" spans="4:8">
      <c r="D838" s="334"/>
      <c r="E838" s="334"/>
      <c r="F838" s="334"/>
      <c r="G838" s="334"/>
      <c r="H838" s="334"/>
    </row>
    <row r="839" spans="4:8">
      <c r="D839" s="334"/>
      <c r="E839" s="334"/>
      <c r="F839" s="334"/>
      <c r="G839" s="334"/>
      <c r="H839" s="334"/>
    </row>
    <row r="840" spans="4:8">
      <c r="D840" s="334"/>
      <c r="E840" s="334"/>
      <c r="F840" s="334"/>
      <c r="G840" s="334"/>
      <c r="H840" s="334"/>
    </row>
    <row r="841" spans="4:8">
      <c r="D841" s="334"/>
      <c r="E841" s="334"/>
      <c r="F841" s="334"/>
      <c r="G841" s="334"/>
      <c r="H841" s="334"/>
    </row>
    <row r="842" spans="4:8">
      <c r="D842" s="334"/>
      <c r="E842" s="334"/>
      <c r="F842" s="334"/>
      <c r="G842" s="334"/>
      <c r="H842" s="334"/>
    </row>
    <row r="843" spans="4:8">
      <c r="D843" s="334"/>
      <c r="E843" s="334"/>
      <c r="F843" s="334"/>
      <c r="G843" s="334"/>
      <c r="H843" s="334"/>
    </row>
    <row r="844" spans="4:8">
      <c r="D844" s="334"/>
      <c r="E844" s="334"/>
      <c r="F844" s="334"/>
      <c r="G844" s="334"/>
      <c r="H844" s="334"/>
    </row>
    <row r="845" spans="4:8">
      <c r="D845" s="334"/>
      <c r="E845" s="334"/>
      <c r="F845" s="334"/>
      <c r="G845" s="334"/>
      <c r="H845" s="334"/>
    </row>
    <row r="846" spans="4:8">
      <c r="D846" s="334"/>
      <c r="E846" s="334"/>
      <c r="F846" s="334"/>
      <c r="G846" s="334"/>
      <c r="H846" s="334"/>
    </row>
    <row r="847" spans="4:8">
      <c r="D847" s="334"/>
      <c r="E847" s="334"/>
      <c r="F847" s="334"/>
      <c r="G847" s="334"/>
      <c r="H847" s="334"/>
    </row>
    <row r="848" spans="4:8">
      <c r="D848" s="334"/>
      <c r="E848" s="334"/>
      <c r="F848" s="334"/>
      <c r="G848" s="334"/>
      <c r="H848" s="334"/>
    </row>
    <row r="849" spans="4:8">
      <c r="D849" s="334"/>
      <c r="E849" s="334"/>
      <c r="F849" s="334"/>
      <c r="G849" s="334"/>
      <c r="H849" s="334"/>
    </row>
    <row r="850" spans="4:8">
      <c r="D850" s="334"/>
      <c r="E850" s="334"/>
      <c r="F850" s="334"/>
      <c r="G850" s="334"/>
      <c r="H850" s="334"/>
    </row>
    <row r="851" spans="4:8">
      <c r="D851" s="334"/>
      <c r="E851" s="334"/>
      <c r="F851" s="334"/>
      <c r="G851" s="334"/>
      <c r="H851" s="334"/>
    </row>
    <row r="852" spans="4:8">
      <c r="D852" s="334"/>
      <c r="E852" s="334"/>
      <c r="F852" s="334"/>
      <c r="G852" s="334"/>
      <c r="H852" s="334"/>
    </row>
    <row r="853" spans="4:8">
      <c r="D853" s="334"/>
      <c r="E853" s="334"/>
      <c r="F853" s="334"/>
      <c r="G853" s="334"/>
      <c r="H853" s="334"/>
    </row>
    <row r="854" spans="4:8">
      <c r="D854" s="334"/>
      <c r="E854" s="334"/>
      <c r="F854" s="334"/>
      <c r="G854" s="334"/>
      <c r="H854" s="334"/>
    </row>
    <row r="855" spans="4:8">
      <c r="D855" s="334"/>
      <c r="E855" s="334"/>
      <c r="F855" s="334"/>
      <c r="G855" s="334"/>
      <c r="H855" s="334"/>
    </row>
    <row r="856" spans="4:8">
      <c r="D856" s="334"/>
      <c r="E856" s="334"/>
      <c r="F856" s="334"/>
      <c r="G856" s="334"/>
      <c r="H856" s="334"/>
    </row>
    <row r="857" spans="4:8">
      <c r="D857" s="334"/>
      <c r="E857" s="334"/>
      <c r="F857" s="334"/>
      <c r="G857" s="334"/>
      <c r="H857" s="334"/>
    </row>
    <row r="858" spans="4:8">
      <c r="D858" s="334"/>
      <c r="E858" s="334"/>
      <c r="F858" s="334"/>
      <c r="G858" s="334"/>
      <c r="H858" s="334"/>
    </row>
    <row r="859" spans="4:8">
      <c r="D859" s="334"/>
      <c r="E859" s="334"/>
      <c r="F859" s="334"/>
      <c r="G859" s="334"/>
      <c r="H859" s="334"/>
    </row>
    <row r="860" spans="4:8">
      <c r="D860" s="334"/>
      <c r="E860" s="334"/>
      <c r="F860" s="334"/>
      <c r="G860" s="334"/>
      <c r="H860" s="334"/>
    </row>
    <row r="861" spans="4:8">
      <c r="D861" s="334"/>
      <c r="E861" s="334"/>
      <c r="F861" s="334"/>
      <c r="G861" s="334"/>
      <c r="H861" s="334"/>
    </row>
    <row r="862" spans="4:8">
      <c r="D862" s="334"/>
      <c r="E862" s="334"/>
      <c r="F862" s="334"/>
      <c r="G862" s="334"/>
      <c r="H862" s="334"/>
    </row>
    <row r="863" spans="4:8">
      <c r="D863" s="334"/>
      <c r="E863" s="334"/>
      <c r="F863" s="334"/>
      <c r="G863" s="334"/>
      <c r="H863" s="334"/>
    </row>
    <row r="864" spans="4:8">
      <c r="D864" s="334"/>
      <c r="E864" s="334"/>
      <c r="F864" s="334"/>
      <c r="G864" s="334"/>
      <c r="H864" s="334"/>
    </row>
    <row r="865" spans="4:8">
      <c r="D865" s="334"/>
      <c r="E865" s="334"/>
      <c r="F865" s="334"/>
      <c r="G865" s="334"/>
      <c r="H865" s="334"/>
    </row>
    <row r="866" spans="4:8">
      <c r="D866" s="334"/>
      <c r="E866" s="334"/>
      <c r="F866" s="334"/>
      <c r="G866" s="334"/>
      <c r="H866" s="334"/>
    </row>
    <row r="867" spans="4:8">
      <c r="D867" s="334"/>
      <c r="E867" s="334"/>
      <c r="F867" s="334"/>
      <c r="G867" s="334"/>
      <c r="H867" s="334"/>
    </row>
    <row r="868" spans="4:8">
      <c r="D868" s="334"/>
      <c r="E868" s="334"/>
      <c r="F868" s="334"/>
      <c r="G868" s="334"/>
      <c r="H868" s="334"/>
    </row>
    <row r="869" spans="4:8">
      <c r="D869" s="334"/>
      <c r="E869" s="334"/>
      <c r="F869" s="334"/>
      <c r="G869" s="334"/>
      <c r="H869" s="334"/>
    </row>
    <row r="870" spans="4:8">
      <c r="D870" s="334"/>
      <c r="E870" s="334"/>
      <c r="F870" s="334"/>
      <c r="G870" s="334"/>
      <c r="H870" s="334"/>
    </row>
    <row r="871" spans="4:8">
      <c r="D871" s="334"/>
      <c r="E871" s="334"/>
      <c r="F871" s="334"/>
      <c r="G871" s="334"/>
      <c r="H871" s="334"/>
    </row>
    <row r="872" spans="4:8">
      <c r="D872" s="334"/>
      <c r="E872" s="334"/>
      <c r="F872" s="334"/>
      <c r="G872" s="334"/>
      <c r="H872" s="334"/>
    </row>
    <row r="873" spans="4:8">
      <c r="D873" s="334"/>
      <c r="E873" s="334"/>
      <c r="F873" s="334"/>
      <c r="G873" s="334"/>
      <c r="H873" s="334"/>
    </row>
    <row r="874" spans="4:8">
      <c r="D874" s="334"/>
      <c r="E874" s="334"/>
      <c r="F874" s="334"/>
      <c r="G874" s="334"/>
      <c r="H874" s="334"/>
    </row>
    <row r="875" spans="4:8">
      <c r="D875" s="334"/>
      <c r="E875" s="334"/>
      <c r="F875" s="334"/>
      <c r="G875" s="334"/>
      <c r="H875" s="334"/>
    </row>
    <row r="876" spans="4:8">
      <c r="D876" s="334"/>
      <c r="E876" s="334"/>
      <c r="F876" s="334"/>
      <c r="G876" s="334"/>
      <c r="H876" s="334"/>
    </row>
    <row r="877" spans="4:8">
      <c r="D877" s="334"/>
      <c r="E877" s="334"/>
      <c r="F877" s="334"/>
      <c r="G877" s="334"/>
      <c r="H877" s="334"/>
    </row>
    <row r="878" spans="4:8">
      <c r="D878" s="334"/>
      <c r="E878" s="334"/>
      <c r="F878" s="334"/>
      <c r="G878" s="334"/>
      <c r="H878" s="334"/>
    </row>
    <row r="879" spans="4:8">
      <c r="D879" s="334"/>
      <c r="E879" s="334"/>
      <c r="F879" s="334"/>
      <c r="G879" s="334"/>
      <c r="H879" s="334"/>
    </row>
    <row r="880" spans="4:8">
      <c r="D880" s="334"/>
      <c r="E880" s="334"/>
      <c r="F880" s="334"/>
      <c r="G880" s="334"/>
      <c r="H880" s="334"/>
    </row>
    <row r="881" spans="4:8">
      <c r="D881" s="334"/>
      <c r="E881" s="334"/>
      <c r="F881" s="334"/>
      <c r="G881" s="334"/>
      <c r="H881" s="334"/>
    </row>
    <row r="882" spans="4:8">
      <c r="D882" s="334"/>
      <c r="E882" s="334"/>
      <c r="F882" s="334"/>
      <c r="G882" s="334"/>
      <c r="H882" s="334"/>
    </row>
    <row r="883" spans="4:8">
      <c r="D883" s="334"/>
      <c r="E883" s="334"/>
      <c r="F883" s="334"/>
      <c r="G883" s="334"/>
      <c r="H883" s="334"/>
    </row>
    <row r="884" spans="4:8">
      <c r="D884" s="334"/>
      <c r="E884" s="334"/>
      <c r="F884" s="334"/>
      <c r="G884" s="334"/>
      <c r="H884" s="334"/>
    </row>
    <row r="885" spans="4:8">
      <c r="D885" s="334"/>
      <c r="E885" s="334"/>
      <c r="F885" s="334"/>
      <c r="G885" s="334"/>
      <c r="H885" s="334"/>
    </row>
    <row r="886" spans="4:8">
      <c r="D886" s="334"/>
      <c r="E886" s="334"/>
      <c r="F886" s="334"/>
      <c r="G886" s="334"/>
      <c r="H886" s="334"/>
    </row>
    <row r="887" spans="4:8">
      <c r="D887" s="334"/>
      <c r="E887" s="334"/>
      <c r="F887" s="334"/>
      <c r="G887" s="334"/>
      <c r="H887" s="334"/>
    </row>
    <row r="888" spans="4:8">
      <c r="D888" s="334"/>
      <c r="E888" s="334"/>
      <c r="F888" s="334"/>
      <c r="G888" s="334"/>
      <c r="H888" s="334"/>
    </row>
    <row r="889" spans="4:8">
      <c r="D889" s="334"/>
      <c r="E889" s="334"/>
      <c r="F889" s="334"/>
      <c r="G889" s="334"/>
      <c r="H889" s="334"/>
    </row>
    <row r="890" spans="4:8">
      <c r="D890" s="334"/>
      <c r="E890" s="334"/>
      <c r="F890" s="334"/>
      <c r="G890" s="334"/>
      <c r="H890" s="334"/>
    </row>
    <row r="891" spans="4:8">
      <c r="D891" s="334"/>
      <c r="E891" s="334"/>
      <c r="F891" s="334"/>
      <c r="G891" s="334"/>
      <c r="H891" s="334"/>
    </row>
    <row r="892" spans="4:8">
      <c r="D892" s="334"/>
      <c r="E892" s="334"/>
      <c r="F892" s="334"/>
      <c r="G892" s="334"/>
      <c r="H892" s="334"/>
    </row>
    <row r="893" spans="4:8">
      <c r="D893" s="334"/>
      <c r="E893" s="334"/>
      <c r="F893" s="334"/>
      <c r="G893" s="334"/>
      <c r="H893" s="334"/>
    </row>
    <row r="894" spans="4:8">
      <c r="D894" s="334"/>
      <c r="E894" s="334"/>
      <c r="F894" s="334"/>
      <c r="G894" s="334"/>
      <c r="H894" s="334"/>
    </row>
    <row r="895" spans="4:8">
      <c r="D895" s="334"/>
      <c r="E895" s="334"/>
      <c r="F895" s="334"/>
      <c r="G895" s="334"/>
      <c r="H895" s="334"/>
    </row>
    <row r="896" spans="4:8">
      <c r="D896" s="334"/>
      <c r="E896" s="334"/>
      <c r="F896" s="334"/>
      <c r="G896" s="334"/>
      <c r="H896" s="334"/>
    </row>
    <row r="897" spans="4:8">
      <c r="D897" s="334"/>
      <c r="E897" s="334"/>
      <c r="F897" s="334"/>
      <c r="G897" s="334"/>
      <c r="H897" s="334"/>
    </row>
    <row r="898" spans="4:8">
      <c r="D898" s="334"/>
      <c r="E898" s="334"/>
      <c r="F898" s="334"/>
      <c r="G898" s="334"/>
      <c r="H898" s="334"/>
    </row>
    <row r="899" spans="4:8">
      <c r="D899" s="334"/>
      <c r="E899" s="334"/>
      <c r="F899" s="334"/>
      <c r="G899" s="334"/>
      <c r="H899" s="334"/>
    </row>
    <row r="900" spans="4:8">
      <c r="D900" s="334"/>
      <c r="E900" s="334"/>
      <c r="F900" s="334"/>
      <c r="G900" s="334"/>
      <c r="H900" s="334"/>
    </row>
    <row r="901" spans="4:8">
      <c r="D901" s="334"/>
      <c r="E901" s="334"/>
      <c r="F901" s="334"/>
      <c r="G901" s="334"/>
      <c r="H901" s="334"/>
    </row>
    <row r="902" spans="4:8">
      <c r="D902" s="334"/>
      <c r="E902" s="334"/>
      <c r="F902" s="334"/>
      <c r="G902" s="334"/>
      <c r="H902" s="334"/>
    </row>
    <row r="903" spans="4:8">
      <c r="D903" s="334"/>
      <c r="E903" s="334"/>
      <c r="F903" s="334"/>
      <c r="G903" s="334"/>
      <c r="H903" s="334"/>
    </row>
    <row r="904" spans="4:8">
      <c r="D904" s="334"/>
      <c r="E904" s="334"/>
      <c r="F904" s="334"/>
      <c r="G904" s="334"/>
      <c r="H904" s="334"/>
    </row>
    <row r="905" spans="4:8">
      <c r="D905" s="334"/>
      <c r="E905" s="334"/>
      <c r="F905" s="334"/>
      <c r="G905" s="334"/>
      <c r="H905" s="334"/>
    </row>
    <row r="906" spans="4:8">
      <c r="D906" s="334"/>
      <c r="E906" s="334"/>
      <c r="F906" s="334"/>
      <c r="G906" s="334"/>
      <c r="H906" s="334"/>
    </row>
    <row r="907" spans="4:8">
      <c r="D907" s="334"/>
      <c r="E907" s="334"/>
      <c r="F907" s="334"/>
      <c r="G907" s="334"/>
      <c r="H907" s="334"/>
    </row>
    <row r="908" spans="4:8">
      <c r="D908" s="334"/>
      <c r="E908" s="334"/>
      <c r="F908" s="334"/>
      <c r="G908" s="334"/>
      <c r="H908" s="334"/>
    </row>
    <row r="909" spans="4:8">
      <c r="D909" s="334"/>
      <c r="E909" s="334"/>
      <c r="F909" s="334"/>
      <c r="G909" s="334"/>
      <c r="H909" s="334"/>
    </row>
    <row r="910" spans="4:8">
      <c r="D910" s="334"/>
      <c r="E910" s="334"/>
      <c r="F910" s="334"/>
      <c r="G910" s="334"/>
      <c r="H910" s="334"/>
    </row>
    <row r="911" spans="4:8">
      <c r="D911" s="334"/>
      <c r="E911" s="334"/>
      <c r="F911" s="334"/>
      <c r="G911" s="334"/>
      <c r="H911" s="334"/>
    </row>
    <row r="912" spans="4:8">
      <c r="D912" s="334"/>
      <c r="E912" s="334"/>
      <c r="F912" s="334"/>
      <c r="G912" s="334"/>
      <c r="H912" s="334"/>
    </row>
    <row r="913" spans="4:8">
      <c r="D913" s="334"/>
      <c r="E913" s="334"/>
      <c r="F913" s="334"/>
      <c r="G913" s="334"/>
      <c r="H913" s="334"/>
    </row>
    <row r="914" spans="4:8">
      <c r="D914" s="334"/>
      <c r="E914" s="334"/>
      <c r="F914" s="334"/>
      <c r="G914" s="334"/>
      <c r="H914" s="334"/>
    </row>
    <row r="915" spans="4:8">
      <c r="D915" s="334"/>
      <c r="E915" s="334"/>
      <c r="F915" s="334"/>
      <c r="G915" s="334"/>
      <c r="H915" s="334"/>
    </row>
    <row r="916" spans="4:8">
      <c r="D916" s="334"/>
      <c r="E916" s="334"/>
      <c r="F916" s="334"/>
      <c r="G916" s="334"/>
      <c r="H916" s="334"/>
    </row>
    <row r="917" spans="4:8">
      <c r="D917" s="334"/>
      <c r="E917" s="334"/>
      <c r="F917" s="334"/>
      <c r="G917" s="334"/>
      <c r="H917" s="334"/>
    </row>
    <row r="918" spans="4:8">
      <c r="D918" s="334"/>
      <c r="E918" s="334"/>
      <c r="F918" s="334"/>
      <c r="G918" s="334"/>
      <c r="H918" s="334"/>
    </row>
    <row r="919" spans="4:8">
      <c r="D919" s="334"/>
      <c r="E919" s="334"/>
      <c r="F919" s="334"/>
      <c r="G919" s="334"/>
      <c r="H919" s="334"/>
    </row>
    <row r="920" spans="4:8">
      <c r="D920" s="334"/>
      <c r="E920" s="334"/>
      <c r="F920" s="334"/>
      <c r="G920" s="334"/>
      <c r="H920" s="334"/>
    </row>
    <row r="921" spans="4:8">
      <c r="D921" s="334"/>
      <c r="E921" s="334"/>
      <c r="F921" s="334"/>
      <c r="G921" s="334"/>
      <c r="H921" s="334"/>
    </row>
    <row r="922" spans="4:8">
      <c r="D922" s="334"/>
      <c r="E922" s="334"/>
      <c r="F922" s="334"/>
      <c r="G922" s="334"/>
      <c r="H922" s="334"/>
    </row>
    <row r="923" spans="4:8">
      <c r="D923" s="334"/>
      <c r="E923" s="334"/>
      <c r="F923" s="334"/>
      <c r="G923" s="334"/>
      <c r="H923" s="334"/>
    </row>
    <row r="924" spans="4:8">
      <c r="D924" s="334"/>
      <c r="E924" s="334"/>
      <c r="F924" s="334"/>
      <c r="G924" s="334"/>
      <c r="H924" s="334"/>
    </row>
    <row r="925" spans="4:8">
      <c r="D925" s="334"/>
      <c r="E925" s="334"/>
      <c r="F925" s="334"/>
      <c r="G925" s="334"/>
      <c r="H925" s="334"/>
    </row>
    <row r="926" spans="4:8">
      <c r="D926" s="334"/>
      <c r="E926" s="334"/>
      <c r="F926" s="334"/>
      <c r="G926" s="334"/>
      <c r="H926" s="334"/>
    </row>
    <row r="927" spans="4:8">
      <c r="D927" s="334"/>
      <c r="E927" s="334"/>
      <c r="F927" s="334"/>
      <c r="G927" s="334"/>
      <c r="H927" s="334"/>
    </row>
    <row r="928" spans="4:8">
      <c r="D928" s="334"/>
      <c r="E928" s="334"/>
      <c r="F928" s="334"/>
      <c r="G928" s="334"/>
      <c r="H928" s="334"/>
    </row>
    <row r="929" spans="4:8">
      <c r="D929" s="334"/>
      <c r="E929" s="334"/>
      <c r="F929" s="334"/>
      <c r="G929" s="334"/>
      <c r="H929" s="334"/>
    </row>
    <row r="930" spans="4:8">
      <c r="D930" s="334"/>
      <c r="E930" s="334"/>
      <c r="F930" s="334"/>
      <c r="G930" s="334"/>
      <c r="H930" s="334"/>
    </row>
    <row r="931" spans="4:8">
      <c r="D931" s="334"/>
      <c r="E931" s="334"/>
      <c r="F931" s="334"/>
      <c r="G931" s="334"/>
      <c r="H931" s="334"/>
    </row>
    <row r="932" spans="4:8">
      <c r="D932" s="334"/>
      <c r="E932" s="334"/>
      <c r="F932" s="334"/>
      <c r="G932" s="334"/>
      <c r="H932" s="334"/>
    </row>
    <row r="933" spans="4:8">
      <c r="D933" s="334"/>
      <c r="E933" s="334"/>
      <c r="F933" s="334"/>
      <c r="G933" s="334"/>
      <c r="H933" s="334"/>
    </row>
    <row r="934" spans="4:8">
      <c r="D934" s="334"/>
      <c r="E934" s="334"/>
      <c r="F934" s="334"/>
      <c r="G934" s="334"/>
      <c r="H934" s="334"/>
    </row>
    <row r="935" spans="4:8">
      <c r="D935" s="334"/>
      <c r="E935" s="334"/>
      <c r="F935" s="334"/>
      <c r="G935" s="334"/>
      <c r="H935" s="334"/>
    </row>
    <row r="936" spans="4:8">
      <c r="D936" s="334"/>
      <c r="E936" s="334"/>
      <c r="F936" s="334"/>
      <c r="G936" s="334"/>
      <c r="H936" s="334"/>
    </row>
    <row r="937" spans="4:8">
      <c r="D937" s="334"/>
      <c r="E937" s="334"/>
      <c r="F937" s="334"/>
      <c r="G937" s="334"/>
      <c r="H937" s="334"/>
    </row>
    <row r="938" spans="4:8">
      <c r="D938" s="334"/>
      <c r="E938" s="334"/>
      <c r="F938" s="334"/>
      <c r="G938" s="334"/>
      <c r="H938" s="334"/>
    </row>
    <row r="939" spans="4:8">
      <c r="D939" s="334"/>
      <c r="E939" s="334"/>
      <c r="F939" s="334"/>
      <c r="G939" s="334"/>
      <c r="H939" s="334"/>
    </row>
    <row r="940" spans="4:8">
      <c r="D940" s="334"/>
      <c r="E940" s="334"/>
      <c r="F940" s="334"/>
      <c r="G940" s="334"/>
      <c r="H940" s="334"/>
    </row>
    <row r="941" spans="4:8">
      <c r="D941" s="334"/>
      <c r="E941" s="334"/>
      <c r="F941" s="334"/>
      <c r="G941" s="334"/>
      <c r="H941" s="334"/>
    </row>
    <row r="942" spans="4:8">
      <c r="D942" s="334"/>
      <c r="E942" s="334"/>
      <c r="F942" s="334"/>
      <c r="G942" s="334"/>
      <c r="H942" s="334"/>
    </row>
    <row r="943" spans="4:8">
      <c r="D943" s="334"/>
      <c r="E943" s="334"/>
      <c r="F943" s="334"/>
      <c r="G943" s="334"/>
      <c r="H943" s="334"/>
    </row>
    <row r="944" spans="4:8">
      <c r="D944" s="334"/>
      <c r="E944" s="334"/>
      <c r="F944" s="334"/>
      <c r="G944" s="334"/>
      <c r="H944" s="334"/>
    </row>
    <row r="945" spans="4:8">
      <c r="D945" s="334"/>
      <c r="E945" s="334"/>
      <c r="F945" s="334"/>
      <c r="G945" s="334"/>
      <c r="H945" s="334"/>
    </row>
    <row r="946" spans="4:8">
      <c r="D946" s="334"/>
      <c r="E946" s="334"/>
      <c r="F946" s="334"/>
      <c r="G946" s="334"/>
      <c r="H946" s="334"/>
    </row>
    <row r="947" spans="4:8">
      <c r="D947" s="334"/>
      <c r="E947" s="334"/>
      <c r="F947" s="334"/>
      <c r="G947" s="334"/>
      <c r="H947" s="334"/>
    </row>
    <row r="948" spans="4:8">
      <c r="D948" s="334"/>
      <c r="E948" s="334"/>
      <c r="F948" s="334"/>
      <c r="G948" s="334"/>
      <c r="H948" s="334"/>
    </row>
    <row r="949" spans="4:8">
      <c r="D949" s="334"/>
      <c r="E949" s="334"/>
      <c r="F949" s="334"/>
      <c r="G949" s="334"/>
      <c r="H949" s="334"/>
    </row>
    <row r="950" spans="4:8">
      <c r="D950" s="334"/>
      <c r="E950" s="334"/>
      <c r="F950" s="334"/>
      <c r="G950" s="334"/>
      <c r="H950" s="334"/>
    </row>
    <row r="951" spans="4:8">
      <c r="D951" s="334"/>
      <c r="E951" s="334"/>
      <c r="F951" s="334"/>
      <c r="G951" s="334"/>
      <c r="H951" s="334"/>
    </row>
    <row r="952" spans="4:8">
      <c r="D952" s="334"/>
      <c r="E952" s="334"/>
      <c r="F952" s="334"/>
      <c r="G952" s="334"/>
      <c r="H952" s="334"/>
    </row>
    <row r="953" spans="4:8">
      <c r="D953" s="334"/>
      <c r="E953" s="334"/>
      <c r="F953" s="334"/>
      <c r="G953" s="334"/>
      <c r="H953" s="334"/>
    </row>
    <row r="954" spans="4:8">
      <c r="D954" s="334"/>
      <c r="E954" s="334"/>
      <c r="F954" s="334"/>
      <c r="G954" s="334"/>
      <c r="H954" s="334"/>
    </row>
    <row r="955" spans="4:8">
      <c r="D955" s="334"/>
      <c r="E955" s="334"/>
      <c r="F955" s="334"/>
      <c r="G955" s="334"/>
      <c r="H955" s="334"/>
    </row>
    <row r="956" spans="4:8">
      <c r="D956" s="334"/>
      <c r="E956" s="334"/>
      <c r="F956" s="334"/>
      <c r="G956" s="334"/>
      <c r="H956" s="334"/>
    </row>
    <row r="957" spans="4:8">
      <c r="D957" s="334"/>
      <c r="E957" s="334"/>
      <c r="F957" s="334"/>
      <c r="G957" s="334"/>
      <c r="H957" s="334"/>
    </row>
    <row r="958" spans="4:8">
      <c r="D958" s="334"/>
      <c r="E958" s="334"/>
      <c r="F958" s="334"/>
      <c r="G958" s="334"/>
      <c r="H958" s="334"/>
    </row>
    <row r="959" spans="4:8">
      <c r="D959" s="334"/>
      <c r="E959" s="334"/>
      <c r="F959" s="334"/>
      <c r="G959" s="334"/>
      <c r="H959" s="334"/>
    </row>
    <row r="960" spans="4:8">
      <c r="D960" s="334"/>
      <c r="E960" s="334"/>
      <c r="F960" s="334"/>
      <c r="G960" s="334"/>
      <c r="H960" s="334"/>
    </row>
    <row r="961" spans="4:8">
      <c r="D961" s="334"/>
      <c r="E961" s="334"/>
      <c r="F961" s="334"/>
      <c r="G961" s="334"/>
      <c r="H961" s="334"/>
    </row>
    <row r="962" spans="4:8">
      <c r="D962" s="334"/>
      <c r="E962" s="334"/>
      <c r="F962" s="334"/>
      <c r="G962" s="334"/>
      <c r="H962" s="334"/>
    </row>
    <row r="963" spans="4:8">
      <c r="D963" s="334"/>
      <c r="E963" s="334"/>
      <c r="F963" s="334"/>
      <c r="G963" s="334"/>
      <c r="H963" s="334"/>
    </row>
    <row r="964" spans="4:8">
      <c r="D964" s="334"/>
      <c r="E964" s="334"/>
      <c r="F964" s="334"/>
      <c r="G964" s="334"/>
      <c r="H964" s="334"/>
    </row>
    <row r="965" spans="4:8">
      <c r="D965" s="334"/>
      <c r="E965" s="334"/>
      <c r="F965" s="334"/>
      <c r="G965" s="334"/>
      <c r="H965" s="334"/>
    </row>
    <row r="966" spans="4:8">
      <c r="D966" s="334"/>
      <c r="E966" s="334"/>
      <c r="F966" s="334"/>
      <c r="G966" s="334"/>
      <c r="H966" s="334"/>
    </row>
    <row r="967" spans="4:8">
      <c r="D967" s="334"/>
      <c r="E967" s="334"/>
      <c r="F967" s="334"/>
      <c r="G967" s="334"/>
      <c r="H967" s="334"/>
    </row>
    <row r="968" spans="4:8">
      <c r="D968" s="334"/>
      <c r="E968" s="334"/>
      <c r="F968" s="334"/>
      <c r="G968" s="334"/>
      <c r="H968" s="334"/>
    </row>
    <row r="969" spans="4:8">
      <c r="D969" s="334"/>
      <c r="E969" s="334"/>
      <c r="F969" s="334"/>
      <c r="G969" s="334"/>
      <c r="H969" s="334"/>
    </row>
    <row r="970" spans="4:8">
      <c r="D970" s="334"/>
      <c r="E970" s="334"/>
      <c r="F970" s="334"/>
      <c r="G970" s="334"/>
      <c r="H970" s="334"/>
    </row>
    <row r="971" spans="4:8">
      <c r="D971" s="334"/>
      <c r="E971" s="334"/>
      <c r="F971" s="334"/>
      <c r="G971" s="334"/>
      <c r="H971" s="334"/>
    </row>
    <row r="972" spans="4:8">
      <c r="D972" s="334"/>
      <c r="E972" s="334"/>
      <c r="F972" s="334"/>
      <c r="G972" s="334"/>
      <c r="H972" s="334"/>
    </row>
    <row r="973" spans="4:8">
      <c r="D973" s="334"/>
      <c r="E973" s="334"/>
      <c r="F973" s="334"/>
      <c r="G973" s="334"/>
      <c r="H973" s="334"/>
    </row>
    <row r="974" spans="4:8">
      <c r="D974" s="334"/>
      <c r="E974" s="334"/>
      <c r="F974" s="334"/>
      <c r="G974" s="334"/>
      <c r="H974" s="334"/>
    </row>
    <row r="975" spans="4:8">
      <c r="D975" s="334"/>
      <c r="E975" s="334"/>
      <c r="F975" s="334"/>
      <c r="G975" s="334"/>
      <c r="H975" s="334"/>
    </row>
    <row r="976" spans="4:8">
      <c r="D976" s="334"/>
      <c r="E976" s="334"/>
      <c r="F976" s="334"/>
      <c r="G976" s="334"/>
      <c r="H976" s="334"/>
    </row>
    <row r="977" spans="4:8">
      <c r="D977" s="334"/>
      <c r="E977" s="334"/>
      <c r="F977" s="334"/>
      <c r="G977" s="334"/>
      <c r="H977" s="334"/>
    </row>
    <row r="978" spans="4:8">
      <c r="D978" s="334"/>
      <c r="E978" s="334"/>
      <c r="F978" s="334"/>
      <c r="G978" s="334"/>
      <c r="H978" s="334"/>
    </row>
    <row r="979" spans="4:8">
      <c r="D979" s="334"/>
      <c r="E979" s="334"/>
      <c r="F979" s="334"/>
      <c r="G979" s="334"/>
      <c r="H979" s="334"/>
    </row>
    <row r="980" spans="4:8">
      <c r="D980" s="334"/>
      <c r="E980" s="334"/>
      <c r="F980" s="334"/>
      <c r="G980" s="334"/>
      <c r="H980" s="334"/>
    </row>
    <row r="981" spans="4:8">
      <c r="D981" s="334"/>
      <c r="E981" s="334"/>
      <c r="F981" s="334"/>
      <c r="G981" s="334"/>
      <c r="H981" s="334"/>
    </row>
    <row r="982" spans="4:8">
      <c r="D982" s="334"/>
      <c r="E982" s="334"/>
      <c r="F982" s="334"/>
      <c r="G982" s="334"/>
      <c r="H982" s="334"/>
    </row>
    <row r="983" spans="4:8">
      <c r="D983" s="334"/>
      <c r="E983" s="334"/>
      <c r="F983" s="334"/>
      <c r="G983" s="334"/>
      <c r="H983" s="334"/>
    </row>
    <row r="984" spans="4:8">
      <c r="D984" s="334"/>
      <c r="E984" s="334"/>
      <c r="F984" s="334"/>
      <c r="G984" s="334"/>
      <c r="H984" s="334"/>
    </row>
    <row r="985" spans="4:8">
      <c r="D985" s="334"/>
      <c r="E985" s="334"/>
      <c r="F985" s="334"/>
      <c r="G985" s="334"/>
      <c r="H985" s="334"/>
    </row>
    <row r="986" spans="4:8">
      <c r="D986" s="334"/>
      <c r="E986" s="334"/>
      <c r="F986" s="334"/>
      <c r="G986" s="334"/>
      <c r="H986" s="334"/>
    </row>
    <row r="987" spans="4:8">
      <c r="D987" s="334"/>
      <c r="E987" s="334"/>
      <c r="F987" s="334"/>
      <c r="G987" s="334"/>
      <c r="H987" s="334"/>
    </row>
    <row r="988" spans="4:8">
      <c r="D988" s="334"/>
      <c r="E988" s="334"/>
      <c r="F988" s="334"/>
      <c r="G988" s="334"/>
      <c r="H988" s="334"/>
    </row>
    <row r="989" spans="4:8">
      <c r="D989" s="334"/>
      <c r="E989" s="334"/>
      <c r="F989" s="334"/>
      <c r="G989" s="334"/>
      <c r="H989" s="334"/>
    </row>
    <row r="990" spans="4:8">
      <c r="D990" s="334"/>
      <c r="E990" s="334"/>
      <c r="F990" s="334"/>
      <c r="G990" s="334"/>
      <c r="H990" s="334"/>
    </row>
    <row r="991" spans="4:8">
      <c r="D991" s="334"/>
      <c r="E991" s="334"/>
      <c r="F991" s="334"/>
      <c r="G991" s="334"/>
      <c r="H991" s="334"/>
    </row>
    <row r="992" spans="4:8">
      <c r="D992" s="334"/>
      <c r="E992" s="334"/>
      <c r="F992" s="334"/>
      <c r="G992" s="334"/>
      <c r="H992" s="334"/>
    </row>
    <row r="993" spans="4:8">
      <c r="D993" s="334"/>
      <c r="E993" s="334"/>
      <c r="F993" s="334"/>
      <c r="G993" s="334"/>
      <c r="H993" s="334"/>
    </row>
    <row r="994" spans="4:8">
      <c r="D994" s="334"/>
      <c r="E994" s="334"/>
      <c r="F994" s="334"/>
      <c r="G994" s="334"/>
      <c r="H994" s="334"/>
    </row>
    <row r="995" spans="4:8">
      <c r="D995" s="334"/>
      <c r="E995" s="334"/>
      <c r="F995" s="334"/>
      <c r="G995" s="334"/>
      <c r="H995" s="334"/>
    </row>
    <row r="996" spans="4:8">
      <c r="D996" s="334"/>
      <c r="E996" s="334"/>
      <c r="F996" s="334"/>
      <c r="G996" s="334"/>
      <c r="H996" s="334"/>
    </row>
    <row r="997" spans="4:8">
      <c r="D997" s="334"/>
      <c r="E997" s="334"/>
      <c r="F997" s="334"/>
      <c r="G997" s="334"/>
      <c r="H997" s="334"/>
    </row>
    <row r="998" spans="4:8">
      <c r="D998" s="334"/>
      <c r="E998" s="334"/>
      <c r="F998" s="334"/>
      <c r="G998" s="334"/>
      <c r="H998" s="334"/>
    </row>
    <row r="999" spans="4:8">
      <c r="D999" s="334"/>
      <c r="E999" s="334"/>
      <c r="F999" s="334"/>
      <c r="G999" s="334"/>
      <c r="H999" s="334"/>
    </row>
    <row r="1000" spans="4:8">
      <c r="D1000" s="334"/>
      <c r="E1000" s="334"/>
      <c r="F1000" s="334"/>
      <c r="G1000" s="334"/>
      <c r="H1000" s="334"/>
    </row>
  </sheetData>
  <mergeCells count="29">
    <mergeCell ref="H89:H93"/>
    <mergeCell ref="F14:F15"/>
    <mergeCell ref="G14:G15"/>
    <mergeCell ref="C68:C71"/>
    <mergeCell ref="E68:E71"/>
    <mergeCell ref="F68:F71"/>
    <mergeCell ref="G68:G71"/>
    <mergeCell ref="H68:H71"/>
    <mergeCell ref="D68:D71"/>
    <mergeCell ref="D89:D93"/>
    <mergeCell ref="E89:E93"/>
    <mergeCell ref="F89:F93"/>
    <mergeCell ref="G89:G93"/>
    <mergeCell ref="F18:F19"/>
    <mergeCell ref="G18:G19"/>
    <mergeCell ref="H18:H19"/>
    <mergeCell ref="C18:C19"/>
    <mergeCell ref="D18:D19"/>
    <mergeCell ref="E18:E19"/>
    <mergeCell ref="H7:H8"/>
    <mergeCell ref="C14:C15"/>
    <mergeCell ref="H14:H15"/>
    <mergeCell ref="D14:D15"/>
    <mergeCell ref="E14:E15"/>
    <mergeCell ref="C7:C8"/>
    <mergeCell ref="D7:D8"/>
    <mergeCell ref="E7:E8"/>
    <mergeCell ref="F7:F8"/>
    <mergeCell ref="G7:G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filterMode="1">
    <outlinePr summaryBelow="0" summaryRight="0"/>
  </sheetPr>
  <dimension ref="A1:AA1948"/>
  <sheetViews>
    <sheetView workbookViewId="0"/>
  </sheetViews>
  <sheetFormatPr defaultColWidth="14.44140625" defaultRowHeight="15" customHeight="1"/>
  <cols>
    <col min="1" max="2" width="0.44140625" customWidth="1"/>
    <col min="3" max="3" width="17.33203125" customWidth="1"/>
    <col min="4" max="4" width="33.88671875" customWidth="1"/>
    <col min="5" max="5" width="35.88671875" customWidth="1"/>
    <col min="6" max="6" width="17.33203125" hidden="1" customWidth="1"/>
    <col min="7" max="7" width="20.44140625" hidden="1" customWidth="1"/>
    <col min="8" max="8" width="19.6640625" hidden="1" customWidth="1"/>
    <col min="9" max="9" width="17.33203125" customWidth="1"/>
    <col min="10" max="10" width="20.44140625" customWidth="1"/>
  </cols>
  <sheetData>
    <row r="1" spans="1:13" ht="13.8">
      <c r="A1" s="335"/>
      <c r="B1" s="335"/>
      <c r="C1" s="335"/>
      <c r="D1" s="335"/>
      <c r="E1" s="335"/>
      <c r="F1" s="335"/>
      <c r="G1" s="335"/>
      <c r="H1" s="335"/>
      <c r="I1" s="336"/>
      <c r="J1" s="335"/>
      <c r="K1" s="335"/>
      <c r="L1" s="335"/>
      <c r="M1" s="335"/>
    </row>
    <row r="2" spans="1:13" ht="13.8">
      <c r="A2" s="335"/>
      <c r="B2" s="335"/>
      <c r="C2" s="335"/>
      <c r="D2" s="335"/>
      <c r="E2" s="335"/>
      <c r="F2" s="335"/>
      <c r="G2" s="335"/>
      <c r="H2" s="335"/>
      <c r="I2" s="336"/>
      <c r="J2" s="335"/>
      <c r="K2" s="335"/>
      <c r="L2" s="335"/>
      <c r="M2" s="335"/>
    </row>
    <row r="3" spans="1:13" ht="13.8">
      <c r="A3" s="335"/>
      <c r="B3" s="335"/>
      <c r="C3" s="337"/>
      <c r="D3" s="590" t="s">
        <v>943</v>
      </c>
      <c r="E3" s="591"/>
      <c r="F3" s="592" t="s">
        <v>944</v>
      </c>
      <c r="G3" s="591"/>
      <c r="H3" s="591"/>
      <c r="I3" s="591"/>
      <c r="J3" s="338"/>
      <c r="K3" s="339"/>
      <c r="L3" s="339"/>
      <c r="M3" s="339"/>
    </row>
    <row r="4" spans="1:13" ht="13.8">
      <c r="A4" s="335"/>
      <c r="B4" s="335"/>
      <c r="C4" s="335"/>
      <c r="D4" s="335"/>
      <c r="E4" s="335"/>
      <c r="F4" s="335"/>
      <c r="G4" s="335"/>
      <c r="H4" s="335"/>
      <c r="I4" s="336"/>
      <c r="J4" s="335"/>
      <c r="K4" s="335"/>
      <c r="L4" s="335"/>
      <c r="M4" s="335"/>
    </row>
    <row r="5" spans="1:13" ht="13.8">
      <c r="A5" s="335"/>
      <c r="B5" s="335"/>
      <c r="C5" s="340" t="s">
        <v>945</v>
      </c>
      <c r="D5" s="341" t="s">
        <v>812</v>
      </c>
      <c r="E5" s="342" t="s">
        <v>946</v>
      </c>
      <c r="F5" s="342" t="s">
        <v>813</v>
      </c>
      <c r="G5" s="343" t="s">
        <v>814</v>
      </c>
      <c r="H5" s="343" t="s">
        <v>815</v>
      </c>
      <c r="I5" s="344" t="s">
        <v>816</v>
      </c>
      <c r="J5" s="343" t="s">
        <v>817</v>
      </c>
      <c r="K5" s="335"/>
      <c r="L5" s="335"/>
      <c r="M5" s="335"/>
    </row>
    <row r="6" spans="1:13" ht="13.8" hidden="1">
      <c r="A6" s="335"/>
      <c r="B6" s="335"/>
      <c r="C6" s="345"/>
      <c r="D6" s="346" t="s">
        <v>818</v>
      </c>
      <c r="E6" s="347"/>
      <c r="F6" s="348"/>
      <c r="G6" s="348"/>
      <c r="H6" s="348"/>
      <c r="I6" s="349"/>
      <c r="J6" s="348"/>
      <c r="K6" s="335"/>
      <c r="L6" s="335"/>
      <c r="M6" s="335"/>
    </row>
    <row r="7" spans="1:13" ht="13.8" hidden="1">
      <c r="A7" s="335"/>
      <c r="B7" s="335"/>
      <c r="C7" s="350"/>
      <c r="D7" s="351" t="s">
        <v>947</v>
      </c>
      <c r="E7" s="352"/>
      <c r="F7" s="353"/>
      <c r="G7" s="353"/>
      <c r="H7" s="353"/>
      <c r="I7" s="354"/>
      <c r="J7" s="353"/>
      <c r="K7" s="335"/>
      <c r="L7" s="335"/>
      <c r="M7" s="335"/>
    </row>
    <row r="8" spans="1:13" ht="13.8" hidden="1">
      <c r="A8" s="335"/>
      <c r="B8" s="335"/>
      <c r="C8" s="355"/>
      <c r="D8" s="356" t="s">
        <v>417</v>
      </c>
      <c r="E8" s="353"/>
      <c r="F8" s="353"/>
      <c r="G8" s="353"/>
      <c r="H8" s="353"/>
      <c r="I8" s="354"/>
      <c r="J8" s="353"/>
      <c r="K8" s="335"/>
      <c r="L8" s="335"/>
      <c r="M8" s="335"/>
    </row>
    <row r="9" spans="1:13" ht="13.8" hidden="1">
      <c r="A9" s="335"/>
      <c r="B9" s="335"/>
      <c r="C9" s="357" t="s">
        <v>947</v>
      </c>
      <c r="D9" s="358" t="s">
        <v>413</v>
      </c>
      <c r="E9" s="359" t="s">
        <v>948</v>
      </c>
      <c r="F9" s="360"/>
      <c r="G9" s="360"/>
      <c r="H9" s="360"/>
      <c r="I9" s="361"/>
      <c r="J9" s="360"/>
      <c r="K9" s="335"/>
      <c r="L9" s="335"/>
      <c r="M9" s="335"/>
    </row>
    <row r="10" spans="1:13" ht="13.8" hidden="1">
      <c r="A10" s="335"/>
      <c r="B10" s="335"/>
      <c r="C10" s="357" t="s">
        <v>947</v>
      </c>
      <c r="D10" s="358" t="s">
        <v>413</v>
      </c>
      <c r="E10" s="362" t="s">
        <v>752</v>
      </c>
      <c r="F10" s="363">
        <v>13044007</v>
      </c>
      <c r="G10" s="363">
        <v>13305835</v>
      </c>
      <c r="H10" s="363">
        <v>261828</v>
      </c>
      <c r="I10" s="364">
        <v>13305835</v>
      </c>
      <c r="J10" s="365" t="s">
        <v>226</v>
      </c>
      <c r="K10" s="335"/>
      <c r="L10" s="335"/>
      <c r="M10" s="335"/>
    </row>
    <row r="11" spans="1:13" ht="13.8" hidden="1">
      <c r="A11" s="335"/>
      <c r="B11" s="335"/>
      <c r="C11" s="357" t="s">
        <v>947</v>
      </c>
      <c r="D11" s="358" t="s">
        <v>413</v>
      </c>
      <c r="E11" s="362" t="s">
        <v>755</v>
      </c>
      <c r="F11" s="363">
        <v>804592</v>
      </c>
      <c r="G11" s="363">
        <v>804592</v>
      </c>
      <c r="H11" s="365">
        <v>0</v>
      </c>
      <c r="I11" s="364">
        <v>804592</v>
      </c>
      <c r="J11" s="365" t="s">
        <v>226</v>
      </c>
      <c r="K11" s="335"/>
      <c r="L11" s="335"/>
      <c r="M11" s="335"/>
    </row>
    <row r="12" spans="1:13" ht="13.8" hidden="1">
      <c r="A12" s="335"/>
      <c r="B12" s="335"/>
      <c r="C12" s="357" t="s">
        <v>947</v>
      </c>
      <c r="D12" s="358" t="s">
        <v>413</v>
      </c>
      <c r="E12" s="362" t="s">
        <v>766</v>
      </c>
      <c r="F12" s="365" t="s">
        <v>226</v>
      </c>
      <c r="G12" s="365" t="s">
        <v>226</v>
      </c>
      <c r="H12" s="365" t="s">
        <v>226</v>
      </c>
      <c r="I12" s="366">
        <v>0</v>
      </c>
      <c r="J12" s="365" t="s">
        <v>226</v>
      </c>
      <c r="K12" s="335"/>
      <c r="L12" s="335"/>
      <c r="M12" s="335"/>
    </row>
    <row r="13" spans="1:13" ht="13.8" hidden="1">
      <c r="A13" s="335"/>
      <c r="B13" s="335"/>
      <c r="C13" s="357" t="s">
        <v>947</v>
      </c>
      <c r="D13" s="358" t="s">
        <v>413</v>
      </c>
      <c r="E13" s="362" t="s">
        <v>940</v>
      </c>
      <c r="F13" s="365" t="s">
        <v>226</v>
      </c>
      <c r="G13" s="360"/>
      <c r="H13" s="365" t="s">
        <v>226</v>
      </c>
      <c r="I13" s="366">
        <v>0</v>
      </c>
      <c r="J13" s="365" t="s">
        <v>226</v>
      </c>
      <c r="K13" s="335"/>
      <c r="L13" s="335"/>
      <c r="M13" s="335"/>
    </row>
    <row r="14" spans="1:13" ht="13.8" hidden="1">
      <c r="A14" s="335"/>
      <c r="B14" s="335"/>
      <c r="C14" s="357" t="s">
        <v>947</v>
      </c>
      <c r="D14" s="358" t="s">
        <v>413</v>
      </c>
      <c r="E14" s="362" t="s">
        <v>941</v>
      </c>
      <c r="F14" s="365" t="s">
        <v>226</v>
      </c>
      <c r="G14" s="360"/>
      <c r="H14" s="365" t="s">
        <v>226</v>
      </c>
      <c r="I14" s="366">
        <v>0</v>
      </c>
      <c r="J14" s="365" t="s">
        <v>226</v>
      </c>
      <c r="K14" s="335"/>
      <c r="L14" s="335"/>
      <c r="M14" s="335"/>
    </row>
    <row r="15" spans="1:13" ht="13.8" hidden="1">
      <c r="A15" s="335"/>
      <c r="B15" s="335"/>
      <c r="C15" s="357" t="s">
        <v>947</v>
      </c>
      <c r="D15" s="358" t="s">
        <v>413</v>
      </c>
      <c r="E15" s="362" t="s">
        <v>942</v>
      </c>
      <c r="F15" s="365" t="s">
        <v>226</v>
      </c>
      <c r="G15" s="360"/>
      <c r="H15" s="365" t="s">
        <v>226</v>
      </c>
      <c r="I15" s="366">
        <v>0</v>
      </c>
      <c r="J15" s="365" t="s">
        <v>226</v>
      </c>
      <c r="K15" s="335"/>
      <c r="L15" s="335"/>
      <c r="M15" s="335"/>
    </row>
    <row r="16" spans="1:13" ht="13.8" hidden="1">
      <c r="A16" s="335"/>
      <c r="B16" s="335"/>
      <c r="C16" s="357" t="s">
        <v>947</v>
      </c>
      <c r="D16" s="358" t="s">
        <v>413</v>
      </c>
      <c r="E16" s="362" t="s">
        <v>949</v>
      </c>
      <c r="F16" s="363">
        <v>13146362</v>
      </c>
      <c r="G16" s="363">
        <v>12404376</v>
      </c>
      <c r="H16" s="363">
        <v>-741986</v>
      </c>
      <c r="I16" s="364">
        <v>13146362</v>
      </c>
      <c r="J16" s="363">
        <v>-741986</v>
      </c>
      <c r="K16" s="335"/>
      <c r="L16" s="335"/>
      <c r="M16" s="335"/>
    </row>
    <row r="17" spans="1:13" ht="13.8" hidden="1">
      <c r="A17" s="335"/>
      <c r="B17" s="335"/>
      <c r="C17" s="357" t="s">
        <v>947</v>
      </c>
      <c r="D17" s="358" t="s">
        <v>413</v>
      </c>
      <c r="E17" s="362" t="s">
        <v>768</v>
      </c>
      <c r="F17" s="363">
        <v>10979</v>
      </c>
      <c r="G17" s="363">
        <v>6089</v>
      </c>
      <c r="H17" s="363">
        <v>-4890</v>
      </c>
      <c r="I17" s="364">
        <v>10979</v>
      </c>
      <c r="J17" s="363">
        <v>-4890</v>
      </c>
      <c r="K17" s="335"/>
      <c r="L17" s="335"/>
      <c r="M17" s="335"/>
    </row>
    <row r="18" spans="1:13" ht="13.8" hidden="1">
      <c r="A18" s="335"/>
      <c r="B18" s="335"/>
      <c r="C18" s="357" t="s">
        <v>947</v>
      </c>
      <c r="D18" s="358" t="s">
        <v>413</v>
      </c>
      <c r="E18" s="362" t="s">
        <v>767</v>
      </c>
      <c r="F18" s="363">
        <v>220379</v>
      </c>
      <c r="G18" s="363">
        <v>201977</v>
      </c>
      <c r="H18" s="363">
        <v>-18402</v>
      </c>
      <c r="I18" s="364">
        <v>220379</v>
      </c>
      <c r="J18" s="363">
        <v>-18402</v>
      </c>
      <c r="K18" s="335"/>
      <c r="L18" s="335"/>
      <c r="M18" s="335"/>
    </row>
    <row r="19" spans="1:13" ht="13.8" hidden="1">
      <c r="A19" s="335"/>
      <c r="B19" s="335"/>
      <c r="C19" s="357" t="s">
        <v>947</v>
      </c>
      <c r="D19" s="358" t="s">
        <v>413</v>
      </c>
      <c r="E19" s="362" t="s">
        <v>930</v>
      </c>
      <c r="F19" s="363">
        <v>3852676</v>
      </c>
      <c r="G19" s="363">
        <v>5600</v>
      </c>
      <c r="H19" s="363">
        <v>-3847076</v>
      </c>
      <c r="I19" s="364">
        <v>5600</v>
      </c>
      <c r="J19" s="365" t="s">
        <v>226</v>
      </c>
      <c r="K19" s="335"/>
      <c r="L19" s="335"/>
      <c r="M19" s="335"/>
    </row>
    <row r="20" spans="1:13" ht="13.8" hidden="1">
      <c r="A20" s="335"/>
      <c r="B20" s="335"/>
      <c r="C20" s="357" t="s">
        <v>947</v>
      </c>
      <c r="D20" s="358" t="s">
        <v>419</v>
      </c>
      <c r="E20" s="362" t="s">
        <v>752</v>
      </c>
      <c r="F20" s="363">
        <v>70025416</v>
      </c>
      <c r="G20" s="363">
        <v>78992745</v>
      </c>
      <c r="H20" s="363">
        <v>8967329</v>
      </c>
      <c r="I20" s="364">
        <v>78992745</v>
      </c>
      <c r="J20" s="365" t="s">
        <v>226</v>
      </c>
      <c r="K20" s="335"/>
      <c r="L20" s="335"/>
      <c r="M20" s="335"/>
    </row>
    <row r="21" spans="1:13" ht="13.8" hidden="1">
      <c r="A21" s="335"/>
      <c r="B21" s="335"/>
      <c r="C21" s="357" t="s">
        <v>947</v>
      </c>
      <c r="D21" s="358" t="s">
        <v>419</v>
      </c>
      <c r="E21" s="362" t="s">
        <v>755</v>
      </c>
      <c r="F21" s="363">
        <v>75881716</v>
      </c>
      <c r="G21" s="363">
        <v>81190262</v>
      </c>
      <c r="H21" s="363">
        <v>5308546</v>
      </c>
      <c r="I21" s="364">
        <v>81190262</v>
      </c>
      <c r="J21" s="365" t="s">
        <v>226</v>
      </c>
      <c r="K21" s="335"/>
      <c r="L21" s="335"/>
      <c r="M21" s="335"/>
    </row>
    <row r="22" spans="1:13" ht="13.8" hidden="1">
      <c r="A22" s="335"/>
      <c r="B22" s="335"/>
      <c r="C22" s="357" t="s">
        <v>947</v>
      </c>
      <c r="D22" s="358" t="s">
        <v>419</v>
      </c>
      <c r="E22" s="362" t="s">
        <v>766</v>
      </c>
      <c r="F22" s="365" t="s">
        <v>226</v>
      </c>
      <c r="G22" s="365" t="s">
        <v>226</v>
      </c>
      <c r="H22" s="365" t="s">
        <v>226</v>
      </c>
      <c r="I22" s="366">
        <v>0</v>
      </c>
      <c r="J22" s="365" t="s">
        <v>226</v>
      </c>
      <c r="K22" s="335"/>
      <c r="L22" s="335"/>
      <c r="M22" s="335"/>
    </row>
    <row r="23" spans="1:13" ht="13.8" hidden="1">
      <c r="A23" s="335"/>
      <c r="B23" s="335"/>
      <c r="C23" s="357" t="s">
        <v>947</v>
      </c>
      <c r="D23" s="358" t="s">
        <v>419</v>
      </c>
      <c r="E23" s="362" t="s">
        <v>940</v>
      </c>
      <c r="F23" s="365" t="s">
        <v>226</v>
      </c>
      <c r="G23" s="360"/>
      <c r="H23" s="365" t="s">
        <v>226</v>
      </c>
      <c r="I23" s="366">
        <v>0</v>
      </c>
      <c r="J23" s="365" t="s">
        <v>226</v>
      </c>
      <c r="K23" s="335"/>
      <c r="L23" s="335"/>
      <c r="M23" s="335"/>
    </row>
    <row r="24" spans="1:13" ht="13.8" hidden="1">
      <c r="A24" s="335"/>
      <c r="B24" s="335"/>
      <c r="C24" s="357" t="s">
        <v>947</v>
      </c>
      <c r="D24" s="358" t="s">
        <v>419</v>
      </c>
      <c r="E24" s="362" t="s">
        <v>941</v>
      </c>
      <c r="F24" s="365" t="s">
        <v>226</v>
      </c>
      <c r="G24" s="360"/>
      <c r="H24" s="365" t="s">
        <v>226</v>
      </c>
      <c r="I24" s="366">
        <v>0</v>
      </c>
      <c r="J24" s="365" t="s">
        <v>226</v>
      </c>
      <c r="K24" s="335"/>
      <c r="L24" s="335"/>
      <c r="M24" s="335"/>
    </row>
    <row r="25" spans="1:13" ht="13.8" hidden="1">
      <c r="A25" s="335"/>
      <c r="B25" s="335"/>
      <c r="C25" s="357" t="s">
        <v>947</v>
      </c>
      <c r="D25" s="358" t="s">
        <v>419</v>
      </c>
      <c r="E25" s="362" t="s">
        <v>942</v>
      </c>
      <c r="F25" s="365" t="s">
        <v>226</v>
      </c>
      <c r="G25" s="360"/>
      <c r="H25" s="365" t="s">
        <v>226</v>
      </c>
      <c r="I25" s="366">
        <v>0</v>
      </c>
      <c r="J25" s="365" t="s">
        <v>226</v>
      </c>
      <c r="K25" s="335"/>
      <c r="L25" s="335"/>
      <c r="M25" s="335"/>
    </row>
    <row r="26" spans="1:13" ht="13.8" hidden="1">
      <c r="A26" s="335"/>
      <c r="B26" s="335"/>
      <c r="C26" s="357" t="s">
        <v>947</v>
      </c>
      <c r="D26" s="358" t="s">
        <v>419</v>
      </c>
      <c r="E26" s="362" t="s">
        <v>949</v>
      </c>
      <c r="F26" s="365" t="s">
        <v>226</v>
      </c>
      <c r="G26" s="365" t="s">
        <v>226</v>
      </c>
      <c r="H26" s="365" t="s">
        <v>226</v>
      </c>
      <c r="I26" s="366">
        <v>0</v>
      </c>
      <c r="J26" s="365" t="s">
        <v>226</v>
      </c>
      <c r="K26" s="335"/>
      <c r="L26" s="335"/>
      <c r="M26" s="335"/>
    </row>
    <row r="27" spans="1:13" ht="13.8" hidden="1">
      <c r="A27" s="335"/>
      <c r="B27" s="335"/>
      <c r="C27" s="357" t="s">
        <v>947</v>
      </c>
      <c r="D27" s="358" t="s">
        <v>419</v>
      </c>
      <c r="E27" s="362" t="s">
        <v>768</v>
      </c>
      <c r="F27" s="363">
        <v>10439756</v>
      </c>
      <c r="G27" s="363">
        <v>10439756</v>
      </c>
      <c r="H27" s="365" t="s">
        <v>226</v>
      </c>
      <c r="I27" s="364">
        <v>10439756</v>
      </c>
      <c r="J27" s="365" t="s">
        <v>226</v>
      </c>
      <c r="K27" s="335"/>
      <c r="L27" s="335"/>
      <c r="M27" s="335"/>
    </row>
    <row r="28" spans="1:13" ht="13.8" hidden="1">
      <c r="A28" s="335"/>
      <c r="B28" s="335"/>
      <c r="C28" s="357" t="s">
        <v>947</v>
      </c>
      <c r="D28" s="358" t="s">
        <v>419</v>
      </c>
      <c r="E28" s="362" t="s">
        <v>767</v>
      </c>
      <c r="F28" s="363">
        <v>1512021</v>
      </c>
      <c r="G28" s="363">
        <v>1512021</v>
      </c>
      <c r="H28" s="365" t="s">
        <v>226</v>
      </c>
      <c r="I28" s="364">
        <v>1512021</v>
      </c>
      <c r="J28" s="365" t="s">
        <v>226</v>
      </c>
      <c r="K28" s="335"/>
      <c r="L28" s="335"/>
      <c r="M28" s="335"/>
    </row>
    <row r="29" spans="1:13" ht="13.8" hidden="1">
      <c r="A29" s="335"/>
      <c r="B29" s="335"/>
      <c r="C29" s="357" t="s">
        <v>947</v>
      </c>
      <c r="D29" s="358" t="s">
        <v>419</v>
      </c>
      <c r="E29" s="362" t="s">
        <v>930</v>
      </c>
      <c r="F29" s="365" t="s">
        <v>226</v>
      </c>
      <c r="G29" s="363">
        <v>5000</v>
      </c>
      <c r="H29" s="363">
        <v>5000</v>
      </c>
      <c r="I29" s="364">
        <v>5000</v>
      </c>
      <c r="J29" s="365" t="s">
        <v>226</v>
      </c>
      <c r="K29" s="335"/>
      <c r="L29" s="335"/>
      <c r="M29" s="335"/>
    </row>
    <row r="30" spans="1:13" ht="13.8" hidden="1">
      <c r="A30" s="367"/>
      <c r="B30" s="367"/>
      <c r="C30" s="357" t="s">
        <v>947</v>
      </c>
      <c r="D30" s="358" t="s">
        <v>421</v>
      </c>
      <c r="E30" s="362" t="s">
        <v>752</v>
      </c>
      <c r="F30" s="368">
        <v>172809360</v>
      </c>
      <c r="G30" s="368">
        <v>168838627</v>
      </c>
      <c r="H30" s="368">
        <v>-3970733</v>
      </c>
      <c r="I30" s="369">
        <v>172809360</v>
      </c>
      <c r="J30" s="363">
        <v>-3970733</v>
      </c>
      <c r="K30" s="367"/>
      <c r="L30" s="367"/>
      <c r="M30" s="367"/>
    </row>
    <row r="31" spans="1:13" ht="13.8" hidden="1">
      <c r="A31" s="335"/>
      <c r="B31" s="335"/>
      <c r="C31" s="357" t="s">
        <v>947</v>
      </c>
      <c r="D31" s="358" t="s">
        <v>421</v>
      </c>
      <c r="E31" s="362" t="s">
        <v>755</v>
      </c>
      <c r="F31" s="363">
        <v>163752559</v>
      </c>
      <c r="G31" s="363">
        <v>163752559</v>
      </c>
      <c r="H31" s="365" t="s">
        <v>226</v>
      </c>
      <c r="I31" s="364">
        <v>163752559</v>
      </c>
      <c r="J31" s="365" t="s">
        <v>226</v>
      </c>
      <c r="K31" s="335"/>
      <c r="L31" s="335"/>
      <c r="M31" s="335"/>
    </row>
    <row r="32" spans="1:13" ht="13.8" hidden="1">
      <c r="A32" s="335"/>
      <c r="B32" s="335"/>
      <c r="C32" s="357" t="s">
        <v>947</v>
      </c>
      <c r="D32" s="358" t="s">
        <v>421</v>
      </c>
      <c r="E32" s="362" t="s">
        <v>766</v>
      </c>
      <c r="F32" s="365" t="s">
        <v>226</v>
      </c>
      <c r="G32" s="365" t="s">
        <v>226</v>
      </c>
      <c r="H32" s="365" t="s">
        <v>226</v>
      </c>
      <c r="I32" s="361"/>
      <c r="J32" s="365" t="s">
        <v>226</v>
      </c>
      <c r="K32" s="335"/>
      <c r="L32" s="335"/>
      <c r="M32" s="335"/>
    </row>
    <row r="33" spans="1:13" ht="13.8" hidden="1">
      <c r="A33" s="335"/>
      <c r="B33" s="335"/>
      <c r="C33" s="357" t="s">
        <v>947</v>
      </c>
      <c r="D33" s="358" t="s">
        <v>421</v>
      </c>
      <c r="E33" s="362" t="s">
        <v>940</v>
      </c>
      <c r="F33" s="365" t="s">
        <v>226</v>
      </c>
      <c r="G33" s="365" t="s">
        <v>226</v>
      </c>
      <c r="H33" s="365" t="s">
        <v>226</v>
      </c>
      <c r="I33" s="361"/>
      <c r="J33" s="365" t="s">
        <v>226</v>
      </c>
      <c r="K33" s="335"/>
      <c r="L33" s="335"/>
      <c r="M33" s="335"/>
    </row>
    <row r="34" spans="1:13" ht="13.8" hidden="1">
      <c r="A34" s="335"/>
      <c r="B34" s="335"/>
      <c r="C34" s="357" t="s">
        <v>947</v>
      </c>
      <c r="D34" s="358" t="s">
        <v>421</v>
      </c>
      <c r="E34" s="362" t="s">
        <v>941</v>
      </c>
      <c r="F34" s="365" t="s">
        <v>226</v>
      </c>
      <c r="G34" s="360"/>
      <c r="H34" s="365" t="s">
        <v>226</v>
      </c>
      <c r="I34" s="361"/>
      <c r="J34" s="365" t="s">
        <v>226</v>
      </c>
      <c r="K34" s="335"/>
      <c r="L34" s="335"/>
      <c r="M34" s="335"/>
    </row>
    <row r="35" spans="1:13" ht="13.8" hidden="1">
      <c r="A35" s="335"/>
      <c r="B35" s="335"/>
      <c r="C35" s="357" t="s">
        <v>947</v>
      </c>
      <c r="D35" s="358" t="s">
        <v>421</v>
      </c>
      <c r="E35" s="362" t="s">
        <v>942</v>
      </c>
      <c r="F35" s="363">
        <v>8655551</v>
      </c>
      <c r="G35" s="593">
        <v>13182405</v>
      </c>
      <c r="H35" s="589">
        <v>0</v>
      </c>
      <c r="I35" s="594">
        <v>13182405.5</v>
      </c>
      <c r="J35" s="365" t="s">
        <v>226</v>
      </c>
      <c r="K35" s="335"/>
      <c r="L35" s="335"/>
      <c r="M35" s="335"/>
    </row>
    <row r="36" spans="1:13" ht="13.8" hidden="1">
      <c r="A36" s="335"/>
      <c r="B36" s="335"/>
      <c r="C36" s="357" t="s">
        <v>947</v>
      </c>
      <c r="D36" s="358" t="s">
        <v>421</v>
      </c>
      <c r="E36" s="362" t="s">
        <v>949</v>
      </c>
      <c r="F36" s="363">
        <v>4526854</v>
      </c>
      <c r="G36" s="588"/>
      <c r="H36" s="588"/>
      <c r="I36" s="588"/>
      <c r="J36" s="365" t="s">
        <v>226</v>
      </c>
      <c r="K36" s="335"/>
      <c r="L36" s="335"/>
      <c r="M36" s="335"/>
    </row>
    <row r="37" spans="1:13" ht="13.8" hidden="1">
      <c r="A37" s="335"/>
      <c r="B37" s="335"/>
      <c r="C37" s="357" t="s">
        <v>947</v>
      </c>
      <c r="D37" s="358" t="s">
        <v>421</v>
      </c>
      <c r="E37" s="362" t="s">
        <v>768</v>
      </c>
      <c r="F37" s="363">
        <v>87007014</v>
      </c>
      <c r="G37" s="363">
        <v>87007014</v>
      </c>
      <c r="H37" s="365">
        <v>0</v>
      </c>
      <c r="I37" s="364">
        <v>87007014</v>
      </c>
      <c r="J37" s="365" t="s">
        <v>226</v>
      </c>
      <c r="K37" s="335"/>
      <c r="L37" s="335"/>
      <c r="M37" s="335"/>
    </row>
    <row r="38" spans="1:13" ht="13.8" hidden="1">
      <c r="A38" s="335"/>
      <c r="B38" s="335"/>
      <c r="C38" s="357" t="s">
        <v>947</v>
      </c>
      <c r="D38" s="358" t="s">
        <v>421</v>
      </c>
      <c r="E38" s="362" t="s">
        <v>767</v>
      </c>
      <c r="F38" s="363">
        <v>6351189</v>
      </c>
      <c r="G38" s="363">
        <v>6351189</v>
      </c>
      <c r="H38" s="365">
        <v>0</v>
      </c>
      <c r="I38" s="364">
        <v>6351189</v>
      </c>
      <c r="J38" s="365" t="s">
        <v>226</v>
      </c>
      <c r="K38" s="335"/>
      <c r="L38" s="335"/>
      <c r="M38" s="335"/>
    </row>
    <row r="39" spans="1:13" ht="13.8" hidden="1">
      <c r="A39" s="335"/>
      <c r="B39" s="335"/>
      <c r="C39" s="357" t="s">
        <v>947</v>
      </c>
      <c r="D39" s="358" t="s">
        <v>421</v>
      </c>
      <c r="E39" s="362" t="s">
        <v>930</v>
      </c>
      <c r="F39" s="365" t="s">
        <v>226</v>
      </c>
      <c r="G39" s="363">
        <v>26500</v>
      </c>
      <c r="H39" s="363">
        <v>26500</v>
      </c>
      <c r="I39" s="364">
        <v>26500</v>
      </c>
      <c r="J39" s="365" t="s">
        <v>226</v>
      </c>
      <c r="K39" s="335"/>
      <c r="L39" s="335"/>
      <c r="M39" s="335"/>
    </row>
    <row r="40" spans="1:13" ht="13.8" hidden="1">
      <c r="A40" s="335"/>
      <c r="B40" s="335"/>
      <c r="C40" s="357" t="s">
        <v>947</v>
      </c>
      <c r="D40" s="370" t="s">
        <v>430</v>
      </c>
      <c r="E40" s="362" t="s">
        <v>752</v>
      </c>
      <c r="F40" s="365" t="s">
        <v>226</v>
      </c>
      <c r="G40" s="365" t="s">
        <v>226</v>
      </c>
      <c r="H40" s="365" t="s">
        <v>226</v>
      </c>
      <c r="I40" s="361"/>
      <c r="J40" s="365" t="s">
        <v>226</v>
      </c>
      <c r="K40" s="335"/>
      <c r="L40" s="335"/>
      <c r="M40" s="335"/>
    </row>
    <row r="41" spans="1:13" ht="13.8" hidden="1">
      <c r="A41" s="335"/>
      <c r="B41" s="335"/>
      <c r="C41" s="357" t="s">
        <v>947</v>
      </c>
      <c r="D41" s="370" t="s">
        <v>430</v>
      </c>
      <c r="E41" s="362" t="s">
        <v>755</v>
      </c>
      <c r="F41" s="365" t="s">
        <v>226</v>
      </c>
      <c r="G41" s="365" t="s">
        <v>226</v>
      </c>
      <c r="H41" s="365" t="s">
        <v>226</v>
      </c>
      <c r="I41" s="361"/>
      <c r="J41" s="365" t="s">
        <v>226</v>
      </c>
      <c r="K41" s="335"/>
      <c r="L41" s="335"/>
      <c r="M41" s="335"/>
    </row>
    <row r="42" spans="1:13" ht="13.8" hidden="1">
      <c r="A42" s="335"/>
      <c r="B42" s="335"/>
      <c r="C42" s="357" t="s">
        <v>947</v>
      </c>
      <c r="D42" s="370" t="s">
        <v>430</v>
      </c>
      <c r="E42" s="362" t="s">
        <v>766</v>
      </c>
      <c r="F42" s="365" t="s">
        <v>226</v>
      </c>
      <c r="G42" s="365" t="s">
        <v>226</v>
      </c>
      <c r="H42" s="365" t="s">
        <v>226</v>
      </c>
      <c r="I42" s="361"/>
      <c r="J42" s="365" t="s">
        <v>226</v>
      </c>
      <c r="K42" s="335"/>
      <c r="L42" s="335"/>
      <c r="M42" s="335"/>
    </row>
    <row r="43" spans="1:13" ht="13.8" hidden="1">
      <c r="A43" s="335"/>
      <c r="B43" s="335"/>
      <c r="C43" s="357" t="s">
        <v>947</v>
      </c>
      <c r="D43" s="370" t="s">
        <v>430</v>
      </c>
      <c r="E43" s="362" t="s">
        <v>940</v>
      </c>
      <c r="F43" s="365" t="s">
        <v>226</v>
      </c>
      <c r="G43" s="360"/>
      <c r="H43" s="365" t="s">
        <v>226</v>
      </c>
      <c r="I43" s="361"/>
      <c r="J43" s="365" t="s">
        <v>226</v>
      </c>
      <c r="K43" s="335"/>
      <c r="L43" s="335"/>
      <c r="M43" s="335"/>
    </row>
    <row r="44" spans="1:13" ht="13.8" hidden="1">
      <c r="A44" s="335"/>
      <c r="B44" s="335"/>
      <c r="C44" s="357" t="s">
        <v>947</v>
      </c>
      <c r="D44" s="370" t="s">
        <v>430</v>
      </c>
      <c r="E44" s="362" t="s">
        <v>941</v>
      </c>
      <c r="F44" s="365" t="s">
        <v>226</v>
      </c>
      <c r="G44" s="360"/>
      <c r="H44" s="365" t="s">
        <v>226</v>
      </c>
      <c r="I44" s="361"/>
      <c r="J44" s="365" t="s">
        <v>226</v>
      </c>
      <c r="K44" s="335"/>
      <c r="L44" s="335"/>
      <c r="M44" s="335"/>
    </row>
    <row r="45" spans="1:13" ht="13.8" hidden="1">
      <c r="A45" s="335"/>
      <c r="B45" s="335"/>
      <c r="C45" s="357" t="s">
        <v>947</v>
      </c>
      <c r="D45" s="370" t="s">
        <v>430</v>
      </c>
      <c r="E45" s="362" t="s">
        <v>942</v>
      </c>
      <c r="F45" s="365" t="s">
        <v>226</v>
      </c>
      <c r="G45" s="360"/>
      <c r="H45" s="365" t="s">
        <v>226</v>
      </c>
      <c r="I45" s="361"/>
      <c r="J45" s="365" t="s">
        <v>226</v>
      </c>
      <c r="K45" s="335"/>
      <c r="L45" s="335"/>
      <c r="M45" s="335"/>
    </row>
    <row r="46" spans="1:13" ht="13.8" hidden="1">
      <c r="A46" s="335"/>
      <c r="B46" s="335"/>
      <c r="C46" s="357" t="s">
        <v>947</v>
      </c>
      <c r="D46" s="370" t="s">
        <v>430</v>
      </c>
      <c r="E46" s="362" t="s">
        <v>949</v>
      </c>
      <c r="F46" s="365" t="s">
        <v>226</v>
      </c>
      <c r="G46" s="365" t="s">
        <v>226</v>
      </c>
      <c r="H46" s="365" t="s">
        <v>226</v>
      </c>
      <c r="I46" s="361"/>
      <c r="J46" s="365" t="s">
        <v>226</v>
      </c>
      <c r="K46" s="335"/>
      <c r="L46" s="335"/>
      <c r="M46" s="335"/>
    </row>
    <row r="47" spans="1:13" ht="13.8" hidden="1">
      <c r="A47" s="335"/>
      <c r="B47" s="335"/>
      <c r="C47" s="357" t="s">
        <v>947</v>
      </c>
      <c r="D47" s="370" t="s">
        <v>430</v>
      </c>
      <c r="E47" s="362" t="s">
        <v>768</v>
      </c>
      <c r="F47" s="365" t="s">
        <v>226</v>
      </c>
      <c r="G47" s="365" t="s">
        <v>226</v>
      </c>
      <c r="H47" s="365" t="s">
        <v>226</v>
      </c>
      <c r="I47" s="361"/>
      <c r="J47" s="365" t="s">
        <v>226</v>
      </c>
      <c r="K47" s="335"/>
      <c r="L47" s="335"/>
      <c r="M47" s="335"/>
    </row>
    <row r="48" spans="1:13" ht="13.8" hidden="1">
      <c r="A48" s="335"/>
      <c r="B48" s="335"/>
      <c r="C48" s="357" t="s">
        <v>947</v>
      </c>
      <c r="D48" s="370" t="s">
        <v>430</v>
      </c>
      <c r="E48" s="362" t="s">
        <v>767</v>
      </c>
      <c r="F48" s="365" t="s">
        <v>226</v>
      </c>
      <c r="G48" s="365" t="s">
        <v>226</v>
      </c>
      <c r="H48" s="365" t="s">
        <v>226</v>
      </c>
      <c r="I48" s="361"/>
      <c r="J48" s="365" t="s">
        <v>226</v>
      </c>
      <c r="K48" s="335"/>
      <c r="L48" s="335"/>
      <c r="M48" s="335"/>
    </row>
    <row r="49" spans="1:13" ht="13.8" hidden="1">
      <c r="A49" s="335"/>
      <c r="B49" s="335"/>
      <c r="C49" s="357" t="s">
        <v>947</v>
      </c>
      <c r="D49" s="370" t="s">
        <v>430</v>
      </c>
      <c r="E49" s="362" t="s">
        <v>930</v>
      </c>
      <c r="F49" s="365" t="s">
        <v>226</v>
      </c>
      <c r="G49" s="365" t="s">
        <v>226</v>
      </c>
      <c r="H49" s="365" t="s">
        <v>226</v>
      </c>
      <c r="I49" s="361"/>
      <c r="J49" s="365" t="s">
        <v>226</v>
      </c>
      <c r="K49" s="335"/>
      <c r="L49" s="335"/>
      <c r="M49" s="335"/>
    </row>
    <row r="50" spans="1:13" ht="13.8" hidden="1">
      <c r="A50" s="335"/>
      <c r="B50" s="335"/>
      <c r="C50" s="357" t="s">
        <v>947</v>
      </c>
      <c r="D50" s="370" t="s">
        <v>436</v>
      </c>
      <c r="E50" s="362" t="s">
        <v>752</v>
      </c>
      <c r="F50" s="363">
        <v>109843602</v>
      </c>
      <c r="G50" s="363">
        <v>109843602</v>
      </c>
      <c r="H50" s="365">
        <v>0</v>
      </c>
      <c r="I50" s="364">
        <v>109843602</v>
      </c>
      <c r="J50" s="365" t="s">
        <v>226</v>
      </c>
      <c r="K50" s="335"/>
      <c r="L50" s="335"/>
      <c r="M50" s="335"/>
    </row>
    <row r="51" spans="1:13" ht="13.8" hidden="1">
      <c r="A51" s="335"/>
      <c r="B51" s="335"/>
      <c r="C51" s="357" t="s">
        <v>947</v>
      </c>
      <c r="D51" s="370" t="s">
        <v>436</v>
      </c>
      <c r="E51" s="362" t="s">
        <v>755</v>
      </c>
      <c r="F51" s="363">
        <v>324860114</v>
      </c>
      <c r="G51" s="363">
        <v>324860114</v>
      </c>
      <c r="H51" s="365" t="s">
        <v>226</v>
      </c>
      <c r="I51" s="364">
        <v>324860114</v>
      </c>
      <c r="J51" s="365" t="s">
        <v>226</v>
      </c>
      <c r="K51" s="335"/>
      <c r="L51" s="335"/>
      <c r="M51" s="335"/>
    </row>
    <row r="52" spans="1:13" ht="13.8" hidden="1">
      <c r="A52" s="335"/>
      <c r="B52" s="335"/>
      <c r="C52" s="357" t="s">
        <v>947</v>
      </c>
      <c r="D52" s="370" t="s">
        <v>436</v>
      </c>
      <c r="E52" s="362" t="s">
        <v>766</v>
      </c>
      <c r="F52" s="365" t="s">
        <v>226</v>
      </c>
      <c r="G52" s="365" t="s">
        <v>226</v>
      </c>
      <c r="H52" s="365" t="s">
        <v>226</v>
      </c>
      <c r="I52" s="361"/>
      <c r="J52" s="365" t="s">
        <v>226</v>
      </c>
      <c r="K52" s="335"/>
      <c r="L52" s="335"/>
      <c r="M52" s="335"/>
    </row>
    <row r="53" spans="1:13" ht="13.8" hidden="1">
      <c r="A53" s="335"/>
      <c r="B53" s="335"/>
      <c r="C53" s="357" t="s">
        <v>947</v>
      </c>
      <c r="D53" s="370" t="s">
        <v>436</v>
      </c>
      <c r="E53" s="362" t="s">
        <v>940</v>
      </c>
      <c r="F53" s="365" t="s">
        <v>226</v>
      </c>
      <c r="G53" s="360"/>
      <c r="H53" s="365" t="s">
        <v>226</v>
      </c>
      <c r="I53" s="361"/>
      <c r="J53" s="365" t="s">
        <v>226</v>
      </c>
      <c r="K53" s="335"/>
      <c r="L53" s="335"/>
      <c r="M53" s="335"/>
    </row>
    <row r="54" spans="1:13" ht="13.8" hidden="1">
      <c r="A54" s="335"/>
      <c r="B54" s="335"/>
      <c r="C54" s="357" t="s">
        <v>947</v>
      </c>
      <c r="D54" s="370" t="s">
        <v>436</v>
      </c>
      <c r="E54" s="362" t="s">
        <v>941</v>
      </c>
      <c r="F54" s="365" t="s">
        <v>226</v>
      </c>
      <c r="G54" s="360"/>
      <c r="H54" s="365" t="s">
        <v>226</v>
      </c>
      <c r="I54" s="361"/>
      <c r="J54" s="365" t="s">
        <v>226</v>
      </c>
      <c r="K54" s="335"/>
      <c r="L54" s="335"/>
      <c r="M54" s="335"/>
    </row>
    <row r="55" spans="1:13" ht="13.8" hidden="1">
      <c r="A55" s="335"/>
      <c r="B55" s="335"/>
      <c r="C55" s="357" t="s">
        <v>947</v>
      </c>
      <c r="D55" s="370" t="s">
        <v>436</v>
      </c>
      <c r="E55" s="362" t="s">
        <v>942</v>
      </c>
      <c r="F55" s="365" t="s">
        <v>226</v>
      </c>
      <c r="G55" s="360"/>
      <c r="H55" s="365" t="s">
        <v>226</v>
      </c>
      <c r="I55" s="361"/>
      <c r="J55" s="365" t="s">
        <v>226</v>
      </c>
      <c r="K55" s="335"/>
      <c r="L55" s="335"/>
      <c r="M55" s="335"/>
    </row>
    <row r="56" spans="1:13" ht="13.8" hidden="1">
      <c r="A56" s="335"/>
      <c r="B56" s="335"/>
      <c r="C56" s="357" t="s">
        <v>947</v>
      </c>
      <c r="D56" s="370" t="s">
        <v>436</v>
      </c>
      <c r="E56" s="362" t="s">
        <v>949</v>
      </c>
      <c r="F56" s="365" t="s">
        <v>226</v>
      </c>
      <c r="G56" s="365" t="s">
        <v>226</v>
      </c>
      <c r="H56" s="365" t="s">
        <v>226</v>
      </c>
      <c r="I56" s="361"/>
      <c r="J56" s="365" t="s">
        <v>226</v>
      </c>
      <c r="K56" s="335"/>
      <c r="L56" s="335"/>
      <c r="M56" s="335"/>
    </row>
    <row r="57" spans="1:13" ht="13.8" hidden="1">
      <c r="A57" s="335"/>
      <c r="B57" s="335"/>
      <c r="C57" s="357" t="s">
        <v>947</v>
      </c>
      <c r="D57" s="370" t="s">
        <v>436</v>
      </c>
      <c r="E57" s="362" t="s">
        <v>768</v>
      </c>
      <c r="F57" s="363">
        <v>20925053</v>
      </c>
      <c r="G57" s="363">
        <v>23206555</v>
      </c>
      <c r="H57" s="363">
        <v>2281502</v>
      </c>
      <c r="I57" s="364">
        <v>23206555</v>
      </c>
      <c r="J57" s="365" t="s">
        <v>226</v>
      </c>
      <c r="K57" s="335"/>
      <c r="L57" s="335"/>
      <c r="M57" s="335"/>
    </row>
    <row r="58" spans="1:13" ht="13.8" hidden="1">
      <c r="A58" s="335"/>
      <c r="B58" s="335"/>
      <c r="C58" s="357" t="s">
        <v>947</v>
      </c>
      <c r="D58" s="370" t="s">
        <v>436</v>
      </c>
      <c r="E58" s="362" t="s">
        <v>767</v>
      </c>
      <c r="F58" s="363">
        <v>2385070</v>
      </c>
      <c r="G58" s="363">
        <v>2105550</v>
      </c>
      <c r="H58" s="363">
        <v>-279520</v>
      </c>
      <c r="I58" s="364">
        <v>2105550</v>
      </c>
      <c r="J58" s="365" t="s">
        <v>226</v>
      </c>
      <c r="K58" s="335"/>
      <c r="L58" s="335"/>
      <c r="M58" s="335"/>
    </row>
    <row r="59" spans="1:13" ht="13.8" hidden="1">
      <c r="A59" s="335"/>
      <c r="B59" s="335"/>
      <c r="C59" s="357" t="s">
        <v>947</v>
      </c>
      <c r="D59" s="370" t="s">
        <v>436</v>
      </c>
      <c r="E59" s="362" t="s">
        <v>930</v>
      </c>
      <c r="F59" s="363">
        <v>1281999</v>
      </c>
      <c r="G59" s="365">
        <v>600</v>
      </c>
      <c r="H59" s="363">
        <v>-1281399</v>
      </c>
      <c r="I59" s="366">
        <v>600</v>
      </c>
      <c r="J59" s="365" t="s">
        <v>226</v>
      </c>
      <c r="K59" s="335"/>
      <c r="L59" s="335"/>
      <c r="M59" s="335"/>
    </row>
    <row r="60" spans="1:13" ht="13.8" hidden="1">
      <c r="A60" s="335"/>
      <c r="B60" s="335"/>
      <c r="C60" s="357" t="s">
        <v>947</v>
      </c>
      <c r="D60" s="370" t="s">
        <v>438</v>
      </c>
      <c r="E60" s="362" t="s">
        <v>752</v>
      </c>
      <c r="F60" s="363">
        <v>85266634</v>
      </c>
      <c r="G60" s="363">
        <v>90996677</v>
      </c>
      <c r="H60" s="363">
        <v>5730043</v>
      </c>
      <c r="I60" s="364">
        <v>90996677</v>
      </c>
      <c r="J60" s="365" t="s">
        <v>226</v>
      </c>
      <c r="K60" s="335"/>
      <c r="L60" s="335"/>
      <c r="M60" s="335"/>
    </row>
    <row r="61" spans="1:13" ht="13.8" hidden="1">
      <c r="A61" s="335"/>
      <c r="B61" s="335"/>
      <c r="C61" s="357" t="s">
        <v>947</v>
      </c>
      <c r="D61" s="370" t="s">
        <v>438</v>
      </c>
      <c r="E61" s="362" t="s">
        <v>755</v>
      </c>
      <c r="F61" s="363">
        <v>277439828</v>
      </c>
      <c r="G61" s="363">
        <v>277439828</v>
      </c>
      <c r="H61" s="365" t="s">
        <v>226</v>
      </c>
      <c r="I61" s="364">
        <v>277439828</v>
      </c>
      <c r="J61" s="365" t="s">
        <v>226</v>
      </c>
      <c r="K61" s="335"/>
      <c r="L61" s="335"/>
      <c r="M61" s="335"/>
    </row>
    <row r="62" spans="1:13" ht="13.8" hidden="1">
      <c r="A62" s="335"/>
      <c r="B62" s="335"/>
      <c r="C62" s="357" t="s">
        <v>947</v>
      </c>
      <c r="D62" s="370" t="s">
        <v>438</v>
      </c>
      <c r="E62" s="362" t="s">
        <v>766</v>
      </c>
      <c r="F62" s="365" t="s">
        <v>226</v>
      </c>
      <c r="G62" s="365" t="s">
        <v>226</v>
      </c>
      <c r="H62" s="365" t="s">
        <v>226</v>
      </c>
      <c r="I62" s="361"/>
      <c r="J62" s="365" t="s">
        <v>226</v>
      </c>
      <c r="K62" s="335"/>
      <c r="L62" s="335"/>
      <c r="M62" s="335"/>
    </row>
    <row r="63" spans="1:13" ht="13.8" hidden="1">
      <c r="A63" s="335"/>
      <c r="B63" s="335"/>
      <c r="C63" s="357" t="s">
        <v>947</v>
      </c>
      <c r="D63" s="370" t="s">
        <v>438</v>
      </c>
      <c r="E63" s="362" t="s">
        <v>940</v>
      </c>
      <c r="F63" s="365" t="s">
        <v>226</v>
      </c>
      <c r="G63" s="360"/>
      <c r="H63" s="365" t="s">
        <v>226</v>
      </c>
      <c r="I63" s="361"/>
      <c r="J63" s="365" t="s">
        <v>226</v>
      </c>
      <c r="K63" s="335"/>
      <c r="L63" s="335"/>
      <c r="M63" s="335"/>
    </row>
    <row r="64" spans="1:13" ht="13.8" hidden="1">
      <c r="A64" s="335"/>
      <c r="B64" s="335"/>
      <c r="C64" s="357" t="s">
        <v>947</v>
      </c>
      <c r="D64" s="370" t="s">
        <v>438</v>
      </c>
      <c r="E64" s="362" t="s">
        <v>941</v>
      </c>
      <c r="F64" s="365" t="s">
        <v>226</v>
      </c>
      <c r="G64" s="360"/>
      <c r="H64" s="365" t="s">
        <v>226</v>
      </c>
      <c r="I64" s="361"/>
      <c r="J64" s="365" t="s">
        <v>226</v>
      </c>
      <c r="K64" s="335"/>
      <c r="L64" s="335"/>
      <c r="M64" s="335"/>
    </row>
    <row r="65" spans="1:13" ht="13.8" hidden="1">
      <c r="A65" s="335"/>
      <c r="B65" s="335"/>
      <c r="C65" s="357" t="s">
        <v>947</v>
      </c>
      <c r="D65" s="370" t="s">
        <v>438</v>
      </c>
      <c r="E65" s="362" t="s">
        <v>942</v>
      </c>
      <c r="F65" s="363">
        <v>3056921</v>
      </c>
      <c r="G65" s="360"/>
      <c r="H65" s="363">
        <v>-3056921</v>
      </c>
      <c r="I65" s="366" t="s">
        <v>226</v>
      </c>
      <c r="J65" s="365" t="s">
        <v>226</v>
      </c>
      <c r="K65" s="335"/>
      <c r="L65" s="335"/>
      <c r="M65" s="335"/>
    </row>
    <row r="66" spans="1:13" ht="13.8" hidden="1">
      <c r="A66" s="335"/>
      <c r="B66" s="335"/>
      <c r="C66" s="357" t="s">
        <v>947</v>
      </c>
      <c r="D66" s="370" t="s">
        <v>438</v>
      </c>
      <c r="E66" s="362" t="s">
        <v>949</v>
      </c>
      <c r="F66" s="365" t="s">
        <v>226</v>
      </c>
      <c r="G66" s="365" t="s">
        <v>226</v>
      </c>
      <c r="H66" s="365" t="s">
        <v>226</v>
      </c>
      <c r="I66" s="361"/>
      <c r="J66" s="365" t="s">
        <v>226</v>
      </c>
      <c r="K66" s="335"/>
      <c r="L66" s="335"/>
      <c r="M66" s="335"/>
    </row>
    <row r="67" spans="1:13" ht="13.8" hidden="1">
      <c r="A67" s="335"/>
      <c r="B67" s="335"/>
      <c r="C67" s="357" t="s">
        <v>947</v>
      </c>
      <c r="D67" s="370" t="s">
        <v>438</v>
      </c>
      <c r="E67" s="362" t="s">
        <v>768</v>
      </c>
      <c r="F67" s="363">
        <v>20725881</v>
      </c>
      <c r="G67" s="363">
        <v>20725881</v>
      </c>
      <c r="H67" s="365" t="s">
        <v>226</v>
      </c>
      <c r="I67" s="364">
        <v>20725881</v>
      </c>
      <c r="J67" s="365" t="s">
        <v>226</v>
      </c>
      <c r="K67" s="335"/>
      <c r="L67" s="335"/>
      <c r="M67" s="335"/>
    </row>
    <row r="68" spans="1:13" ht="13.8" hidden="1">
      <c r="A68" s="335"/>
      <c r="B68" s="335"/>
      <c r="C68" s="357" t="s">
        <v>947</v>
      </c>
      <c r="D68" s="370" t="s">
        <v>438</v>
      </c>
      <c r="E68" s="362" t="s">
        <v>767</v>
      </c>
      <c r="F68" s="363">
        <v>2222377</v>
      </c>
      <c r="G68" s="363">
        <v>2222377</v>
      </c>
      <c r="H68" s="365" t="s">
        <v>226</v>
      </c>
      <c r="I68" s="364">
        <v>2222377</v>
      </c>
      <c r="J68" s="365" t="s">
        <v>226</v>
      </c>
      <c r="K68" s="335"/>
      <c r="L68" s="335"/>
      <c r="M68" s="335"/>
    </row>
    <row r="69" spans="1:13" ht="13.8" hidden="1">
      <c r="A69" s="335"/>
      <c r="B69" s="335"/>
      <c r="C69" s="357" t="s">
        <v>947</v>
      </c>
      <c r="D69" s="370" t="s">
        <v>438</v>
      </c>
      <c r="E69" s="362" t="s">
        <v>930</v>
      </c>
      <c r="F69" s="363">
        <v>6795</v>
      </c>
      <c r="G69" s="363">
        <v>7495</v>
      </c>
      <c r="H69" s="365">
        <v>700</v>
      </c>
      <c r="I69" s="364">
        <v>7495</v>
      </c>
      <c r="J69" s="365" t="s">
        <v>226</v>
      </c>
      <c r="K69" s="335"/>
      <c r="L69" s="335"/>
      <c r="M69" s="335"/>
    </row>
    <row r="70" spans="1:13" ht="13.8" hidden="1">
      <c r="A70" s="335"/>
      <c r="B70" s="335"/>
      <c r="C70" s="357" t="s">
        <v>947</v>
      </c>
      <c r="D70" s="370" t="s">
        <v>827</v>
      </c>
      <c r="E70" s="362" t="s">
        <v>752</v>
      </c>
      <c r="F70" s="363">
        <v>321280548</v>
      </c>
      <c r="G70" s="363">
        <v>315604687</v>
      </c>
      <c r="H70" s="363">
        <v>-5675861</v>
      </c>
      <c r="I70" s="364">
        <v>315604687</v>
      </c>
      <c r="J70" s="365" t="s">
        <v>226</v>
      </c>
      <c r="K70" s="335"/>
      <c r="L70" s="335"/>
      <c r="M70" s="335"/>
    </row>
    <row r="71" spans="1:13" ht="13.8" hidden="1">
      <c r="A71" s="335"/>
      <c r="B71" s="335"/>
      <c r="C71" s="357" t="s">
        <v>947</v>
      </c>
      <c r="D71" s="370" t="s">
        <v>827</v>
      </c>
      <c r="E71" s="362" t="s">
        <v>755</v>
      </c>
      <c r="F71" s="363">
        <v>51420577</v>
      </c>
      <c r="G71" s="363">
        <v>51420577</v>
      </c>
      <c r="H71" s="365">
        <v>0</v>
      </c>
      <c r="I71" s="364">
        <v>51420577</v>
      </c>
      <c r="J71" s="365" t="s">
        <v>226</v>
      </c>
      <c r="K71" s="335"/>
      <c r="L71" s="335"/>
      <c r="M71" s="335"/>
    </row>
    <row r="72" spans="1:13" ht="13.8" hidden="1">
      <c r="A72" s="335"/>
      <c r="B72" s="335"/>
      <c r="C72" s="357" t="s">
        <v>947</v>
      </c>
      <c r="D72" s="370" t="s">
        <v>827</v>
      </c>
      <c r="E72" s="362" t="s">
        <v>766</v>
      </c>
      <c r="F72" s="365" t="s">
        <v>226</v>
      </c>
      <c r="G72" s="365" t="s">
        <v>226</v>
      </c>
      <c r="H72" s="365" t="s">
        <v>226</v>
      </c>
      <c r="I72" s="361"/>
      <c r="J72" s="365" t="s">
        <v>226</v>
      </c>
      <c r="K72" s="335"/>
      <c r="L72" s="335"/>
      <c r="M72" s="335"/>
    </row>
    <row r="73" spans="1:13" ht="13.8" hidden="1">
      <c r="A73" s="335"/>
      <c r="B73" s="335"/>
      <c r="C73" s="357" t="s">
        <v>947</v>
      </c>
      <c r="D73" s="370" t="s">
        <v>827</v>
      </c>
      <c r="E73" s="362" t="s">
        <v>940</v>
      </c>
      <c r="F73" s="365" t="s">
        <v>226</v>
      </c>
      <c r="G73" s="360"/>
      <c r="H73" s="365" t="s">
        <v>226</v>
      </c>
      <c r="I73" s="361"/>
      <c r="J73" s="365" t="s">
        <v>226</v>
      </c>
      <c r="K73" s="335"/>
      <c r="L73" s="335"/>
      <c r="M73" s="335"/>
    </row>
    <row r="74" spans="1:13" ht="13.8" hidden="1">
      <c r="A74" s="335"/>
      <c r="B74" s="335"/>
      <c r="C74" s="357" t="s">
        <v>947</v>
      </c>
      <c r="D74" s="370" t="s">
        <v>827</v>
      </c>
      <c r="E74" s="362" t="s">
        <v>941</v>
      </c>
      <c r="F74" s="365" t="s">
        <v>226</v>
      </c>
      <c r="G74" s="360"/>
      <c r="H74" s="365" t="s">
        <v>226</v>
      </c>
      <c r="I74" s="361"/>
      <c r="J74" s="365" t="s">
        <v>226</v>
      </c>
      <c r="K74" s="335"/>
      <c r="L74" s="335"/>
      <c r="M74" s="335"/>
    </row>
    <row r="75" spans="1:13" ht="13.8" hidden="1">
      <c r="A75" s="335"/>
      <c r="B75" s="335"/>
      <c r="C75" s="357" t="s">
        <v>947</v>
      </c>
      <c r="D75" s="370" t="s">
        <v>827</v>
      </c>
      <c r="E75" s="362" t="s">
        <v>942</v>
      </c>
      <c r="F75" s="365" t="s">
        <v>226</v>
      </c>
      <c r="G75" s="360"/>
      <c r="H75" s="365" t="s">
        <v>226</v>
      </c>
      <c r="I75" s="361"/>
      <c r="J75" s="365" t="s">
        <v>226</v>
      </c>
      <c r="K75" s="335"/>
      <c r="L75" s="335"/>
      <c r="M75" s="335"/>
    </row>
    <row r="76" spans="1:13" ht="13.8" hidden="1">
      <c r="A76" s="335"/>
      <c r="B76" s="335"/>
      <c r="C76" s="357" t="s">
        <v>947</v>
      </c>
      <c r="D76" s="370" t="s">
        <v>827</v>
      </c>
      <c r="E76" s="362" t="s">
        <v>949</v>
      </c>
      <c r="F76" s="365" t="s">
        <v>226</v>
      </c>
      <c r="G76" s="365" t="s">
        <v>226</v>
      </c>
      <c r="H76" s="365" t="s">
        <v>226</v>
      </c>
      <c r="I76" s="361"/>
      <c r="J76" s="365" t="s">
        <v>226</v>
      </c>
      <c r="K76" s="335"/>
      <c r="L76" s="335"/>
      <c r="M76" s="335"/>
    </row>
    <row r="77" spans="1:13" ht="13.8" hidden="1">
      <c r="A77" s="335"/>
      <c r="B77" s="335"/>
      <c r="C77" s="357" t="s">
        <v>947</v>
      </c>
      <c r="D77" s="370" t="s">
        <v>827</v>
      </c>
      <c r="E77" s="362" t="s">
        <v>768</v>
      </c>
      <c r="F77" s="363">
        <v>65200284</v>
      </c>
      <c r="G77" s="363">
        <v>78501771</v>
      </c>
      <c r="H77" s="363">
        <v>13301487</v>
      </c>
      <c r="I77" s="364">
        <v>78501771</v>
      </c>
      <c r="J77" s="365" t="s">
        <v>226</v>
      </c>
      <c r="K77" s="335"/>
      <c r="L77" s="335"/>
      <c r="M77" s="335"/>
    </row>
    <row r="78" spans="1:13" ht="13.8" hidden="1">
      <c r="A78" s="335"/>
      <c r="B78" s="335"/>
      <c r="C78" s="357" t="s">
        <v>947</v>
      </c>
      <c r="D78" s="370" t="s">
        <v>827</v>
      </c>
      <c r="E78" s="362" t="s">
        <v>767</v>
      </c>
      <c r="F78" s="363">
        <v>4030231</v>
      </c>
      <c r="G78" s="363">
        <v>4030231</v>
      </c>
      <c r="H78" s="365" t="s">
        <v>226</v>
      </c>
      <c r="I78" s="364">
        <v>4030231</v>
      </c>
      <c r="J78" s="365" t="s">
        <v>226</v>
      </c>
      <c r="K78" s="335"/>
      <c r="L78" s="335"/>
      <c r="M78" s="335"/>
    </row>
    <row r="79" spans="1:13" ht="13.8" hidden="1">
      <c r="A79" s="335"/>
      <c r="B79" s="335"/>
      <c r="C79" s="357" t="s">
        <v>947</v>
      </c>
      <c r="D79" s="370" t="s">
        <v>827</v>
      </c>
      <c r="E79" s="362" t="s">
        <v>930</v>
      </c>
      <c r="F79" s="363">
        <v>1879287</v>
      </c>
      <c r="G79" s="363">
        <v>4068094</v>
      </c>
      <c r="H79" s="363">
        <v>2188807</v>
      </c>
      <c r="I79" s="364">
        <v>4068094</v>
      </c>
      <c r="J79" s="365" t="s">
        <v>226</v>
      </c>
      <c r="K79" s="335"/>
      <c r="L79" s="335"/>
      <c r="M79" s="335"/>
    </row>
    <row r="80" spans="1:13" ht="13.8" hidden="1">
      <c r="A80" s="335"/>
      <c r="B80" s="335"/>
      <c r="C80" s="357" t="s">
        <v>947</v>
      </c>
      <c r="D80" s="370" t="s">
        <v>442</v>
      </c>
      <c r="E80" s="362" t="s">
        <v>752</v>
      </c>
      <c r="F80" s="363">
        <v>203966330</v>
      </c>
      <c r="G80" s="363">
        <v>203966330</v>
      </c>
      <c r="H80" s="365">
        <v>0</v>
      </c>
      <c r="I80" s="364">
        <v>203966330</v>
      </c>
      <c r="J80" s="365" t="s">
        <v>226</v>
      </c>
      <c r="K80" s="335"/>
      <c r="L80" s="335"/>
      <c r="M80" s="335"/>
    </row>
    <row r="81" spans="1:13" ht="13.8" hidden="1">
      <c r="A81" s="335"/>
      <c r="B81" s="335"/>
      <c r="C81" s="357" t="s">
        <v>947</v>
      </c>
      <c r="D81" s="370" t="s">
        <v>442</v>
      </c>
      <c r="E81" s="362" t="s">
        <v>755</v>
      </c>
      <c r="F81" s="363">
        <v>407519644</v>
      </c>
      <c r="G81" s="363">
        <v>407519644</v>
      </c>
      <c r="H81" s="365" t="s">
        <v>226</v>
      </c>
      <c r="I81" s="364">
        <v>407519644</v>
      </c>
      <c r="J81" s="365" t="s">
        <v>226</v>
      </c>
      <c r="K81" s="335"/>
      <c r="L81" s="335"/>
      <c r="M81" s="335"/>
    </row>
    <row r="82" spans="1:13" ht="13.8" hidden="1">
      <c r="A82" s="335"/>
      <c r="B82" s="335"/>
      <c r="C82" s="357" t="s">
        <v>947</v>
      </c>
      <c r="D82" s="370" t="s">
        <v>442</v>
      </c>
      <c r="E82" s="362" t="s">
        <v>766</v>
      </c>
      <c r="F82" s="365" t="s">
        <v>226</v>
      </c>
      <c r="G82" s="365" t="s">
        <v>226</v>
      </c>
      <c r="H82" s="365" t="s">
        <v>226</v>
      </c>
      <c r="I82" s="366" t="s">
        <v>226</v>
      </c>
      <c r="J82" s="365" t="s">
        <v>226</v>
      </c>
      <c r="K82" s="335"/>
      <c r="L82" s="335"/>
      <c r="M82" s="335"/>
    </row>
    <row r="83" spans="1:13" ht="13.8" hidden="1">
      <c r="A83" s="335"/>
      <c r="B83" s="335"/>
      <c r="C83" s="357" t="s">
        <v>947</v>
      </c>
      <c r="D83" s="370" t="s">
        <v>442</v>
      </c>
      <c r="E83" s="362" t="s">
        <v>940</v>
      </c>
      <c r="F83" s="365" t="s">
        <v>226</v>
      </c>
      <c r="G83" s="360"/>
      <c r="H83" s="365" t="s">
        <v>226</v>
      </c>
      <c r="I83" s="361"/>
      <c r="J83" s="365" t="s">
        <v>226</v>
      </c>
      <c r="K83" s="335"/>
      <c r="L83" s="335"/>
      <c r="M83" s="335"/>
    </row>
    <row r="84" spans="1:13" ht="13.8" hidden="1">
      <c r="A84" s="335"/>
      <c r="B84" s="335"/>
      <c r="C84" s="357" t="s">
        <v>947</v>
      </c>
      <c r="D84" s="370" t="s">
        <v>442</v>
      </c>
      <c r="E84" s="362" t="s">
        <v>941</v>
      </c>
      <c r="F84" s="365" t="s">
        <v>226</v>
      </c>
      <c r="G84" s="360"/>
      <c r="H84" s="365" t="s">
        <v>226</v>
      </c>
      <c r="I84" s="361"/>
      <c r="J84" s="365" t="s">
        <v>226</v>
      </c>
      <c r="K84" s="335"/>
      <c r="L84" s="335"/>
      <c r="M84" s="335"/>
    </row>
    <row r="85" spans="1:13" ht="13.8" hidden="1">
      <c r="A85" s="335"/>
      <c r="B85" s="335"/>
      <c r="C85" s="357" t="s">
        <v>947</v>
      </c>
      <c r="D85" s="370" t="s">
        <v>442</v>
      </c>
      <c r="E85" s="362" t="s">
        <v>942</v>
      </c>
      <c r="F85" s="363">
        <v>95235240</v>
      </c>
      <c r="G85" s="363">
        <v>95235240</v>
      </c>
      <c r="H85" s="365" t="s">
        <v>226</v>
      </c>
      <c r="I85" s="364">
        <v>95235240</v>
      </c>
      <c r="J85" s="365" t="s">
        <v>226</v>
      </c>
      <c r="K85" s="335"/>
      <c r="L85" s="335"/>
      <c r="M85" s="335"/>
    </row>
    <row r="86" spans="1:13" ht="13.8" hidden="1">
      <c r="A86" s="335"/>
      <c r="B86" s="335"/>
      <c r="C86" s="357" t="s">
        <v>947</v>
      </c>
      <c r="D86" s="370" t="s">
        <v>442</v>
      </c>
      <c r="E86" s="362" t="s">
        <v>949</v>
      </c>
      <c r="F86" s="365" t="s">
        <v>226</v>
      </c>
      <c r="G86" s="365" t="s">
        <v>226</v>
      </c>
      <c r="H86" s="365" t="s">
        <v>226</v>
      </c>
      <c r="I86" s="366" t="s">
        <v>226</v>
      </c>
      <c r="J86" s="365" t="s">
        <v>226</v>
      </c>
      <c r="K86" s="335"/>
      <c r="L86" s="335"/>
      <c r="M86" s="335"/>
    </row>
    <row r="87" spans="1:13" ht="13.8" hidden="1">
      <c r="A87" s="335"/>
      <c r="B87" s="335"/>
      <c r="C87" s="357" t="s">
        <v>947</v>
      </c>
      <c r="D87" s="370" t="s">
        <v>442</v>
      </c>
      <c r="E87" s="362" t="s">
        <v>768</v>
      </c>
      <c r="F87" s="363">
        <v>67174565</v>
      </c>
      <c r="G87" s="363">
        <v>67174565</v>
      </c>
      <c r="H87" s="365">
        <v>0</v>
      </c>
      <c r="I87" s="364">
        <v>67174565</v>
      </c>
      <c r="J87" s="365" t="s">
        <v>226</v>
      </c>
      <c r="K87" s="335"/>
      <c r="L87" s="335"/>
      <c r="M87" s="335"/>
    </row>
    <row r="88" spans="1:13" ht="13.8" hidden="1">
      <c r="A88" s="335"/>
      <c r="B88" s="335"/>
      <c r="C88" s="357" t="s">
        <v>947</v>
      </c>
      <c r="D88" s="370" t="s">
        <v>442</v>
      </c>
      <c r="E88" s="362" t="s">
        <v>767</v>
      </c>
      <c r="F88" s="363">
        <v>18937871</v>
      </c>
      <c r="G88" s="363">
        <v>18937871</v>
      </c>
      <c r="H88" s="365">
        <v>0</v>
      </c>
      <c r="I88" s="364">
        <v>18937871</v>
      </c>
      <c r="J88" s="365" t="s">
        <v>226</v>
      </c>
      <c r="K88" s="335"/>
      <c r="L88" s="335"/>
      <c r="M88" s="335"/>
    </row>
    <row r="89" spans="1:13" ht="13.8" hidden="1">
      <c r="A89" s="335"/>
      <c r="B89" s="335"/>
      <c r="C89" s="357" t="s">
        <v>947</v>
      </c>
      <c r="D89" s="370" t="s">
        <v>442</v>
      </c>
      <c r="E89" s="362" t="s">
        <v>930</v>
      </c>
      <c r="F89" s="363">
        <v>53270</v>
      </c>
      <c r="G89" s="363">
        <v>54870</v>
      </c>
      <c r="H89" s="363">
        <v>1600</v>
      </c>
      <c r="I89" s="364">
        <v>54870</v>
      </c>
      <c r="J89" s="365" t="s">
        <v>226</v>
      </c>
      <c r="K89" s="335"/>
      <c r="L89" s="335"/>
      <c r="M89" s="335"/>
    </row>
    <row r="90" spans="1:13" ht="13.8" hidden="1">
      <c r="A90" s="335"/>
      <c r="B90" s="335"/>
      <c r="C90" s="357" t="s">
        <v>947</v>
      </c>
      <c r="D90" s="370" t="s">
        <v>451</v>
      </c>
      <c r="E90" s="362" t="s">
        <v>752</v>
      </c>
      <c r="F90" s="363">
        <v>209168938</v>
      </c>
      <c r="G90" s="363">
        <v>209168938</v>
      </c>
      <c r="H90" s="365">
        <v>0</v>
      </c>
      <c r="I90" s="364">
        <v>209168938</v>
      </c>
      <c r="J90" s="365" t="s">
        <v>226</v>
      </c>
      <c r="K90" s="335"/>
      <c r="L90" s="335"/>
      <c r="M90" s="335"/>
    </row>
    <row r="91" spans="1:13" ht="13.8" hidden="1">
      <c r="A91" s="367"/>
      <c r="B91" s="367"/>
      <c r="C91" s="357" t="s">
        <v>947</v>
      </c>
      <c r="D91" s="370" t="s">
        <v>451</v>
      </c>
      <c r="E91" s="371" t="s">
        <v>755</v>
      </c>
      <c r="F91" s="368">
        <v>47097559</v>
      </c>
      <c r="G91" s="368">
        <v>188508068</v>
      </c>
      <c r="H91" s="368">
        <v>141410509</v>
      </c>
      <c r="I91" s="369">
        <v>188508068</v>
      </c>
      <c r="J91" s="372" t="s">
        <v>226</v>
      </c>
      <c r="K91" s="367"/>
      <c r="L91" s="367"/>
      <c r="M91" s="367"/>
    </row>
    <row r="92" spans="1:13" ht="13.8" hidden="1">
      <c r="A92" s="335"/>
      <c r="B92" s="335"/>
      <c r="C92" s="357" t="s">
        <v>947</v>
      </c>
      <c r="D92" s="370" t="s">
        <v>451</v>
      </c>
      <c r="E92" s="362" t="s">
        <v>766</v>
      </c>
      <c r="F92" s="365" t="s">
        <v>226</v>
      </c>
      <c r="G92" s="365" t="s">
        <v>226</v>
      </c>
      <c r="H92" s="365" t="s">
        <v>226</v>
      </c>
      <c r="I92" s="361"/>
      <c r="J92" s="365" t="s">
        <v>226</v>
      </c>
      <c r="K92" s="335"/>
      <c r="L92" s="335"/>
      <c r="M92" s="335"/>
    </row>
    <row r="93" spans="1:13" ht="13.8" hidden="1">
      <c r="A93" s="335"/>
      <c r="B93" s="335"/>
      <c r="C93" s="357" t="s">
        <v>947</v>
      </c>
      <c r="D93" s="370" t="s">
        <v>451</v>
      </c>
      <c r="E93" s="362" t="s">
        <v>940</v>
      </c>
      <c r="F93" s="363">
        <v>24700000</v>
      </c>
      <c r="G93" s="593">
        <v>35171753</v>
      </c>
      <c r="H93" s="589">
        <v>0</v>
      </c>
      <c r="I93" s="586">
        <v>35171753</v>
      </c>
      <c r="J93" s="589" t="s">
        <v>226</v>
      </c>
      <c r="K93" s="335"/>
      <c r="L93" s="335"/>
      <c r="M93" s="335"/>
    </row>
    <row r="94" spans="1:13" ht="13.8" hidden="1">
      <c r="A94" s="335"/>
      <c r="B94" s="335"/>
      <c r="C94" s="357" t="s">
        <v>947</v>
      </c>
      <c r="D94" s="370" t="s">
        <v>451</v>
      </c>
      <c r="E94" s="362" t="s">
        <v>941</v>
      </c>
      <c r="F94" s="365" t="s">
        <v>226</v>
      </c>
      <c r="G94" s="587"/>
      <c r="H94" s="587"/>
      <c r="I94" s="587"/>
      <c r="J94" s="587"/>
      <c r="K94" s="335"/>
      <c r="L94" s="335"/>
      <c r="M94" s="335"/>
    </row>
    <row r="95" spans="1:13" ht="13.8" hidden="1">
      <c r="A95" s="335"/>
      <c r="B95" s="335"/>
      <c r="C95" s="357" t="s">
        <v>947</v>
      </c>
      <c r="D95" s="370" t="s">
        <v>451</v>
      </c>
      <c r="E95" s="362" t="s">
        <v>942</v>
      </c>
      <c r="F95" s="363">
        <v>10432279</v>
      </c>
      <c r="G95" s="587"/>
      <c r="H95" s="587"/>
      <c r="I95" s="587"/>
      <c r="J95" s="587"/>
      <c r="K95" s="335"/>
      <c r="L95" s="335"/>
      <c r="M95" s="335"/>
    </row>
    <row r="96" spans="1:13" ht="13.8" hidden="1">
      <c r="A96" s="335"/>
      <c r="B96" s="335"/>
      <c r="C96" s="357" t="s">
        <v>947</v>
      </c>
      <c r="D96" s="370" t="s">
        <v>451</v>
      </c>
      <c r="E96" s="362" t="s">
        <v>949</v>
      </c>
      <c r="F96" s="363">
        <v>39475</v>
      </c>
      <c r="G96" s="588"/>
      <c r="H96" s="588"/>
      <c r="I96" s="588"/>
      <c r="J96" s="588"/>
      <c r="K96" s="335"/>
      <c r="L96" s="335"/>
      <c r="M96" s="335"/>
    </row>
    <row r="97" spans="1:13" ht="13.8" hidden="1">
      <c r="A97" s="335"/>
      <c r="B97" s="335"/>
      <c r="C97" s="357" t="s">
        <v>947</v>
      </c>
      <c r="D97" s="370" t="s">
        <v>451</v>
      </c>
      <c r="E97" s="362" t="s">
        <v>768</v>
      </c>
      <c r="F97" s="363">
        <v>53856239</v>
      </c>
      <c r="G97" s="363">
        <v>53856239</v>
      </c>
      <c r="H97" s="365" t="s">
        <v>226</v>
      </c>
      <c r="I97" s="364">
        <v>53856239</v>
      </c>
      <c r="J97" s="365" t="s">
        <v>226</v>
      </c>
      <c r="K97" s="335"/>
      <c r="L97" s="335"/>
      <c r="M97" s="335"/>
    </row>
    <row r="98" spans="1:13" ht="13.8" hidden="1">
      <c r="A98" s="335"/>
      <c r="B98" s="335"/>
      <c r="C98" s="357" t="s">
        <v>947</v>
      </c>
      <c r="D98" s="370" t="s">
        <v>451</v>
      </c>
      <c r="E98" s="362" t="s">
        <v>767</v>
      </c>
      <c r="F98" s="363">
        <v>3322556</v>
      </c>
      <c r="G98" s="363">
        <v>3322556</v>
      </c>
      <c r="H98" s="365" t="s">
        <v>226</v>
      </c>
      <c r="I98" s="364">
        <v>3322556</v>
      </c>
      <c r="J98" s="365" t="s">
        <v>226</v>
      </c>
      <c r="K98" s="335"/>
      <c r="L98" s="335"/>
      <c r="M98" s="335"/>
    </row>
    <row r="99" spans="1:13" ht="13.8" hidden="1">
      <c r="A99" s="367"/>
      <c r="B99" s="367"/>
      <c r="C99" s="357" t="s">
        <v>947</v>
      </c>
      <c r="D99" s="370" t="s">
        <v>451</v>
      </c>
      <c r="E99" s="371" t="s">
        <v>930</v>
      </c>
      <c r="F99" s="368">
        <v>4499077</v>
      </c>
      <c r="G99" s="368">
        <v>1000</v>
      </c>
      <c r="H99" s="368">
        <v>-4498077</v>
      </c>
      <c r="I99" s="369">
        <v>1000</v>
      </c>
      <c r="J99" s="372" t="s">
        <v>226</v>
      </c>
      <c r="K99" s="367"/>
      <c r="L99" s="367"/>
      <c r="M99" s="367"/>
    </row>
    <row r="100" spans="1:13" ht="13.8" hidden="1">
      <c r="A100" s="335"/>
      <c r="B100" s="335"/>
      <c r="C100" s="357" t="s">
        <v>947</v>
      </c>
      <c r="D100" s="370" t="s">
        <v>454</v>
      </c>
      <c r="E100" s="362" t="s">
        <v>752</v>
      </c>
      <c r="F100" s="363">
        <v>20170449</v>
      </c>
      <c r="G100" s="363">
        <v>22105850</v>
      </c>
      <c r="H100" s="363">
        <v>1935401</v>
      </c>
      <c r="I100" s="364">
        <v>22105850</v>
      </c>
      <c r="J100" s="365" t="s">
        <v>226</v>
      </c>
      <c r="K100" s="335"/>
      <c r="L100" s="335"/>
      <c r="M100" s="335"/>
    </row>
    <row r="101" spans="1:13" ht="13.8" hidden="1">
      <c r="A101" s="335"/>
      <c r="B101" s="335"/>
      <c r="C101" s="357" t="s">
        <v>947</v>
      </c>
      <c r="D101" s="370" t="s">
        <v>454</v>
      </c>
      <c r="E101" s="362" t="s">
        <v>755</v>
      </c>
      <c r="F101" s="363">
        <v>83501155</v>
      </c>
      <c r="G101" s="363">
        <v>83424112</v>
      </c>
      <c r="H101" s="363">
        <v>-77043</v>
      </c>
      <c r="I101" s="364">
        <v>83424112</v>
      </c>
      <c r="J101" s="365" t="s">
        <v>226</v>
      </c>
      <c r="K101" s="335"/>
      <c r="L101" s="335"/>
      <c r="M101" s="335"/>
    </row>
    <row r="102" spans="1:13" ht="13.8" hidden="1">
      <c r="A102" s="335"/>
      <c r="B102" s="335"/>
      <c r="C102" s="357" t="s">
        <v>947</v>
      </c>
      <c r="D102" s="370" t="s">
        <v>454</v>
      </c>
      <c r="E102" s="362" t="s">
        <v>766</v>
      </c>
      <c r="F102" s="365" t="s">
        <v>226</v>
      </c>
      <c r="G102" s="365" t="s">
        <v>226</v>
      </c>
      <c r="H102" s="365" t="s">
        <v>226</v>
      </c>
      <c r="I102" s="361"/>
      <c r="J102" s="365" t="s">
        <v>226</v>
      </c>
      <c r="K102" s="335"/>
      <c r="L102" s="335"/>
      <c r="M102" s="335"/>
    </row>
    <row r="103" spans="1:13" ht="13.8" hidden="1">
      <c r="A103" s="335"/>
      <c r="B103" s="335"/>
      <c r="C103" s="357" t="s">
        <v>947</v>
      </c>
      <c r="D103" s="370" t="s">
        <v>454</v>
      </c>
      <c r="E103" s="362" t="s">
        <v>940</v>
      </c>
      <c r="F103" s="365" t="s">
        <v>226</v>
      </c>
      <c r="G103" s="360"/>
      <c r="H103" s="365" t="s">
        <v>226</v>
      </c>
      <c r="I103" s="361"/>
      <c r="J103" s="365" t="s">
        <v>226</v>
      </c>
      <c r="K103" s="335"/>
      <c r="L103" s="335"/>
      <c r="M103" s="335"/>
    </row>
    <row r="104" spans="1:13" ht="13.8" hidden="1">
      <c r="A104" s="335"/>
      <c r="B104" s="335"/>
      <c r="C104" s="357" t="s">
        <v>947</v>
      </c>
      <c r="D104" s="370" t="s">
        <v>454</v>
      </c>
      <c r="E104" s="362" t="s">
        <v>941</v>
      </c>
      <c r="F104" s="365" t="s">
        <v>226</v>
      </c>
      <c r="G104" s="360"/>
      <c r="H104" s="365" t="s">
        <v>226</v>
      </c>
      <c r="I104" s="361"/>
      <c r="J104" s="365" t="s">
        <v>226</v>
      </c>
      <c r="K104" s="335"/>
      <c r="L104" s="335"/>
      <c r="M104" s="335"/>
    </row>
    <row r="105" spans="1:13" ht="13.8" hidden="1">
      <c r="A105" s="335"/>
      <c r="B105" s="335"/>
      <c r="C105" s="357" t="s">
        <v>947</v>
      </c>
      <c r="D105" s="370" t="s">
        <v>454</v>
      </c>
      <c r="E105" s="362" t="s">
        <v>942</v>
      </c>
      <c r="F105" s="365" t="s">
        <v>226</v>
      </c>
      <c r="G105" s="360"/>
      <c r="H105" s="365" t="s">
        <v>226</v>
      </c>
      <c r="I105" s="361"/>
      <c r="J105" s="365" t="s">
        <v>226</v>
      </c>
      <c r="K105" s="335"/>
      <c r="L105" s="335"/>
      <c r="M105" s="335"/>
    </row>
    <row r="106" spans="1:13" ht="13.8" hidden="1">
      <c r="A106" s="335"/>
      <c r="B106" s="335"/>
      <c r="C106" s="357" t="s">
        <v>947</v>
      </c>
      <c r="D106" s="370" t="s">
        <v>454</v>
      </c>
      <c r="E106" s="362" t="s">
        <v>949</v>
      </c>
      <c r="F106" s="365" t="s">
        <v>226</v>
      </c>
      <c r="G106" s="365" t="s">
        <v>226</v>
      </c>
      <c r="H106" s="365" t="s">
        <v>226</v>
      </c>
      <c r="I106" s="361"/>
      <c r="J106" s="365" t="s">
        <v>226</v>
      </c>
      <c r="K106" s="335"/>
      <c r="L106" s="335"/>
      <c r="M106" s="335"/>
    </row>
    <row r="107" spans="1:13" ht="13.8" hidden="1">
      <c r="A107" s="335"/>
      <c r="B107" s="335"/>
      <c r="C107" s="357" t="s">
        <v>947</v>
      </c>
      <c r="D107" s="370" t="s">
        <v>454</v>
      </c>
      <c r="E107" s="362" t="s">
        <v>768</v>
      </c>
      <c r="F107" s="363">
        <v>1153885</v>
      </c>
      <c r="G107" s="363">
        <v>1355712</v>
      </c>
      <c r="H107" s="363">
        <v>201827</v>
      </c>
      <c r="I107" s="364">
        <v>1355712</v>
      </c>
      <c r="J107" s="365" t="s">
        <v>226</v>
      </c>
      <c r="K107" s="335"/>
      <c r="L107" s="335"/>
      <c r="M107" s="335"/>
    </row>
    <row r="108" spans="1:13" ht="13.8" hidden="1">
      <c r="A108" s="335"/>
      <c r="B108" s="335"/>
      <c r="C108" s="357" t="s">
        <v>947</v>
      </c>
      <c r="D108" s="370" t="s">
        <v>454</v>
      </c>
      <c r="E108" s="362" t="s">
        <v>767</v>
      </c>
      <c r="F108" s="363">
        <v>106930</v>
      </c>
      <c r="G108" s="363">
        <v>261735</v>
      </c>
      <c r="H108" s="363">
        <v>154805</v>
      </c>
      <c r="I108" s="364">
        <v>261735</v>
      </c>
      <c r="J108" s="365" t="s">
        <v>226</v>
      </c>
      <c r="K108" s="335"/>
      <c r="L108" s="335"/>
      <c r="M108" s="335"/>
    </row>
    <row r="109" spans="1:13" ht="13.8" hidden="1">
      <c r="A109" s="335"/>
      <c r="B109" s="335"/>
      <c r="C109" s="357" t="s">
        <v>947</v>
      </c>
      <c r="D109" s="370" t="s">
        <v>454</v>
      </c>
      <c r="E109" s="362" t="s">
        <v>930</v>
      </c>
      <c r="F109" s="365" t="s">
        <v>226</v>
      </c>
      <c r="G109" s="365">
        <v>600</v>
      </c>
      <c r="H109" s="365">
        <v>600</v>
      </c>
      <c r="I109" s="366">
        <v>600</v>
      </c>
      <c r="J109" s="365" t="s">
        <v>226</v>
      </c>
      <c r="K109" s="335"/>
      <c r="L109" s="335"/>
      <c r="M109" s="335"/>
    </row>
    <row r="110" spans="1:13" ht="13.8" hidden="1">
      <c r="A110" s="335"/>
      <c r="B110" s="335"/>
      <c r="C110" s="357" t="s">
        <v>947</v>
      </c>
      <c r="D110" s="370" t="s">
        <v>458</v>
      </c>
      <c r="E110" s="362" t="s">
        <v>752</v>
      </c>
      <c r="F110" s="363">
        <v>122232156</v>
      </c>
      <c r="G110" s="363">
        <v>130582697</v>
      </c>
      <c r="H110" s="363">
        <v>8350540</v>
      </c>
      <c r="I110" s="364">
        <v>130582697</v>
      </c>
      <c r="J110" s="365" t="s">
        <v>226</v>
      </c>
      <c r="K110" s="335"/>
      <c r="L110" s="335"/>
      <c r="M110" s="335"/>
    </row>
    <row r="111" spans="1:13" ht="13.8" hidden="1">
      <c r="A111" s="335"/>
      <c r="B111" s="335"/>
      <c r="C111" s="357" t="s">
        <v>947</v>
      </c>
      <c r="D111" s="370" t="s">
        <v>458</v>
      </c>
      <c r="E111" s="362" t="s">
        <v>755</v>
      </c>
      <c r="F111" s="363">
        <v>126253387</v>
      </c>
      <c r="G111" s="363">
        <v>126253387</v>
      </c>
      <c r="H111" s="365" t="s">
        <v>226</v>
      </c>
      <c r="I111" s="364">
        <v>126253387</v>
      </c>
      <c r="J111" s="365" t="s">
        <v>226</v>
      </c>
      <c r="K111" s="335"/>
      <c r="L111" s="335"/>
      <c r="M111" s="335"/>
    </row>
    <row r="112" spans="1:13" ht="13.8" hidden="1">
      <c r="A112" s="335"/>
      <c r="B112" s="335"/>
      <c r="C112" s="357" t="s">
        <v>947</v>
      </c>
      <c r="D112" s="370" t="s">
        <v>458</v>
      </c>
      <c r="E112" s="362" t="s">
        <v>766</v>
      </c>
      <c r="F112" s="365" t="s">
        <v>226</v>
      </c>
      <c r="G112" s="365" t="s">
        <v>226</v>
      </c>
      <c r="H112" s="365" t="s">
        <v>226</v>
      </c>
      <c r="I112" s="361"/>
      <c r="J112" s="365" t="s">
        <v>226</v>
      </c>
      <c r="K112" s="335"/>
      <c r="L112" s="335"/>
      <c r="M112" s="335"/>
    </row>
    <row r="113" spans="1:13" ht="13.8" hidden="1">
      <c r="A113" s="335"/>
      <c r="B113" s="335"/>
      <c r="C113" s="357" t="s">
        <v>947</v>
      </c>
      <c r="D113" s="370" t="s">
        <v>458</v>
      </c>
      <c r="E113" s="362" t="s">
        <v>940</v>
      </c>
      <c r="F113" s="365" t="s">
        <v>226</v>
      </c>
      <c r="G113" s="360"/>
      <c r="H113" s="365" t="s">
        <v>226</v>
      </c>
      <c r="I113" s="361"/>
      <c r="J113" s="365" t="s">
        <v>226</v>
      </c>
      <c r="K113" s="335"/>
      <c r="L113" s="335"/>
      <c r="M113" s="335"/>
    </row>
    <row r="114" spans="1:13" ht="13.8" hidden="1">
      <c r="A114" s="335"/>
      <c r="B114" s="335"/>
      <c r="C114" s="357" t="s">
        <v>947</v>
      </c>
      <c r="D114" s="370" t="s">
        <v>458</v>
      </c>
      <c r="E114" s="362" t="s">
        <v>941</v>
      </c>
      <c r="F114" s="365" t="s">
        <v>226</v>
      </c>
      <c r="G114" s="360"/>
      <c r="H114" s="365" t="s">
        <v>226</v>
      </c>
      <c r="I114" s="361"/>
      <c r="J114" s="365" t="s">
        <v>226</v>
      </c>
      <c r="K114" s="335"/>
      <c r="L114" s="335"/>
      <c r="M114" s="335"/>
    </row>
    <row r="115" spans="1:13" ht="13.8" hidden="1">
      <c r="A115" s="335"/>
      <c r="B115" s="335"/>
      <c r="C115" s="357" t="s">
        <v>947</v>
      </c>
      <c r="D115" s="370" t="s">
        <v>458</v>
      </c>
      <c r="E115" s="362" t="s">
        <v>942</v>
      </c>
      <c r="F115" s="365" t="s">
        <v>226</v>
      </c>
      <c r="G115" s="360"/>
      <c r="H115" s="365" t="s">
        <v>226</v>
      </c>
      <c r="I115" s="361"/>
      <c r="J115" s="365" t="s">
        <v>226</v>
      </c>
      <c r="K115" s="335"/>
      <c r="L115" s="335"/>
      <c r="M115" s="335"/>
    </row>
    <row r="116" spans="1:13" ht="13.8" hidden="1">
      <c r="A116" s="335"/>
      <c r="B116" s="335"/>
      <c r="C116" s="357" t="s">
        <v>947</v>
      </c>
      <c r="D116" s="370" t="s">
        <v>458</v>
      </c>
      <c r="E116" s="362" t="s">
        <v>949</v>
      </c>
      <c r="F116" s="365" t="s">
        <v>226</v>
      </c>
      <c r="G116" s="363">
        <v>8429163</v>
      </c>
      <c r="H116" s="363">
        <v>8429163</v>
      </c>
      <c r="I116" s="364">
        <v>8429163</v>
      </c>
      <c r="J116" s="365" t="s">
        <v>226</v>
      </c>
      <c r="K116" s="335"/>
      <c r="L116" s="335"/>
      <c r="M116" s="335"/>
    </row>
    <row r="117" spans="1:13" ht="13.8" hidden="1">
      <c r="A117" s="335"/>
      <c r="B117" s="335"/>
      <c r="C117" s="357" t="s">
        <v>947</v>
      </c>
      <c r="D117" s="370" t="s">
        <v>458</v>
      </c>
      <c r="E117" s="362" t="s">
        <v>768</v>
      </c>
      <c r="F117" s="363">
        <v>17837132</v>
      </c>
      <c r="G117" s="363">
        <v>38162252</v>
      </c>
      <c r="H117" s="363">
        <v>20325120</v>
      </c>
      <c r="I117" s="364">
        <v>38162252</v>
      </c>
      <c r="J117" s="365" t="s">
        <v>226</v>
      </c>
      <c r="K117" s="335"/>
      <c r="L117" s="335"/>
      <c r="M117" s="335"/>
    </row>
    <row r="118" spans="1:13" ht="13.8" hidden="1">
      <c r="A118" s="335"/>
      <c r="B118" s="335"/>
      <c r="C118" s="357" t="s">
        <v>947</v>
      </c>
      <c r="D118" s="370" t="s">
        <v>458</v>
      </c>
      <c r="E118" s="362" t="s">
        <v>767</v>
      </c>
      <c r="F118" s="363">
        <v>1111580</v>
      </c>
      <c r="G118" s="363">
        <v>1111580</v>
      </c>
      <c r="H118" s="365">
        <v>0</v>
      </c>
      <c r="I118" s="364">
        <v>1111580</v>
      </c>
      <c r="J118" s="365" t="s">
        <v>226</v>
      </c>
      <c r="K118" s="335"/>
      <c r="L118" s="335"/>
      <c r="M118" s="335"/>
    </row>
    <row r="119" spans="1:13" ht="13.8" hidden="1">
      <c r="A119" s="335"/>
      <c r="B119" s="335"/>
      <c r="C119" s="357" t="s">
        <v>947</v>
      </c>
      <c r="D119" s="370" t="s">
        <v>458</v>
      </c>
      <c r="E119" s="362" t="s">
        <v>930</v>
      </c>
      <c r="F119" s="363">
        <v>8474311</v>
      </c>
      <c r="G119" s="363">
        <v>16031894</v>
      </c>
      <c r="H119" s="363">
        <v>7557583</v>
      </c>
      <c r="I119" s="364">
        <v>16031894</v>
      </c>
      <c r="J119" s="365" t="s">
        <v>226</v>
      </c>
      <c r="K119" s="335"/>
      <c r="L119" s="335"/>
      <c r="M119" s="335"/>
    </row>
    <row r="120" spans="1:13" ht="13.8" hidden="1">
      <c r="A120" s="335"/>
      <c r="B120" s="335"/>
      <c r="C120" s="357" t="s">
        <v>947</v>
      </c>
      <c r="D120" s="370" t="s">
        <v>550</v>
      </c>
      <c r="E120" s="362" t="s">
        <v>752</v>
      </c>
      <c r="F120" s="363">
        <v>501911</v>
      </c>
      <c r="G120" s="363">
        <v>501911</v>
      </c>
      <c r="H120" s="365" t="s">
        <v>226</v>
      </c>
      <c r="I120" s="364">
        <v>501911</v>
      </c>
      <c r="J120" s="365" t="s">
        <v>226</v>
      </c>
      <c r="K120" s="335"/>
      <c r="L120" s="335"/>
      <c r="M120" s="335"/>
    </row>
    <row r="121" spans="1:13" ht="13.8" hidden="1">
      <c r="A121" s="335"/>
      <c r="B121" s="335"/>
      <c r="C121" s="357" t="s">
        <v>947</v>
      </c>
      <c r="D121" s="370" t="s">
        <v>550</v>
      </c>
      <c r="E121" s="362" t="s">
        <v>755</v>
      </c>
      <c r="F121" s="363">
        <v>62311</v>
      </c>
      <c r="G121" s="365">
        <v>55</v>
      </c>
      <c r="H121" s="363">
        <v>-62256</v>
      </c>
      <c r="I121" s="364">
        <v>62311</v>
      </c>
      <c r="J121" s="363">
        <v>-62256</v>
      </c>
      <c r="K121" s="335"/>
      <c r="L121" s="335"/>
      <c r="M121" s="335"/>
    </row>
    <row r="122" spans="1:13" ht="13.8" hidden="1">
      <c r="A122" s="335"/>
      <c r="B122" s="335"/>
      <c r="C122" s="357" t="s">
        <v>947</v>
      </c>
      <c r="D122" s="370" t="s">
        <v>550</v>
      </c>
      <c r="E122" s="362" t="s">
        <v>766</v>
      </c>
      <c r="F122" s="365" t="s">
        <v>226</v>
      </c>
      <c r="G122" s="365" t="s">
        <v>226</v>
      </c>
      <c r="H122" s="365" t="s">
        <v>226</v>
      </c>
      <c r="I122" s="361"/>
      <c r="J122" s="365" t="s">
        <v>226</v>
      </c>
      <c r="K122" s="335"/>
      <c r="L122" s="335"/>
      <c r="M122" s="335"/>
    </row>
    <row r="123" spans="1:13" ht="13.8" hidden="1">
      <c r="A123" s="335"/>
      <c r="B123" s="335"/>
      <c r="C123" s="357" t="s">
        <v>947</v>
      </c>
      <c r="D123" s="370" t="s">
        <v>550</v>
      </c>
      <c r="E123" s="362" t="s">
        <v>940</v>
      </c>
      <c r="F123" s="365" t="s">
        <v>226</v>
      </c>
      <c r="G123" s="360"/>
      <c r="H123" s="365" t="s">
        <v>226</v>
      </c>
      <c r="I123" s="361"/>
      <c r="J123" s="365" t="s">
        <v>226</v>
      </c>
      <c r="K123" s="335"/>
      <c r="L123" s="335"/>
      <c r="M123" s="335"/>
    </row>
    <row r="124" spans="1:13" ht="13.8" hidden="1">
      <c r="A124" s="335"/>
      <c r="B124" s="335"/>
      <c r="C124" s="357" t="s">
        <v>947</v>
      </c>
      <c r="D124" s="370" t="s">
        <v>550</v>
      </c>
      <c r="E124" s="362" t="s">
        <v>941</v>
      </c>
      <c r="F124" s="365" t="s">
        <v>226</v>
      </c>
      <c r="G124" s="360"/>
      <c r="H124" s="365" t="s">
        <v>226</v>
      </c>
      <c r="I124" s="361"/>
      <c r="J124" s="365" t="s">
        <v>226</v>
      </c>
      <c r="K124" s="335"/>
      <c r="L124" s="335"/>
      <c r="M124" s="335"/>
    </row>
    <row r="125" spans="1:13" ht="13.8" hidden="1">
      <c r="A125" s="335"/>
      <c r="B125" s="335"/>
      <c r="C125" s="357" t="s">
        <v>947</v>
      </c>
      <c r="D125" s="370" t="s">
        <v>550</v>
      </c>
      <c r="E125" s="362" t="s">
        <v>942</v>
      </c>
      <c r="F125" s="365" t="s">
        <v>226</v>
      </c>
      <c r="G125" s="360"/>
      <c r="H125" s="365" t="s">
        <v>226</v>
      </c>
      <c r="I125" s="361"/>
      <c r="J125" s="365" t="s">
        <v>226</v>
      </c>
      <c r="K125" s="335"/>
      <c r="L125" s="335"/>
      <c r="M125" s="335"/>
    </row>
    <row r="126" spans="1:13" ht="13.8" hidden="1">
      <c r="A126" s="335"/>
      <c r="B126" s="335"/>
      <c r="C126" s="357" t="s">
        <v>947</v>
      </c>
      <c r="D126" s="370" t="s">
        <v>550</v>
      </c>
      <c r="E126" s="362" t="s">
        <v>949</v>
      </c>
      <c r="F126" s="365" t="s">
        <v>226</v>
      </c>
      <c r="G126" s="363">
        <v>1000</v>
      </c>
      <c r="H126" s="363">
        <v>1000</v>
      </c>
      <c r="I126" s="364">
        <v>1000</v>
      </c>
      <c r="J126" s="365" t="s">
        <v>226</v>
      </c>
      <c r="K126" s="335"/>
      <c r="L126" s="335"/>
      <c r="M126" s="335"/>
    </row>
    <row r="127" spans="1:13" ht="13.8" hidden="1">
      <c r="A127" s="335"/>
      <c r="B127" s="335"/>
      <c r="C127" s="357" t="s">
        <v>947</v>
      </c>
      <c r="D127" s="370" t="s">
        <v>550</v>
      </c>
      <c r="E127" s="362" t="s">
        <v>768</v>
      </c>
      <c r="F127" s="363">
        <v>2607890</v>
      </c>
      <c r="G127" s="363">
        <v>2534945</v>
      </c>
      <c r="H127" s="363">
        <v>-72945</v>
      </c>
      <c r="I127" s="364">
        <v>2607890</v>
      </c>
      <c r="J127" s="363">
        <v>-72945</v>
      </c>
      <c r="K127" s="335"/>
      <c r="L127" s="335"/>
      <c r="M127" s="335"/>
    </row>
    <row r="128" spans="1:13" ht="13.8" hidden="1">
      <c r="A128" s="335"/>
      <c r="B128" s="335"/>
      <c r="C128" s="357" t="s">
        <v>947</v>
      </c>
      <c r="D128" s="370" t="s">
        <v>550</v>
      </c>
      <c r="E128" s="362" t="s">
        <v>767</v>
      </c>
      <c r="F128" s="363">
        <v>2629111</v>
      </c>
      <c r="G128" s="363">
        <v>2396868</v>
      </c>
      <c r="H128" s="363">
        <v>-232243</v>
      </c>
      <c r="I128" s="364">
        <v>2629111</v>
      </c>
      <c r="J128" s="363">
        <v>-232243</v>
      </c>
      <c r="K128" s="335"/>
      <c r="L128" s="335"/>
      <c r="M128" s="335"/>
    </row>
    <row r="129" spans="1:13" ht="13.8" hidden="1">
      <c r="A129" s="335"/>
      <c r="B129" s="335"/>
      <c r="C129" s="357" t="s">
        <v>947</v>
      </c>
      <c r="D129" s="370" t="s">
        <v>550</v>
      </c>
      <c r="E129" s="362" t="s">
        <v>930</v>
      </c>
      <c r="F129" s="363">
        <v>1631835</v>
      </c>
      <c r="G129" s="363">
        <v>1752484</v>
      </c>
      <c r="H129" s="363">
        <v>120649</v>
      </c>
      <c r="I129" s="364">
        <v>1752484</v>
      </c>
      <c r="J129" s="365" t="s">
        <v>226</v>
      </c>
      <c r="K129" s="335"/>
      <c r="L129" s="335"/>
      <c r="M129" s="335"/>
    </row>
    <row r="130" spans="1:13" ht="13.8" hidden="1">
      <c r="A130" s="335"/>
      <c r="B130" s="335"/>
      <c r="C130" s="357" t="s">
        <v>947</v>
      </c>
      <c r="D130" s="370" t="s">
        <v>462</v>
      </c>
      <c r="E130" s="362" t="s">
        <v>752</v>
      </c>
      <c r="F130" s="363">
        <v>139564101</v>
      </c>
      <c r="G130" s="363">
        <v>147857944</v>
      </c>
      <c r="H130" s="363">
        <v>8293843</v>
      </c>
      <c r="I130" s="364">
        <v>147857944</v>
      </c>
      <c r="J130" s="365" t="s">
        <v>226</v>
      </c>
      <c r="K130" s="335"/>
      <c r="L130" s="335"/>
      <c r="M130" s="335"/>
    </row>
    <row r="131" spans="1:13" ht="13.8" hidden="1">
      <c r="A131" s="335"/>
      <c r="B131" s="335"/>
      <c r="C131" s="357" t="s">
        <v>947</v>
      </c>
      <c r="D131" s="370" t="s">
        <v>462</v>
      </c>
      <c r="E131" s="362" t="s">
        <v>755</v>
      </c>
      <c r="F131" s="363">
        <v>365209590</v>
      </c>
      <c r="G131" s="363">
        <v>365209589</v>
      </c>
      <c r="H131" s="365">
        <v>-1</v>
      </c>
      <c r="I131" s="364">
        <v>365209589</v>
      </c>
      <c r="J131" s="365" t="s">
        <v>226</v>
      </c>
      <c r="K131" s="335"/>
      <c r="L131" s="335"/>
      <c r="M131" s="335"/>
    </row>
    <row r="132" spans="1:13" ht="13.8" hidden="1">
      <c r="A132" s="335"/>
      <c r="B132" s="335"/>
      <c r="C132" s="357" t="s">
        <v>947</v>
      </c>
      <c r="D132" s="370" t="s">
        <v>462</v>
      </c>
      <c r="E132" s="362" t="s">
        <v>766</v>
      </c>
      <c r="F132" s="365" t="s">
        <v>226</v>
      </c>
      <c r="G132" s="365" t="s">
        <v>226</v>
      </c>
      <c r="H132" s="365" t="s">
        <v>226</v>
      </c>
      <c r="I132" s="361"/>
      <c r="J132" s="365" t="s">
        <v>226</v>
      </c>
      <c r="K132" s="335"/>
      <c r="L132" s="335"/>
      <c r="M132" s="335"/>
    </row>
    <row r="133" spans="1:13" ht="13.8" hidden="1">
      <c r="A133" s="335"/>
      <c r="B133" s="335"/>
      <c r="C133" s="357" t="s">
        <v>947</v>
      </c>
      <c r="D133" s="370" t="s">
        <v>462</v>
      </c>
      <c r="E133" s="362" t="s">
        <v>940</v>
      </c>
      <c r="F133" s="365" t="s">
        <v>226</v>
      </c>
      <c r="G133" s="360"/>
      <c r="H133" s="365" t="s">
        <v>226</v>
      </c>
      <c r="I133" s="361"/>
      <c r="J133" s="365" t="s">
        <v>226</v>
      </c>
      <c r="K133" s="335"/>
      <c r="L133" s="335"/>
      <c r="M133" s="335"/>
    </row>
    <row r="134" spans="1:13" ht="13.8" hidden="1">
      <c r="A134" s="335"/>
      <c r="B134" s="335"/>
      <c r="C134" s="357" t="s">
        <v>947</v>
      </c>
      <c r="D134" s="370" t="s">
        <v>462</v>
      </c>
      <c r="E134" s="362" t="s">
        <v>941</v>
      </c>
      <c r="F134" s="365" t="s">
        <v>226</v>
      </c>
      <c r="G134" s="360"/>
      <c r="H134" s="365" t="s">
        <v>226</v>
      </c>
      <c r="I134" s="361"/>
      <c r="J134" s="365" t="s">
        <v>226</v>
      </c>
      <c r="K134" s="335"/>
      <c r="L134" s="335"/>
      <c r="M134" s="335"/>
    </row>
    <row r="135" spans="1:13" ht="13.8" hidden="1">
      <c r="A135" s="335"/>
      <c r="B135" s="335"/>
      <c r="C135" s="357" t="s">
        <v>947</v>
      </c>
      <c r="D135" s="370" t="s">
        <v>462</v>
      </c>
      <c r="E135" s="362" t="s">
        <v>942</v>
      </c>
      <c r="F135" s="365" t="s">
        <v>226</v>
      </c>
      <c r="G135" s="360"/>
      <c r="H135" s="365" t="s">
        <v>226</v>
      </c>
      <c r="I135" s="361"/>
      <c r="J135" s="365" t="s">
        <v>226</v>
      </c>
      <c r="K135" s="335"/>
      <c r="L135" s="335"/>
      <c r="M135" s="335"/>
    </row>
    <row r="136" spans="1:13" ht="13.8" hidden="1">
      <c r="A136" s="335"/>
      <c r="B136" s="335"/>
      <c r="C136" s="357" t="s">
        <v>947</v>
      </c>
      <c r="D136" s="370" t="s">
        <v>462</v>
      </c>
      <c r="E136" s="362" t="s">
        <v>949</v>
      </c>
      <c r="F136" s="365" t="s">
        <v>226</v>
      </c>
      <c r="G136" s="363">
        <v>4000</v>
      </c>
      <c r="H136" s="363">
        <v>4000</v>
      </c>
      <c r="I136" s="364">
        <v>4000</v>
      </c>
      <c r="J136" s="365" t="s">
        <v>226</v>
      </c>
      <c r="K136" s="335"/>
      <c r="L136" s="335"/>
      <c r="M136" s="335"/>
    </row>
    <row r="137" spans="1:13" ht="13.8" hidden="1">
      <c r="A137" s="335"/>
      <c r="B137" s="335"/>
      <c r="C137" s="357" t="s">
        <v>947</v>
      </c>
      <c r="D137" s="370" t="s">
        <v>462</v>
      </c>
      <c r="E137" s="362" t="s">
        <v>768</v>
      </c>
      <c r="F137" s="363">
        <v>532564383</v>
      </c>
      <c r="G137" s="363">
        <v>31892292</v>
      </c>
      <c r="H137" s="363">
        <v>-500672091</v>
      </c>
      <c r="I137" s="364">
        <v>31892292</v>
      </c>
      <c r="J137" s="365" t="s">
        <v>226</v>
      </c>
      <c r="K137" s="335"/>
      <c r="L137" s="335"/>
      <c r="M137" s="335"/>
    </row>
    <row r="138" spans="1:13" ht="13.8" hidden="1">
      <c r="A138" s="335"/>
      <c r="B138" s="335"/>
      <c r="C138" s="357" t="s">
        <v>947</v>
      </c>
      <c r="D138" s="370" t="s">
        <v>462</v>
      </c>
      <c r="E138" s="362" t="s">
        <v>767</v>
      </c>
      <c r="F138" s="363">
        <v>165509526</v>
      </c>
      <c r="G138" s="363">
        <v>35124747</v>
      </c>
      <c r="H138" s="363">
        <v>-130384779</v>
      </c>
      <c r="I138" s="364">
        <v>35124747</v>
      </c>
      <c r="J138" s="365" t="s">
        <v>226</v>
      </c>
      <c r="K138" s="335"/>
      <c r="L138" s="335"/>
      <c r="M138" s="335"/>
    </row>
    <row r="139" spans="1:13" ht="13.8" hidden="1">
      <c r="A139" s="335"/>
      <c r="B139" s="335"/>
      <c r="C139" s="357" t="s">
        <v>947</v>
      </c>
      <c r="D139" s="370" t="s">
        <v>462</v>
      </c>
      <c r="E139" s="362" t="s">
        <v>930</v>
      </c>
      <c r="F139" s="363">
        <v>24175520</v>
      </c>
      <c r="G139" s="363">
        <v>76600</v>
      </c>
      <c r="H139" s="363">
        <v>-24098920</v>
      </c>
      <c r="I139" s="364">
        <v>76600</v>
      </c>
      <c r="J139" s="365" t="s">
        <v>226</v>
      </c>
      <c r="K139" s="335"/>
      <c r="L139" s="335"/>
      <c r="M139" s="335"/>
    </row>
    <row r="140" spans="1:13" ht="13.8" hidden="1">
      <c r="A140" s="335"/>
      <c r="B140" s="335"/>
      <c r="C140" s="357" t="s">
        <v>947</v>
      </c>
      <c r="D140" s="370" t="s">
        <v>474</v>
      </c>
      <c r="E140" s="362" t="s">
        <v>752</v>
      </c>
      <c r="F140" s="365" t="s">
        <v>226</v>
      </c>
      <c r="G140" s="365" t="s">
        <v>226</v>
      </c>
      <c r="H140" s="365" t="s">
        <v>226</v>
      </c>
      <c r="I140" s="361"/>
      <c r="J140" s="365" t="s">
        <v>226</v>
      </c>
      <c r="K140" s="335"/>
      <c r="L140" s="335"/>
      <c r="M140" s="335"/>
    </row>
    <row r="141" spans="1:13" ht="13.8" hidden="1">
      <c r="A141" s="335"/>
      <c r="B141" s="335"/>
      <c r="C141" s="357" t="s">
        <v>947</v>
      </c>
      <c r="D141" s="370" t="s">
        <v>474</v>
      </c>
      <c r="E141" s="362" t="s">
        <v>755</v>
      </c>
      <c r="F141" s="365" t="s">
        <v>226</v>
      </c>
      <c r="G141" s="365" t="s">
        <v>226</v>
      </c>
      <c r="H141" s="365" t="s">
        <v>226</v>
      </c>
      <c r="I141" s="361"/>
      <c r="J141" s="365" t="s">
        <v>226</v>
      </c>
      <c r="K141" s="335"/>
      <c r="L141" s="335"/>
      <c r="M141" s="335"/>
    </row>
    <row r="142" spans="1:13" ht="13.8" hidden="1">
      <c r="A142" s="335"/>
      <c r="B142" s="335"/>
      <c r="C142" s="357" t="s">
        <v>947</v>
      </c>
      <c r="D142" s="370" t="s">
        <v>474</v>
      </c>
      <c r="E142" s="362" t="s">
        <v>766</v>
      </c>
      <c r="F142" s="365" t="s">
        <v>226</v>
      </c>
      <c r="G142" s="365" t="s">
        <v>226</v>
      </c>
      <c r="H142" s="365" t="s">
        <v>226</v>
      </c>
      <c r="I142" s="361"/>
      <c r="J142" s="365" t="s">
        <v>226</v>
      </c>
      <c r="K142" s="335"/>
      <c r="L142" s="335"/>
      <c r="M142" s="335"/>
    </row>
    <row r="143" spans="1:13" ht="13.8" hidden="1">
      <c r="A143" s="335"/>
      <c r="B143" s="335"/>
      <c r="C143" s="357" t="s">
        <v>947</v>
      </c>
      <c r="D143" s="370" t="s">
        <v>474</v>
      </c>
      <c r="E143" s="362" t="s">
        <v>940</v>
      </c>
      <c r="F143" s="365" t="s">
        <v>226</v>
      </c>
      <c r="G143" s="360"/>
      <c r="H143" s="365" t="s">
        <v>226</v>
      </c>
      <c r="I143" s="361"/>
      <c r="J143" s="365" t="s">
        <v>226</v>
      </c>
      <c r="K143" s="335"/>
      <c r="L143" s="335"/>
      <c r="M143" s="335"/>
    </row>
    <row r="144" spans="1:13" ht="13.8" hidden="1">
      <c r="A144" s="335"/>
      <c r="B144" s="335"/>
      <c r="C144" s="357" t="s">
        <v>947</v>
      </c>
      <c r="D144" s="370" t="s">
        <v>474</v>
      </c>
      <c r="E144" s="362" t="s">
        <v>941</v>
      </c>
      <c r="F144" s="365" t="s">
        <v>226</v>
      </c>
      <c r="G144" s="360"/>
      <c r="H144" s="365" t="s">
        <v>226</v>
      </c>
      <c r="I144" s="361"/>
      <c r="J144" s="365" t="s">
        <v>226</v>
      </c>
      <c r="K144" s="335"/>
      <c r="L144" s="335"/>
      <c r="M144" s="335"/>
    </row>
    <row r="145" spans="1:13" ht="13.8" hidden="1">
      <c r="A145" s="335"/>
      <c r="B145" s="335"/>
      <c r="C145" s="357" t="s">
        <v>947</v>
      </c>
      <c r="D145" s="370" t="s">
        <v>474</v>
      </c>
      <c r="E145" s="362" t="s">
        <v>942</v>
      </c>
      <c r="F145" s="365" t="s">
        <v>226</v>
      </c>
      <c r="G145" s="360"/>
      <c r="H145" s="365" t="s">
        <v>226</v>
      </c>
      <c r="I145" s="361"/>
      <c r="J145" s="365" t="s">
        <v>226</v>
      </c>
      <c r="K145" s="335"/>
      <c r="L145" s="335"/>
      <c r="M145" s="335"/>
    </row>
    <row r="146" spans="1:13" ht="13.8" hidden="1">
      <c r="A146" s="335"/>
      <c r="B146" s="335"/>
      <c r="C146" s="357" t="s">
        <v>947</v>
      </c>
      <c r="D146" s="370" t="s">
        <v>474</v>
      </c>
      <c r="E146" s="362" t="s">
        <v>949</v>
      </c>
      <c r="F146" s="365" t="s">
        <v>226</v>
      </c>
      <c r="G146" s="365" t="s">
        <v>226</v>
      </c>
      <c r="H146" s="365" t="s">
        <v>226</v>
      </c>
      <c r="I146" s="361"/>
      <c r="J146" s="365" t="s">
        <v>226</v>
      </c>
      <c r="K146" s="335"/>
      <c r="L146" s="335"/>
      <c r="M146" s="335"/>
    </row>
    <row r="147" spans="1:13" ht="13.8" hidden="1">
      <c r="A147" s="335"/>
      <c r="B147" s="335"/>
      <c r="C147" s="357" t="s">
        <v>947</v>
      </c>
      <c r="D147" s="370" t="s">
        <v>474</v>
      </c>
      <c r="E147" s="362" t="s">
        <v>768</v>
      </c>
      <c r="F147" s="363">
        <v>36691</v>
      </c>
      <c r="G147" s="363">
        <v>36691</v>
      </c>
      <c r="H147" s="365" t="s">
        <v>226</v>
      </c>
      <c r="I147" s="364">
        <v>36691</v>
      </c>
      <c r="J147" s="365" t="s">
        <v>226</v>
      </c>
      <c r="K147" s="335"/>
      <c r="L147" s="335"/>
      <c r="M147" s="335"/>
    </row>
    <row r="148" spans="1:13" ht="13.8" hidden="1">
      <c r="A148" s="335"/>
      <c r="B148" s="335"/>
      <c r="C148" s="357" t="s">
        <v>947</v>
      </c>
      <c r="D148" s="370" t="s">
        <v>474</v>
      </c>
      <c r="E148" s="362" t="s">
        <v>767</v>
      </c>
      <c r="F148" s="363">
        <v>1246660</v>
      </c>
      <c r="G148" s="363">
        <v>1013589</v>
      </c>
      <c r="H148" s="363">
        <v>-233071</v>
      </c>
      <c r="I148" s="364">
        <v>1246660</v>
      </c>
      <c r="J148" s="363">
        <v>-233071</v>
      </c>
      <c r="K148" s="335"/>
      <c r="L148" s="335"/>
      <c r="M148" s="335"/>
    </row>
    <row r="149" spans="1:13" ht="13.8" hidden="1">
      <c r="A149" s="335"/>
      <c r="B149" s="335"/>
      <c r="C149" s="357" t="s">
        <v>947</v>
      </c>
      <c r="D149" s="370" t="s">
        <v>474</v>
      </c>
      <c r="E149" s="362" t="s">
        <v>930</v>
      </c>
      <c r="F149" s="365" t="s">
        <v>226</v>
      </c>
      <c r="G149" s="365">
        <v>500</v>
      </c>
      <c r="H149" s="365">
        <v>500</v>
      </c>
      <c r="I149" s="366">
        <v>500</v>
      </c>
      <c r="J149" s="365" t="s">
        <v>226</v>
      </c>
      <c r="K149" s="335"/>
      <c r="L149" s="335"/>
      <c r="M149" s="335"/>
    </row>
    <row r="150" spans="1:13" ht="13.8" hidden="1">
      <c r="A150" s="335"/>
      <c r="B150" s="335"/>
      <c r="C150" s="357" t="s">
        <v>947</v>
      </c>
      <c r="D150" s="370" t="s">
        <v>475</v>
      </c>
      <c r="E150" s="362" t="s">
        <v>752</v>
      </c>
      <c r="F150" s="363">
        <v>107161135</v>
      </c>
      <c r="G150" s="363">
        <v>107161135</v>
      </c>
      <c r="H150" s="365">
        <v>0</v>
      </c>
      <c r="I150" s="364">
        <v>107161135</v>
      </c>
      <c r="J150" s="365" t="s">
        <v>226</v>
      </c>
      <c r="K150" s="335"/>
      <c r="L150" s="335"/>
      <c r="M150" s="335"/>
    </row>
    <row r="151" spans="1:13" ht="13.8" hidden="1">
      <c r="A151" s="335"/>
      <c r="B151" s="335"/>
      <c r="C151" s="357" t="s">
        <v>947</v>
      </c>
      <c r="D151" s="370" t="s">
        <v>475</v>
      </c>
      <c r="E151" s="362" t="s">
        <v>755</v>
      </c>
      <c r="F151" s="363">
        <v>189164695</v>
      </c>
      <c r="G151" s="363">
        <v>189164695</v>
      </c>
      <c r="H151" s="365" t="s">
        <v>226</v>
      </c>
      <c r="I151" s="364">
        <v>189164695</v>
      </c>
      <c r="J151" s="365" t="s">
        <v>226</v>
      </c>
      <c r="K151" s="335"/>
      <c r="L151" s="335"/>
      <c r="M151" s="335"/>
    </row>
    <row r="152" spans="1:13" ht="13.8" hidden="1">
      <c r="A152" s="335"/>
      <c r="B152" s="335"/>
      <c r="C152" s="357" t="s">
        <v>947</v>
      </c>
      <c r="D152" s="370" t="s">
        <v>475</v>
      </c>
      <c r="E152" s="362" t="s">
        <v>766</v>
      </c>
      <c r="F152" s="365" t="s">
        <v>226</v>
      </c>
      <c r="G152" s="365" t="s">
        <v>226</v>
      </c>
      <c r="H152" s="365" t="s">
        <v>226</v>
      </c>
      <c r="I152" s="366" t="s">
        <v>226</v>
      </c>
      <c r="J152" s="365" t="s">
        <v>226</v>
      </c>
      <c r="K152" s="335"/>
      <c r="L152" s="335"/>
      <c r="M152" s="335"/>
    </row>
    <row r="153" spans="1:13" ht="13.8" hidden="1">
      <c r="A153" s="335"/>
      <c r="B153" s="335"/>
      <c r="C153" s="357" t="s">
        <v>947</v>
      </c>
      <c r="D153" s="370" t="s">
        <v>475</v>
      </c>
      <c r="E153" s="362" t="s">
        <v>940</v>
      </c>
      <c r="F153" s="365" t="s">
        <v>226</v>
      </c>
      <c r="G153" s="360"/>
      <c r="H153" s="365" t="s">
        <v>226</v>
      </c>
      <c r="I153" s="361"/>
      <c r="J153" s="365" t="s">
        <v>226</v>
      </c>
      <c r="K153" s="335"/>
      <c r="L153" s="335"/>
      <c r="M153" s="335"/>
    </row>
    <row r="154" spans="1:13" ht="13.8" hidden="1">
      <c r="A154" s="335"/>
      <c r="B154" s="335"/>
      <c r="C154" s="357" t="s">
        <v>947</v>
      </c>
      <c r="D154" s="370" t="s">
        <v>475</v>
      </c>
      <c r="E154" s="362" t="s">
        <v>941</v>
      </c>
      <c r="F154" s="365" t="s">
        <v>226</v>
      </c>
      <c r="G154" s="360"/>
      <c r="H154" s="365" t="s">
        <v>226</v>
      </c>
      <c r="I154" s="361"/>
      <c r="J154" s="365" t="s">
        <v>226</v>
      </c>
      <c r="K154" s="335"/>
      <c r="L154" s="335"/>
      <c r="M154" s="335"/>
    </row>
    <row r="155" spans="1:13" ht="13.8" hidden="1">
      <c r="A155" s="335"/>
      <c r="B155" s="335"/>
      <c r="C155" s="357" t="s">
        <v>947</v>
      </c>
      <c r="D155" s="370" t="s">
        <v>475</v>
      </c>
      <c r="E155" s="362" t="s">
        <v>942</v>
      </c>
      <c r="F155" s="365" t="s">
        <v>226</v>
      </c>
      <c r="G155" s="360"/>
      <c r="H155" s="365" t="s">
        <v>226</v>
      </c>
      <c r="I155" s="361"/>
      <c r="J155" s="365" t="s">
        <v>226</v>
      </c>
      <c r="K155" s="335"/>
      <c r="L155" s="335"/>
      <c r="M155" s="335"/>
    </row>
    <row r="156" spans="1:13" ht="13.8" hidden="1">
      <c r="A156" s="335"/>
      <c r="B156" s="335"/>
      <c r="C156" s="357" t="s">
        <v>947</v>
      </c>
      <c r="D156" s="370" t="s">
        <v>475</v>
      </c>
      <c r="E156" s="362" t="s">
        <v>949</v>
      </c>
      <c r="F156" s="365" t="s">
        <v>226</v>
      </c>
      <c r="G156" s="365" t="s">
        <v>226</v>
      </c>
      <c r="H156" s="365" t="s">
        <v>226</v>
      </c>
      <c r="I156" s="366" t="s">
        <v>226</v>
      </c>
      <c r="J156" s="365" t="s">
        <v>226</v>
      </c>
      <c r="K156" s="335"/>
      <c r="L156" s="335"/>
      <c r="M156" s="335"/>
    </row>
    <row r="157" spans="1:13" ht="13.8" hidden="1">
      <c r="A157" s="335"/>
      <c r="B157" s="335"/>
      <c r="C157" s="357" t="s">
        <v>947</v>
      </c>
      <c r="D157" s="370" t="s">
        <v>475</v>
      </c>
      <c r="E157" s="362" t="s">
        <v>768</v>
      </c>
      <c r="F157" s="363">
        <v>16705285</v>
      </c>
      <c r="G157" s="363">
        <v>16705285</v>
      </c>
      <c r="H157" s="365">
        <v>0</v>
      </c>
      <c r="I157" s="364">
        <v>16705285</v>
      </c>
      <c r="J157" s="365" t="s">
        <v>226</v>
      </c>
      <c r="K157" s="335"/>
      <c r="L157" s="335"/>
      <c r="M157" s="335"/>
    </row>
    <row r="158" spans="1:13" ht="13.8" hidden="1">
      <c r="A158" s="335"/>
      <c r="B158" s="335"/>
      <c r="C158" s="357" t="s">
        <v>947</v>
      </c>
      <c r="D158" s="370" t="s">
        <v>475</v>
      </c>
      <c r="E158" s="362" t="s">
        <v>767</v>
      </c>
      <c r="F158" s="363">
        <v>16631779</v>
      </c>
      <c r="G158" s="363">
        <v>16631779</v>
      </c>
      <c r="H158" s="365" t="s">
        <v>226</v>
      </c>
      <c r="I158" s="364">
        <v>16631779</v>
      </c>
      <c r="J158" s="365" t="s">
        <v>226</v>
      </c>
      <c r="K158" s="335"/>
      <c r="L158" s="335"/>
      <c r="M158" s="335"/>
    </row>
    <row r="159" spans="1:13" ht="13.8" hidden="1">
      <c r="A159" s="335"/>
      <c r="B159" s="335"/>
      <c r="C159" s="357" t="s">
        <v>947</v>
      </c>
      <c r="D159" s="370" t="s">
        <v>475</v>
      </c>
      <c r="E159" s="362" t="s">
        <v>930</v>
      </c>
      <c r="F159" s="363">
        <v>48462</v>
      </c>
      <c r="G159" s="363">
        <v>48462</v>
      </c>
      <c r="H159" s="365">
        <v>0</v>
      </c>
      <c r="I159" s="364">
        <v>48462</v>
      </c>
      <c r="J159" s="365" t="s">
        <v>226</v>
      </c>
      <c r="K159" s="335"/>
      <c r="L159" s="335"/>
      <c r="M159" s="335"/>
    </row>
    <row r="160" spans="1:13" ht="13.8" hidden="1">
      <c r="A160" s="335"/>
      <c r="B160" s="335"/>
      <c r="C160" s="357" t="s">
        <v>947</v>
      </c>
      <c r="D160" s="370" t="s">
        <v>487</v>
      </c>
      <c r="E160" s="362" t="s">
        <v>752</v>
      </c>
      <c r="F160" s="363">
        <v>35449136</v>
      </c>
      <c r="G160" s="363">
        <v>35449136</v>
      </c>
      <c r="H160" s="365" t="s">
        <v>226</v>
      </c>
      <c r="I160" s="364">
        <v>35449136</v>
      </c>
      <c r="J160" s="365" t="s">
        <v>226</v>
      </c>
      <c r="K160" s="335"/>
      <c r="L160" s="335"/>
      <c r="M160" s="335"/>
    </row>
    <row r="161" spans="1:13" ht="13.8" hidden="1">
      <c r="A161" s="335"/>
      <c r="B161" s="335"/>
      <c r="C161" s="357" t="s">
        <v>947</v>
      </c>
      <c r="D161" s="370" t="s">
        <v>487</v>
      </c>
      <c r="E161" s="362" t="s">
        <v>755</v>
      </c>
      <c r="F161" s="363">
        <v>2357079</v>
      </c>
      <c r="G161" s="363">
        <v>1750399</v>
      </c>
      <c r="H161" s="363">
        <v>-606680</v>
      </c>
      <c r="I161" s="364">
        <v>2332616</v>
      </c>
      <c r="J161" s="363">
        <v>-582217</v>
      </c>
      <c r="K161" s="335"/>
      <c r="L161" s="335"/>
      <c r="M161" s="335"/>
    </row>
    <row r="162" spans="1:13" ht="13.8" hidden="1">
      <c r="A162" s="335"/>
      <c r="B162" s="335"/>
      <c r="C162" s="357" t="s">
        <v>947</v>
      </c>
      <c r="D162" s="370" t="s">
        <v>487</v>
      </c>
      <c r="E162" s="362" t="s">
        <v>766</v>
      </c>
      <c r="F162" s="365" t="s">
        <v>226</v>
      </c>
      <c r="G162" s="365" t="s">
        <v>226</v>
      </c>
      <c r="H162" s="365" t="s">
        <v>226</v>
      </c>
      <c r="I162" s="361"/>
      <c r="J162" s="365" t="s">
        <v>226</v>
      </c>
      <c r="K162" s="335"/>
      <c r="L162" s="335"/>
      <c r="M162" s="335"/>
    </row>
    <row r="163" spans="1:13" ht="13.8" hidden="1">
      <c r="A163" s="335"/>
      <c r="B163" s="335"/>
      <c r="C163" s="357" t="s">
        <v>947</v>
      </c>
      <c r="D163" s="370" t="s">
        <v>487</v>
      </c>
      <c r="E163" s="362" t="s">
        <v>940</v>
      </c>
      <c r="F163" s="365" t="s">
        <v>226</v>
      </c>
      <c r="G163" s="360"/>
      <c r="H163" s="365" t="s">
        <v>226</v>
      </c>
      <c r="I163" s="361"/>
      <c r="J163" s="365" t="s">
        <v>226</v>
      </c>
      <c r="K163" s="335"/>
      <c r="L163" s="335"/>
      <c r="M163" s="335"/>
    </row>
    <row r="164" spans="1:13" ht="13.8" hidden="1">
      <c r="A164" s="335"/>
      <c r="B164" s="335"/>
      <c r="C164" s="357" t="s">
        <v>947</v>
      </c>
      <c r="D164" s="370" t="s">
        <v>487</v>
      </c>
      <c r="E164" s="362" t="s">
        <v>941</v>
      </c>
      <c r="F164" s="365" t="s">
        <v>226</v>
      </c>
      <c r="G164" s="360"/>
      <c r="H164" s="365" t="s">
        <v>226</v>
      </c>
      <c r="I164" s="361"/>
      <c r="J164" s="365" t="s">
        <v>226</v>
      </c>
      <c r="K164" s="335"/>
      <c r="L164" s="335"/>
      <c r="M164" s="335"/>
    </row>
    <row r="165" spans="1:13" ht="13.8" hidden="1">
      <c r="A165" s="335"/>
      <c r="B165" s="335"/>
      <c r="C165" s="357" t="s">
        <v>947</v>
      </c>
      <c r="D165" s="370" t="s">
        <v>487</v>
      </c>
      <c r="E165" s="362" t="s">
        <v>942</v>
      </c>
      <c r="F165" s="365" t="s">
        <v>226</v>
      </c>
      <c r="G165" s="360"/>
      <c r="H165" s="365" t="s">
        <v>226</v>
      </c>
      <c r="I165" s="361"/>
      <c r="J165" s="365" t="s">
        <v>226</v>
      </c>
      <c r="K165" s="335"/>
      <c r="L165" s="335"/>
      <c r="M165" s="335"/>
    </row>
    <row r="166" spans="1:13" ht="13.8" hidden="1">
      <c r="A166" s="335"/>
      <c r="B166" s="335"/>
      <c r="C166" s="357" t="s">
        <v>947</v>
      </c>
      <c r="D166" s="370" t="s">
        <v>487</v>
      </c>
      <c r="E166" s="362" t="s">
        <v>949</v>
      </c>
      <c r="F166" s="363">
        <v>767098</v>
      </c>
      <c r="G166" s="365" t="s">
        <v>226</v>
      </c>
      <c r="H166" s="363">
        <v>-767098</v>
      </c>
      <c r="I166" s="366" t="s">
        <v>226</v>
      </c>
      <c r="J166" s="365" t="s">
        <v>226</v>
      </c>
      <c r="K166" s="335"/>
      <c r="L166" s="335"/>
      <c r="M166" s="335"/>
    </row>
    <row r="167" spans="1:13" ht="13.8" hidden="1">
      <c r="A167" s="335"/>
      <c r="B167" s="335"/>
      <c r="C167" s="357" t="s">
        <v>947</v>
      </c>
      <c r="D167" s="370" t="s">
        <v>487</v>
      </c>
      <c r="E167" s="362" t="s">
        <v>768</v>
      </c>
      <c r="F167" s="363">
        <v>4417376</v>
      </c>
      <c r="G167" s="363">
        <v>4638095</v>
      </c>
      <c r="H167" s="363">
        <v>220719</v>
      </c>
      <c r="I167" s="364">
        <v>5184474</v>
      </c>
      <c r="J167" s="363">
        <v>-546379</v>
      </c>
      <c r="K167" s="335"/>
      <c r="L167" s="335"/>
      <c r="M167" s="335"/>
    </row>
    <row r="168" spans="1:13" ht="13.8" hidden="1">
      <c r="A168" s="335"/>
      <c r="B168" s="335"/>
      <c r="C168" s="357" t="s">
        <v>947</v>
      </c>
      <c r="D168" s="370" t="s">
        <v>487</v>
      </c>
      <c r="E168" s="362" t="s">
        <v>767</v>
      </c>
      <c r="F168" s="363">
        <v>2078469</v>
      </c>
      <c r="G168" s="363">
        <v>2624848</v>
      </c>
      <c r="H168" s="363">
        <v>546379</v>
      </c>
      <c r="I168" s="364">
        <v>2624848</v>
      </c>
      <c r="J168" s="365" t="s">
        <v>226</v>
      </c>
      <c r="K168" s="335"/>
      <c r="L168" s="335"/>
      <c r="M168" s="335"/>
    </row>
    <row r="169" spans="1:13" ht="13.8" hidden="1">
      <c r="A169" s="335"/>
      <c r="B169" s="335"/>
      <c r="C169" s="357" t="s">
        <v>947</v>
      </c>
      <c r="D169" s="370" t="s">
        <v>487</v>
      </c>
      <c r="E169" s="362" t="s">
        <v>930</v>
      </c>
      <c r="F169" s="363">
        <v>7999700</v>
      </c>
      <c r="G169" s="363">
        <v>1200</v>
      </c>
      <c r="H169" s="363">
        <v>-7998500</v>
      </c>
      <c r="I169" s="364">
        <v>1200</v>
      </c>
      <c r="J169" s="365" t="s">
        <v>226</v>
      </c>
      <c r="K169" s="335"/>
      <c r="L169" s="335"/>
      <c r="M169" s="335"/>
    </row>
    <row r="170" spans="1:13" ht="13.8" hidden="1">
      <c r="A170" s="335"/>
      <c r="B170" s="335"/>
      <c r="C170" s="357" t="s">
        <v>947</v>
      </c>
      <c r="D170" s="370" t="s">
        <v>491</v>
      </c>
      <c r="E170" s="362" t="s">
        <v>752</v>
      </c>
      <c r="F170" s="363">
        <v>71883089</v>
      </c>
      <c r="G170" s="363">
        <v>74153689</v>
      </c>
      <c r="H170" s="363">
        <v>2270600</v>
      </c>
      <c r="I170" s="364">
        <v>74153689</v>
      </c>
      <c r="J170" s="365" t="s">
        <v>226</v>
      </c>
      <c r="K170" s="335"/>
      <c r="L170" s="335"/>
      <c r="M170" s="335"/>
    </row>
    <row r="171" spans="1:13" ht="13.8" hidden="1">
      <c r="A171" s="335"/>
      <c r="B171" s="335"/>
      <c r="C171" s="357" t="s">
        <v>947</v>
      </c>
      <c r="D171" s="370" t="s">
        <v>491</v>
      </c>
      <c r="E171" s="362" t="s">
        <v>755</v>
      </c>
      <c r="F171" s="363">
        <v>50913450</v>
      </c>
      <c r="G171" s="363">
        <v>50436845</v>
      </c>
      <c r="H171" s="363">
        <v>-476605</v>
      </c>
      <c r="I171" s="364">
        <v>50436845</v>
      </c>
      <c r="J171" s="365" t="s">
        <v>226</v>
      </c>
      <c r="K171" s="335"/>
      <c r="L171" s="335"/>
      <c r="M171" s="335"/>
    </row>
    <row r="172" spans="1:13" ht="13.8" hidden="1">
      <c r="A172" s="335"/>
      <c r="B172" s="335"/>
      <c r="C172" s="357" t="s">
        <v>947</v>
      </c>
      <c r="D172" s="370" t="s">
        <v>491</v>
      </c>
      <c r="E172" s="362" t="s">
        <v>766</v>
      </c>
      <c r="F172" s="365" t="s">
        <v>226</v>
      </c>
      <c r="G172" s="365" t="s">
        <v>226</v>
      </c>
      <c r="H172" s="365" t="s">
        <v>226</v>
      </c>
      <c r="I172" s="361"/>
      <c r="J172" s="365" t="s">
        <v>226</v>
      </c>
      <c r="K172" s="335"/>
      <c r="L172" s="335"/>
      <c r="M172" s="335"/>
    </row>
    <row r="173" spans="1:13" ht="13.8" hidden="1">
      <c r="A173" s="335"/>
      <c r="B173" s="335"/>
      <c r="C173" s="357" t="s">
        <v>947</v>
      </c>
      <c r="D173" s="370" t="s">
        <v>491</v>
      </c>
      <c r="E173" s="362" t="s">
        <v>940</v>
      </c>
      <c r="F173" s="365" t="s">
        <v>226</v>
      </c>
      <c r="G173" s="360"/>
      <c r="H173" s="365" t="s">
        <v>226</v>
      </c>
      <c r="I173" s="361"/>
      <c r="J173" s="365" t="s">
        <v>226</v>
      </c>
      <c r="K173" s="335"/>
      <c r="L173" s="335"/>
      <c r="M173" s="335"/>
    </row>
    <row r="174" spans="1:13" ht="13.8" hidden="1">
      <c r="A174" s="335"/>
      <c r="B174" s="335"/>
      <c r="C174" s="357" t="s">
        <v>947</v>
      </c>
      <c r="D174" s="370" t="s">
        <v>491</v>
      </c>
      <c r="E174" s="362" t="s">
        <v>941</v>
      </c>
      <c r="F174" s="365" t="s">
        <v>226</v>
      </c>
      <c r="G174" s="360"/>
      <c r="H174" s="365" t="s">
        <v>226</v>
      </c>
      <c r="I174" s="361"/>
      <c r="J174" s="365" t="s">
        <v>226</v>
      </c>
      <c r="K174" s="335"/>
      <c r="L174" s="335"/>
      <c r="M174" s="335"/>
    </row>
    <row r="175" spans="1:13" ht="13.8" hidden="1">
      <c r="A175" s="335"/>
      <c r="B175" s="335"/>
      <c r="C175" s="357" t="s">
        <v>947</v>
      </c>
      <c r="D175" s="370" t="s">
        <v>491</v>
      </c>
      <c r="E175" s="362" t="s">
        <v>942</v>
      </c>
      <c r="F175" s="365" t="s">
        <v>226</v>
      </c>
      <c r="G175" s="360"/>
      <c r="H175" s="365" t="s">
        <v>226</v>
      </c>
      <c r="I175" s="361"/>
      <c r="J175" s="365" t="s">
        <v>226</v>
      </c>
      <c r="K175" s="335"/>
      <c r="L175" s="335"/>
      <c r="M175" s="335"/>
    </row>
    <row r="176" spans="1:13" ht="13.8" hidden="1">
      <c r="A176" s="335"/>
      <c r="B176" s="335"/>
      <c r="C176" s="357" t="s">
        <v>947</v>
      </c>
      <c r="D176" s="370" t="s">
        <v>491</v>
      </c>
      <c r="E176" s="362" t="s">
        <v>949</v>
      </c>
      <c r="F176" s="363">
        <v>18036382</v>
      </c>
      <c r="G176" s="363">
        <v>18036382</v>
      </c>
      <c r="H176" s="365" t="s">
        <v>226</v>
      </c>
      <c r="I176" s="364">
        <v>18036382</v>
      </c>
      <c r="J176" s="365" t="s">
        <v>226</v>
      </c>
      <c r="K176" s="335"/>
      <c r="L176" s="335"/>
      <c r="M176" s="335"/>
    </row>
    <row r="177" spans="1:13" ht="13.8" hidden="1">
      <c r="A177" s="335"/>
      <c r="B177" s="335"/>
      <c r="C177" s="357" t="s">
        <v>947</v>
      </c>
      <c r="D177" s="370" t="s">
        <v>491</v>
      </c>
      <c r="E177" s="362" t="s">
        <v>768</v>
      </c>
      <c r="F177" s="363">
        <v>14267244</v>
      </c>
      <c r="G177" s="363">
        <v>14267244</v>
      </c>
      <c r="H177" s="365" t="s">
        <v>226</v>
      </c>
      <c r="I177" s="364">
        <v>14267244</v>
      </c>
      <c r="J177" s="365" t="s">
        <v>226</v>
      </c>
      <c r="K177" s="335"/>
      <c r="L177" s="335"/>
      <c r="M177" s="335"/>
    </row>
    <row r="178" spans="1:13" ht="13.8" hidden="1">
      <c r="A178" s="335"/>
      <c r="B178" s="335"/>
      <c r="C178" s="357" t="s">
        <v>947</v>
      </c>
      <c r="D178" s="370" t="s">
        <v>491</v>
      </c>
      <c r="E178" s="362" t="s">
        <v>767</v>
      </c>
      <c r="F178" s="363">
        <v>1849228</v>
      </c>
      <c r="G178" s="363">
        <v>1862953</v>
      </c>
      <c r="H178" s="363">
        <v>13725</v>
      </c>
      <c r="I178" s="364">
        <v>1862953</v>
      </c>
      <c r="J178" s="365" t="s">
        <v>226</v>
      </c>
      <c r="K178" s="335"/>
      <c r="L178" s="335"/>
      <c r="M178" s="335"/>
    </row>
    <row r="179" spans="1:13" ht="13.8" hidden="1">
      <c r="A179" s="335"/>
      <c r="B179" s="335"/>
      <c r="C179" s="357" t="s">
        <v>947</v>
      </c>
      <c r="D179" s="370" t="s">
        <v>491</v>
      </c>
      <c r="E179" s="362" t="s">
        <v>930</v>
      </c>
      <c r="F179" s="365" t="s">
        <v>226</v>
      </c>
      <c r="G179" s="363">
        <v>25500</v>
      </c>
      <c r="H179" s="363">
        <v>25500</v>
      </c>
      <c r="I179" s="364">
        <v>25500</v>
      </c>
      <c r="J179" s="365" t="s">
        <v>226</v>
      </c>
      <c r="K179" s="335"/>
      <c r="L179" s="335"/>
      <c r="M179" s="335"/>
    </row>
    <row r="180" spans="1:13" ht="13.8" hidden="1">
      <c r="A180" s="335"/>
      <c r="B180" s="335"/>
      <c r="C180" s="357" t="s">
        <v>947</v>
      </c>
      <c r="D180" s="370" t="s">
        <v>493</v>
      </c>
      <c r="E180" s="362" t="s">
        <v>752</v>
      </c>
      <c r="F180" s="363">
        <v>155663711</v>
      </c>
      <c r="G180" s="363">
        <v>144221659</v>
      </c>
      <c r="H180" s="363">
        <v>-11442052</v>
      </c>
      <c r="I180" s="364">
        <v>144221659</v>
      </c>
      <c r="J180" s="365" t="s">
        <v>226</v>
      </c>
      <c r="K180" s="335"/>
      <c r="L180" s="335"/>
      <c r="M180" s="335"/>
    </row>
    <row r="181" spans="1:13" ht="13.8" hidden="1">
      <c r="A181" s="335"/>
      <c r="B181" s="335"/>
      <c r="C181" s="357" t="s">
        <v>947</v>
      </c>
      <c r="D181" s="370" t="s">
        <v>493</v>
      </c>
      <c r="E181" s="362" t="s">
        <v>755</v>
      </c>
      <c r="F181" s="363">
        <v>314906392</v>
      </c>
      <c r="G181" s="363">
        <v>314906393</v>
      </c>
      <c r="H181" s="365">
        <v>1</v>
      </c>
      <c r="I181" s="364">
        <v>314906393</v>
      </c>
      <c r="J181" s="365" t="s">
        <v>226</v>
      </c>
      <c r="K181" s="335"/>
      <c r="L181" s="335"/>
      <c r="M181" s="335"/>
    </row>
    <row r="182" spans="1:13" ht="13.8" hidden="1">
      <c r="A182" s="335"/>
      <c r="B182" s="335"/>
      <c r="C182" s="357" t="s">
        <v>947</v>
      </c>
      <c r="D182" s="370" t="s">
        <v>493</v>
      </c>
      <c r="E182" s="362" t="s">
        <v>766</v>
      </c>
      <c r="F182" s="365" t="s">
        <v>226</v>
      </c>
      <c r="G182" s="365" t="s">
        <v>226</v>
      </c>
      <c r="H182" s="365" t="s">
        <v>226</v>
      </c>
      <c r="I182" s="366" t="s">
        <v>226</v>
      </c>
      <c r="J182" s="365" t="s">
        <v>226</v>
      </c>
      <c r="K182" s="335"/>
      <c r="L182" s="335"/>
      <c r="M182" s="335"/>
    </row>
    <row r="183" spans="1:13" ht="13.8" hidden="1">
      <c r="A183" s="335"/>
      <c r="B183" s="335"/>
      <c r="C183" s="357" t="s">
        <v>947</v>
      </c>
      <c r="D183" s="370" t="s">
        <v>493</v>
      </c>
      <c r="E183" s="362" t="s">
        <v>940</v>
      </c>
      <c r="F183" s="365" t="s">
        <v>226</v>
      </c>
      <c r="G183" s="360"/>
      <c r="H183" s="365" t="s">
        <v>226</v>
      </c>
      <c r="I183" s="361"/>
      <c r="J183" s="365" t="s">
        <v>226</v>
      </c>
      <c r="K183" s="335"/>
      <c r="L183" s="335"/>
      <c r="M183" s="335"/>
    </row>
    <row r="184" spans="1:13" ht="13.8" hidden="1">
      <c r="A184" s="335"/>
      <c r="B184" s="335"/>
      <c r="C184" s="357" t="s">
        <v>947</v>
      </c>
      <c r="D184" s="370" t="s">
        <v>493</v>
      </c>
      <c r="E184" s="362" t="s">
        <v>941</v>
      </c>
      <c r="F184" s="365" t="s">
        <v>226</v>
      </c>
      <c r="G184" s="360"/>
      <c r="H184" s="365" t="s">
        <v>226</v>
      </c>
      <c r="I184" s="361"/>
      <c r="J184" s="365" t="s">
        <v>226</v>
      </c>
      <c r="K184" s="335"/>
      <c r="L184" s="335"/>
      <c r="M184" s="335"/>
    </row>
    <row r="185" spans="1:13" ht="13.8" hidden="1">
      <c r="A185" s="335"/>
      <c r="B185" s="335"/>
      <c r="C185" s="357" t="s">
        <v>947</v>
      </c>
      <c r="D185" s="370" t="s">
        <v>493</v>
      </c>
      <c r="E185" s="362" t="s">
        <v>942</v>
      </c>
      <c r="F185" s="365" t="s">
        <v>226</v>
      </c>
      <c r="G185" s="360"/>
      <c r="H185" s="365" t="s">
        <v>226</v>
      </c>
      <c r="I185" s="361"/>
      <c r="J185" s="365" t="s">
        <v>226</v>
      </c>
      <c r="K185" s="335"/>
      <c r="L185" s="335"/>
      <c r="M185" s="335"/>
    </row>
    <row r="186" spans="1:13" ht="13.8" hidden="1">
      <c r="A186" s="335"/>
      <c r="B186" s="335"/>
      <c r="C186" s="357" t="s">
        <v>947</v>
      </c>
      <c r="D186" s="370" t="s">
        <v>493</v>
      </c>
      <c r="E186" s="362" t="s">
        <v>949</v>
      </c>
      <c r="F186" s="363">
        <v>8169196</v>
      </c>
      <c r="G186" s="363">
        <v>8169196</v>
      </c>
      <c r="H186" s="365">
        <v>0</v>
      </c>
      <c r="I186" s="364">
        <v>8169196</v>
      </c>
      <c r="J186" s="365" t="s">
        <v>226</v>
      </c>
      <c r="K186" s="335"/>
      <c r="L186" s="335"/>
      <c r="M186" s="335"/>
    </row>
    <row r="187" spans="1:13" ht="13.8" hidden="1">
      <c r="A187" s="335"/>
      <c r="B187" s="335"/>
      <c r="C187" s="357" t="s">
        <v>947</v>
      </c>
      <c r="D187" s="370" t="s">
        <v>493</v>
      </c>
      <c r="E187" s="362" t="s">
        <v>768</v>
      </c>
      <c r="F187" s="363">
        <v>47703917</v>
      </c>
      <c r="G187" s="363">
        <v>47703917</v>
      </c>
      <c r="H187" s="365" t="s">
        <v>226</v>
      </c>
      <c r="I187" s="364">
        <v>47703917</v>
      </c>
      <c r="J187" s="365" t="s">
        <v>226</v>
      </c>
      <c r="K187" s="335"/>
      <c r="L187" s="335"/>
      <c r="M187" s="335"/>
    </row>
    <row r="188" spans="1:13" ht="13.8" hidden="1">
      <c r="A188" s="335"/>
      <c r="B188" s="335"/>
      <c r="C188" s="357" t="s">
        <v>947</v>
      </c>
      <c r="D188" s="370" t="s">
        <v>493</v>
      </c>
      <c r="E188" s="362" t="s">
        <v>767</v>
      </c>
      <c r="F188" s="363">
        <v>13436574</v>
      </c>
      <c r="G188" s="363">
        <v>13436574</v>
      </c>
      <c r="H188" s="365" t="s">
        <v>226</v>
      </c>
      <c r="I188" s="364">
        <v>13436574</v>
      </c>
      <c r="J188" s="365" t="s">
        <v>226</v>
      </c>
      <c r="K188" s="335"/>
      <c r="L188" s="335"/>
      <c r="M188" s="335"/>
    </row>
    <row r="189" spans="1:13" ht="13.8" hidden="1">
      <c r="A189" s="335"/>
      <c r="B189" s="335"/>
      <c r="C189" s="357" t="s">
        <v>947</v>
      </c>
      <c r="D189" s="370" t="s">
        <v>493</v>
      </c>
      <c r="E189" s="362" t="s">
        <v>930</v>
      </c>
      <c r="F189" s="363">
        <v>1307347</v>
      </c>
      <c r="G189" s="363">
        <v>4282260</v>
      </c>
      <c r="H189" s="363">
        <v>2974913</v>
      </c>
      <c r="I189" s="364">
        <v>4282260</v>
      </c>
      <c r="J189" s="365" t="s">
        <v>226</v>
      </c>
      <c r="K189" s="335"/>
      <c r="L189" s="335"/>
      <c r="M189" s="335"/>
    </row>
    <row r="190" spans="1:13" ht="13.8" hidden="1">
      <c r="A190" s="335"/>
      <c r="B190" s="335"/>
      <c r="C190" s="357" t="s">
        <v>947</v>
      </c>
      <c r="D190" s="370" t="s">
        <v>501</v>
      </c>
      <c r="E190" s="362" t="s">
        <v>752</v>
      </c>
      <c r="F190" s="365" t="s">
        <v>226</v>
      </c>
      <c r="G190" s="363">
        <v>4645780</v>
      </c>
      <c r="H190" s="363">
        <v>4645780</v>
      </c>
      <c r="I190" s="364">
        <v>4645780</v>
      </c>
      <c r="J190" s="365" t="s">
        <v>226</v>
      </c>
      <c r="K190" s="335"/>
      <c r="L190" s="335"/>
      <c r="M190" s="335"/>
    </row>
    <row r="191" spans="1:13" ht="13.8" hidden="1">
      <c r="A191" s="335"/>
      <c r="B191" s="335"/>
      <c r="C191" s="357" t="s">
        <v>947</v>
      </c>
      <c r="D191" s="370" t="s">
        <v>501</v>
      </c>
      <c r="E191" s="362" t="s">
        <v>755</v>
      </c>
      <c r="F191" s="365" t="s">
        <v>226</v>
      </c>
      <c r="G191" s="365" t="s">
        <v>226</v>
      </c>
      <c r="H191" s="365" t="s">
        <v>226</v>
      </c>
      <c r="I191" s="361"/>
      <c r="J191" s="365" t="s">
        <v>226</v>
      </c>
      <c r="K191" s="335"/>
      <c r="L191" s="335"/>
      <c r="M191" s="335"/>
    </row>
    <row r="192" spans="1:13" ht="13.8" hidden="1">
      <c r="A192" s="335"/>
      <c r="B192" s="335"/>
      <c r="C192" s="357" t="s">
        <v>947</v>
      </c>
      <c r="D192" s="370" t="s">
        <v>501</v>
      </c>
      <c r="E192" s="362" t="s">
        <v>766</v>
      </c>
      <c r="F192" s="365" t="s">
        <v>226</v>
      </c>
      <c r="G192" s="365" t="s">
        <v>226</v>
      </c>
      <c r="H192" s="365" t="s">
        <v>226</v>
      </c>
      <c r="I192" s="361"/>
      <c r="J192" s="365" t="s">
        <v>226</v>
      </c>
      <c r="K192" s="335"/>
      <c r="L192" s="335"/>
      <c r="M192" s="335"/>
    </row>
    <row r="193" spans="1:13" ht="13.8" hidden="1">
      <c r="A193" s="335"/>
      <c r="B193" s="335"/>
      <c r="C193" s="357" t="s">
        <v>947</v>
      </c>
      <c r="D193" s="370" t="s">
        <v>501</v>
      </c>
      <c r="E193" s="362" t="s">
        <v>940</v>
      </c>
      <c r="F193" s="365" t="s">
        <v>226</v>
      </c>
      <c r="G193" s="360"/>
      <c r="H193" s="365" t="s">
        <v>226</v>
      </c>
      <c r="I193" s="361"/>
      <c r="J193" s="365" t="s">
        <v>226</v>
      </c>
      <c r="K193" s="335"/>
      <c r="L193" s="335"/>
      <c r="M193" s="335"/>
    </row>
    <row r="194" spans="1:13" ht="13.8" hidden="1">
      <c r="A194" s="335"/>
      <c r="B194" s="335"/>
      <c r="C194" s="357" t="s">
        <v>947</v>
      </c>
      <c r="D194" s="370" t="s">
        <v>501</v>
      </c>
      <c r="E194" s="362" t="s">
        <v>941</v>
      </c>
      <c r="F194" s="365" t="s">
        <v>226</v>
      </c>
      <c r="G194" s="360"/>
      <c r="H194" s="365" t="s">
        <v>226</v>
      </c>
      <c r="I194" s="361"/>
      <c r="J194" s="365" t="s">
        <v>226</v>
      </c>
      <c r="K194" s="335"/>
      <c r="L194" s="335"/>
      <c r="M194" s="335"/>
    </row>
    <row r="195" spans="1:13" ht="13.8" hidden="1">
      <c r="A195" s="335"/>
      <c r="B195" s="335"/>
      <c r="C195" s="357" t="s">
        <v>947</v>
      </c>
      <c r="D195" s="370" t="s">
        <v>501</v>
      </c>
      <c r="E195" s="362" t="s">
        <v>942</v>
      </c>
      <c r="F195" s="365" t="s">
        <v>226</v>
      </c>
      <c r="G195" s="360"/>
      <c r="H195" s="365" t="s">
        <v>226</v>
      </c>
      <c r="I195" s="361"/>
      <c r="J195" s="365" t="s">
        <v>226</v>
      </c>
      <c r="K195" s="335"/>
      <c r="L195" s="335"/>
      <c r="M195" s="335"/>
    </row>
    <row r="196" spans="1:13" ht="13.8" hidden="1">
      <c r="A196" s="335"/>
      <c r="B196" s="335"/>
      <c r="C196" s="357" t="s">
        <v>947</v>
      </c>
      <c r="D196" s="370" t="s">
        <v>501</v>
      </c>
      <c r="E196" s="362" t="s">
        <v>949</v>
      </c>
      <c r="F196" s="365" t="s">
        <v>226</v>
      </c>
      <c r="G196" s="365" t="s">
        <v>226</v>
      </c>
      <c r="H196" s="365" t="s">
        <v>226</v>
      </c>
      <c r="I196" s="361"/>
      <c r="J196" s="365" t="s">
        <v>226</v>
      </c>
      <c r="K196" s="335"/>
      <c r="L196" s="335"/>
      <c r="M196" s="335"/>
    </row>
    <row r="197" spans="1:13" ht="13.8" hidden="1">
      <c r="A197" s="335"/>
      <c r="B197" s="335"/>
      <c r="C197" s="357" t="s">
        <v>947</v>
      </c>
      <c r="D197" s="370" t="s">
        <v>501</v>
      </c>
      <c r="E197" s="362" t="s">
        <v>768</v>
      </c>
      <c r="F197" s="363">
        <v>186882</v>
      </c>
      <c r="G197" s="363">
        <v>217708</v>
      </c>
      <c r="H197" s="363">
        <v>30826</v>
      </c>
      <c r="I197" s="364">
        <v>217708</v>
      </c>
      <c r="J197" s="365" t="s">
        <v>226</v>
      </c>
      <c r="K197" s="335"/>
      <c r="L197" s="335"/>
      <c r="M197" s="335"/>
    </row>
    <row r="198" spans="1:13" ht="13.8" hidden="1">
      <c r="A198" s="335"/>
      <c r="B198" s="335"/>
      <c r="C198" s="357" t="s">
        <v>947</v>
      </c>
      <c r="D198" s="370" t="s">
        <v>501</v>
      </c>
      <c r="E198" s="362" t="s">
        <v>767</v>
      </c>
      <c r="F198" s="363">
        <v>124607</v>
      </c>
      <c r="G198" s="363">
        <v>124607</v>
      </c>
      <c r="H198" s="365" t="s">
        <v>226</v>
      </c>
      <c r="I198" s="364">
        <v>124607</v>
      </c>
      <c r="J198" s="365" t="s">
        <v>226</v>
      </c>
      <c r="K198" s="335"/>
      <c r="L198" s="335"/>
      <c r="M198" s="335"/>
    </row>
    <row r="199" spans="1:13" ht="13.8" hidden="1">
      <c r="A199" s="335"/>
      <c r="B199" s="335"/>
      <c r="C199" s="357" t="s">
        <v>947</v>
      </c>
      <c r="D199" s="370" t="s">
        <v>501</v>
      </c>
      <c r="E199" s="362" t="s">
        <v>930</v>
      </c>
      <c r="F199" s="365" t="s">
        <v>226</v>
      </c>
      <c r="G199" s="365">
        <v>500</v>
      </c>
      <c r="H199" s="365">
        <v>500</v>
      </c>
      <c r="I199" s="366">
        <v>500</v>
      </c>
      <c r="J199" s="365" t="s">
        <v>226</v>
      </c>
      <c r="K199" s="335"/>
      <c r="L199" s="335"/>
      <c r="M199" s="335"/>
    </row>
    <row r="200" spans="1:13" ht="13.8" hidden="1">
      <c r="A200" s="335"/>
      <c r="B200" s="335"/>
      <c r="C200" s="357" t="s">
        <v>947</v>
      </c>
      <c r="D200" s="370" t="s">
        <v>503</v>
      </c>
      <c r="E200" s="362" t="s">
        <v>752</v>
      </c>
      <c r="F200" s="365" t="s">
        <v>226</v>
      </c>
      <c r="G200" s="365" t="s">
        <v>226</v>
      </c>
      <c r="H200" s="360"/>
      <c r="I200" s="361"/>
      <c r="J200" s="365" t="s">
        <v>226</v>
      </c>
      <c r="K200" s="335"/>
      <c r="L200" s="335"/>
      <c r="M200" s="335"/>
    </row>
    <row r="201" spans="1:13" ht="13.8" hidden="1">
      <c r="A201" s="335"/>
      <c r="B201" s="335"/>
      <c r="C201" s="357" t="s">
        <v>947</v>
      </c>
      <c r="D201" s="370" t="s">
        <v>503</v>
      </c>
      <c r="E201" s="362" t="s">
        <v>755</v>
      </c>
      <c r="F201" s="363">
        <v>8650</v>
      </c>
      <c r="G201" s="363">
        <v>8650</v>
      </c>
      <c r="H201" s="365" t="s">
        <v>226</v>
      </c>
      <c r="I201" s="364">
        <v>8650</v>
      </c>
      <c r="J201" s="365" t="s">
        <v>226</v>
      </c>
      <c r="K201" s="335"/>
      <c r="L201" s="335"/>
      <c r="M201" s="335"/>
    </row>
    <row r="202" spans="1:13" ht="13.8" hidden="1">
      <c r="A202" s="335"/>
      <c r="B202" s="335"/>
      <c r="C202" s="357" t="s">
        <v>947</v>
      </c>
      <c r="D202" s="370" t="s">
        <v>503</v>
      </c>
      <c r="E202" s="362" t="s">
        <v>766</v>
      </c>
      <c r="F202" s="365" t="s">
        <v>226</v>
      </c>
      <c r="G202" s="365" t="s">
        <v>226</v>
      </c>
      <c r="H202" s="365" t="s">
        <v>226</v>
      </c>
      <c r="I202" s="366" t="s">
        <v>226</v>
      </c>
      <c r="J202" s="365" t="s">
        <v>226</v>
      </c>
      <c r="K202" s="335"/>
      <c r="L202" s="335"/>
      <c r="M202" s="335"/>
    </row>
    <row r="203" spans="1:13" ht="13.8" hidden="1">
      <c r="A203" s="335"/>
      <c r="B203" s="335"/>
      <c r="C203" s="357" t="s">
        <v>947</v>
      </c>
      <c r="D203" s="370" t="s">
        <v>503</v>
      </c>
      <c r="E203" s="362" t="s">
        <v>940</v>
      </c>
      <c r="F203" s="365" t="s">
        <v>226</v>
      </c>
      <c r="G203" s="360"/>
      <c r="H203" s="365" t="s">
        <v>226</v>
      </c>
      <c r="I203" s="361"/>
      <c r="J203" s="365" t="s">
        <v>226</v>
      </c>
      <c r="K203" s="335"/>
      <c r="L203" s="335"/>
      <c r="M203" s="335"/>
    </row>
    <row r="204" spans="1:13" ht="13.8" hidden="1">
      <c r="A204" s="335"/>
      <c r="B204" s="335"/>
      <c r="C204" s="357" t="s">
        <v>947</v>
      </c>
      <c r="D204" s="370" t="s">
        <v>503</v>
      </c>
      <c r="E204" s="362" t="s">
        <v>941</v>
      </c>
      <c r="F204" s="365" t="s">
        <v>226</v>
      </c>
      <c r="G204" s="360"/>
      <c r="H204" s="365" t="s">
        <v>226</v>
      </c>
      <c r="I204" s="361"/>
      <c r="J204" s="365" t="s">
        <v>226</v>
      </c>
      <c r="K204" s="335"/>
      <c r="L204" s="335"/>
      <c r="M204" s="335"/>
    </row>
    <row r="205" spans="1:13" ht="13.8" hidden="1">
      <c r="A205" s="335"/>
      <c r="B205" s="335"/>
      <c r="C205" s="357" t="s">
        <v>947</v>
      </c>
      <c r="D205" s="370" t="s">
        <v>503</v>
      </c>
      <c r="E205" s="362" t="s">
        <v>942</v>
      </c>
      <c r="F205" s="365" t="s">
        <v>226</v>
      </c>
      <c r="G205" s="360"/>
      <c r="H205" s="365" t="s">
        <v>226</v>
      </c>
      <c r="I205" s="361"/>
      <c r="J205" s="365" t="s">
        <v>226</v>
      </c>
      <c r="K205" s="335"/>
      <c r="L205" s="335"/>
      <c r="M205" s="335"/>
    </row>
    <row r="206" spans="1:13" ht="13.8" hidden="1">
      <c r="A206" s="335"/>
      <c r="B206" s="335"/>
      <c r="C206" s="357" t="s">
        <v>947</v>
      </c>
      <c r="D206" s="370" t="s">
        <v>503</v>
      </c>
      <c r="E206" s="362" t="s">
        <v>949</v>
      </c>
      <c r="F206" s="363">
        <v>7858860</v>
      </c>
      <c r="G206" s="363">
        <v>7858860</v>
      </c>
      <c r="H206" s="365">
        <v>0</v>
      </c>
      <c r="I206" s="364">
        <v>7858860</v>
      </c>
      <c r="J206" s="365" t="s">
        <v>226</v>
      </c>
      <c r="K206" s="335"/>
      <c r="L206" s="335"/>
      <c r="M206" s="335"/>
    </row>
    <row r="207" spans="1:13" ht="13.8" hidden="1">
      <c r="A207" s="335"/>
      <c r="B207" s="335"/>
      <c r="C207" s="357" t="s">
        <v>947</v>
      </c>
      <c r="D207" s="370" t="s">
        <v>503</v>
      </c>
      <c r="E207" s="362" t="s">
        <v>768</v>
      </c>
      <c r="F207" s="363">
        <v>2593815</v>
      </c>
      <c r="G207" s="363">
        <v>2593815</v>
      </c>
      <c r="H207" s="365">
        <v>0</v>
      </c>
      <c r="I207" s="364">
        <v>2593815</v>
      </c>
      <c r="J207" s="365" t="s">
        <v>226</v>
      </c>
      <c r="K207" s="335"/>
      <c r="L207" s="335"/>
      <c r="M207" s="335"/>
    </row>
    <row r="208" spans="1:13" ht="13.8" hidden="1">
      <c r="A208" s="335"/>
      <c r="B208" s="335"/>
      <c r="C208" s="357" t="s">
        <v>947</v>
      </c>
      <c r="D208" s="370" t="s">
        <v>503</v>
      </c>
      <c r="E208" s="362" t="s">
        <v>767</v>
      </c>
      <c r="F208" s="363">
        <v>1156615</v>
      </c>
      <c r="G208" s="363">
        <v>1156615</v>
      </c>
      <c r="H208" s="365" t="s">
        <v>226</v>
      </c>
      <c r="I208" s="364">
        <v>1156615</v>
      </c>
      <c r="J208" s="365" t="s">
        <v>226</v>
      </c>
      <c r="K208" s="335"/>
      <c r="L208" s="335"/>
      <c r="M208" s="335"/>
    </row>
    <row r="209" spans="1:13" ht="13.8" hidden="1">
      <c r="A209" s="335"/>
      <c r="B209" s="335"/>
      <c r="C209" s="357" t="s">
        <v>947</v>
      </c>
      <c r="D209" s="370" t="s">
        <v>503</v>
      </c>
      <c r="E209" s="362" t="s">
        <v>930</v>
      </c>
      <c r="F209" s="363">
        <v>45989</v>
      </c>
      <c r="G209" s="363">
        <v>76889</v>
      </c>
      <c r="H209" s="363">
        <v>30900</v>
      </c>
      <c r="I209" s="364">
        <v>76889</v>
      </c>
      <c r="J209" s="365" t="s">
        <v>226</v>
      </c>
      <c r="K209" s="335"/>
      <c r="L209" s="335"/>
      <c r="M209" s="335"/>
    </row>
    <row r="210" spans="1:13" ht="13.8" hidden="1">
      <c r="A210" s="335"/>
      <c r="B210" s="335"/>
      <c r="C210" s="357" t="s">
        <v>947</v>
      </c>
      <c r="D210" s="370" t="s">
        <v>511</v>
      </c>
      <c r="E210" s="362" t="s">
        <v>752</v>
      </c>
      <c r="F210" s="363">
        <v>285381363</v>
      </c>
      <c r="G210" s="363">
        <v>255485993</v>
      </c>
      <c r="H210" s="363">
        <v>-29895370</v>
      </c>
      <c r="I210" s="364">
        <v>255485993</v>
      </c>
      <c r="J210" s="365" t="s">
        <v>226</v>
      </c>
      <c r="K210" s="335"/>
      <c r="L210" s="335"/>
      <c r="M210" s="335"/>
    </row>
    <row r="211" spans="1:13" ht="13.8" hidden="1">
      <c r="A211" s="335"/>
      <c r="B211" s="335"/>
      <c r="C211" s="357" t="s">
        <v>947</v>
      </c>
      <c r="D211" s="370" t="s">
        <v>511</v>
      </c>
      <c r="E211" s="362" t="s">
        <v>755</v>
      </c>
      <c r="F211" s="363">
        <v>650275610</v>
      </c>
      <c r="G211" s="363">
        <v>545001062</v>
      </c>
      <c r="H211" s="363">
        <v>-105274548</v>
      </c>
      <c r="I211" s="364">
        <v>545001062</v>
      </c>
      <c r="J211" s="365" t="s">
        <v>226</v>
      </c>
      <c r="K211" s="335"/>
      <c r="L211" s="335"/>
      <c r="M211" s="335"/>
    </row>
    <row r="212" spans="1:13" ht="13.8" hidden="1">
      <c r="A212" s="335"/>
      <c r="B212" s="335"/>
      <c r="C212" s="357" t="s">
        <v>947</v>
      </c>
      <c r="D212" s="370" t="s">
        <v>511</v>
      </c>
      <c r="E212" s="362" t="s">
        <v>766</v>
      </c>
      <c r="F212" s="365" t="s">
        <v>226</v>
      </c>
      <c r="G212" s="365" t="s">
        <v>226</v>
      </c>
      <c r="H212" s="365" t="s">
        <v>226</v>
      </c>
      <c r="I212" s="361"/>
      <c r="J212" s="365" t="s">
        <v>226</v>
      </c>
      <c r="K212" s="335"/>
      <c r="L212" s="335"/>
      <c r="M212" s="335"/>
    </row>
    <row r="213" spans="1:13" ht="13.8" hidden="1">
      <c r="A213" s="335"/>
      <c r="B213" s="335"/>
      <c r="C213" s="357" t="s">
        <v>947</v>
      </c>
      <c r="D213" s="370" t="s">
        <v>511</v>
      </c>
      <c r="E213" s="362" t="s">
        <v>940</v>
      </c>
      <c r="F213" s="365" t="s">
        <v>226</v>
      </c>
      <c r="G213" s="360"/>
      <c r="H213" s="365" t="s">
        <v>226</v>
      </c>
      <c r="I213" s="361"/>
      <c r="J213" s="365" t="s">
        <v>226</v>
      </c>
      <c r="K213" s="335"/>
      <c r="L213" s="335"/>
      <c r="M213" s="335"/>
    </row>
    <row r="214" spans="1:13" ht="13.8" hidden="1">
      <c r="A214" s="335"/>
      <c r="B214" s="335"/>
      <c r="C214" s="357" t="s">
        <v>947</v>
      </c>
      <c r="D214" s="370" t="s">
        <v>511</v>
      </c>
      <c r="E214" s="362" t="s">
        <v>941</v>
      </c>
      <c r="F214" s="365" t="s">
        <v>226</v>
      </c>
      <c r="G214" s="360"/>
      <c r="H214" s="365" t="s">
        <v>226</v>
      </c>
      <c r="I214" s="361"/>
      <c r="J214" s="365" t="s">
        <v>226</v>
      </c>
      <c r="K214" s="335"/>
      <c r="L214" s="335"/>
      <c r="M214" s="335"/>
    </row>
    <row r="215" spans="1:13" ht="13.8" hidden="1">
      <c r="A215" s="335"/>
      <c r="B215" s="335"/>
      <c r="C215" s="357" t="s">
        <v>947</v>
      </c>
      <c r="D215" s="370" t="s">
        <v>511</v>
      </c>
      <c r="E215" s="362" t="s">
        <v>942</v>
      </c>
      <c r="F215" s="365" t="s">
        <v>226</v>
      </c>
      <c r="G215" s="360"/>
      <c r="H215" s="365" t="s">
        <v>226</v>
      </c>
      <c r="I215" s="361"/>
      <c r="J215" s="365" t="s">
        <v>226</v>
      </c>
      <c r="K215" s="335"/>
      <c r="L215" s="335"/>
      <c r="M215" s="335"/>
    </row>
    <row r="216" spans="1:13" ht="13.8" hidden="1">
      <c r="A216" s="335"/>
      <c r="B216" s="335"/>
      <c r="C216" s="357" t="s">
        <v>947</v>
      </c>
      <c r="D216" s="370" t="s">
        <v>511</v>
      </c>
      <c r="E216" s="362" t="s">
        <v>949</v>
      </c>
      <c r="F216" s="363">
        <v>1706918</v>
      </c>
      <c r="G216" s="363">
        <v>1706918</v>
      </c>
      <c r="H216" s="365" t="s">
        <v>226</v>
      </c>
      <c r="I216" s="364">
        <v>1706918</v>
      </c>
      <c r="J216" s="365" t="s">
        <v>226</v>
      </c>
      <c r="K216" s="335"/>
      <c r="L216" s="335"/>
      <c r="M216" s="335"/>
    </row>
    <row r="217" spans="1:13" ht="13.8" hidden="1">
      <c r="A217" s="335"/>
      <c r="B217" s="335"/>
      <c r="C217" s="357" t="s">
        <v>947</v>
      </c>
      <c r="D217" s="370" t="s">
        <v>511</v>
      </c>
      <c r="E217" s="362" t="s">
        <v>768</v>
      </c>
      <c r="F217" s="363">
        <v>70356081</v>
      </c>
      <c r="G217" s="363">
        <v>71764012</v>
      </c>
      <c r="H217" s="363">
        <v>1407931</v>
      </c>
      <c r="I217" s="364">
        <v>71764012</v>
      </c>
      <c r="J217" s="365" t="s">
        <v>226</v>
      </c>
      <c r="K217" s="335"/>
      <c r="L217" s="335"/>
      <c r="M217" s="335"/>
    </row>
    <row r="218" spans="1:13" ht="13.8" hidden="1">
      <c r="A218" s="335"/>
      <c r="B218" s="335"/>
      <c r="C218" s="357" t="s">
        <v>947</v>
      </c>
      <c r="D218" s="370" t="s">
        <v>511</v>
      </c>
      <c r="E218" s="362" t="s">
        <v>767</v>
      </c>
      <c r="F218" s="363">
        <v>32803618</v>
      </c>
      <c r="G218" s="363">
        <v>26645763</v>
      </c>
      <c r="H218" s="363">
        <v>-6157856</v>
      </c>
      <c r="I218" s="364">
        <v>26645763</v>
      </c>
      <c r="J218" s="365" t="s">
        <v>226</v>
      </c>
      <c r="K218" s="335"/>
      <c r="L218" s="335"/>
      <c r="M218" s="335"/>
    </row>
    <row r="219" spans="1:13" ht="13.8" hidden="1">
      <c r="A219" s="335"/>
      <c r="B219" s="335"/>
      <c r="C219" s="357" t="s">
        <v>947</v>
      </c>
      <c r="D219" s="370" t="s">
        <v>511</v>
      </c>
      <c r="E219" s="362" t="s">
        <v>930</v>
      </c>
      <c r="F219" s="363">
        <v>6821071</v>
      </c>
      <c r="G219" s="363">
        <v>6824571</v>
      </c>
      <c r="H219" s="363">
        <v>3500</v>
      </c>
      <c r="I219" s="364">
        <v>6824571</v>
      </c>
      <c r="J219" s="365" t="s">
        <v>226</v>
      </c>
      <c r="K219" s="335"/>
      <c r="L219" s="335"/>
      <c r="M219" s="335"/>
    </row>
    <row r="220" spans="1:13" ht="13.8" hidden="1">
      <c r="A220" s="335"/>
      <c r="B220" s="335"/>
      <c r="C220" s="357" t="s">
        <v>947</v>
      </c>
      <c r="D220" s="370" t="s">
        <v>515</v>
      </c>
      <c r="E220" s="359" t="s">
        <v>665</v>
      </c>
      <c r="F220" s="360"/>
      <c r="G220" s="360"/>
      <c r="H220" s="360"/>
      <c r="I220" s="361"/>
      <c r="J220" s="360"/>
      <c r="K220" s="335"/>
      <c r="L220" s="335"/>
      <c r="M220" s="335"/>
    </row>
    <row r="221" spans="1:13" ht="13.8" hidden="1">
      <c r="A221" s="335"/>
      <c r="B221" s="335"/>
      <c r="C221" s="357" t="s">
        <v>947</v>
      </c>
      <c r="D221" s="370" t="s">
        <v>515</v>
      </c>
      <c r="E221" s="362" t="s">
        <v>752</v>
      </c>
      <c r="F221" s="363">
        <v>243683346</v>
      </c>
      <c r="G221" s="363">
        <v>253234092</v>
      </c>
      <c r="H221" s="363">
        <v>9550747</v>
      </c>
      <c r="I221" s="364">
        <v>253234092</v>
      </c>
      <c r="J221" s="365" t="s">
        <v>226</v>
      </c>
      <c r="K221" s="335"/>
      <c r="L221" s="335"/>
      <c r="M221" s="335"/>
    </row>
    <row r="222" spans="1:13" ht="13.8" hidden="1">
      <c r="A222" s="335"/>
      <c r="B222" s="335"/>
      <c r="C222" s="357" t="s">
        <v>947</v>
      </c>
      <c r="D222" s="370" t="s">
        <v>515</v>
      </c>
      <c r="E222" s="362" t="s">
        <v>755</v>
      </c>
      <c r="F222" s="363">
        <v>860994746</v>
      </c>
      <c r="G222" s="363">
        <v>836732181</v>
      </c>
      <c r="H222" s="363">
        <v>-24262565</v>
      </c>
      <c r="I222" s="364">
        <v>917785362</v>
      </c>
      <c r="J222" s="363">
        <v>-81053181</v>
      </c>
      <c r="K222" s="335"/>
      <c r="L222" s="335"/>
      <c r="M222" s="335"/>
    </row>
    <row r="223" spans="1:13" ht="13.8" hidden="1">
      <c r="A223" s="335"/>
      <c r="B223" s="335"/>
      <c r="C223" s="357" t="s">
        <v>947</v>
      </c>
      <c r="D223" s="370" t="s">
        <v>515</v>
      </c>
      <c r="E223" s="362" t="s">
        <v>766</v>
      </c>
      <c r="F223" s="365" t="s">
        <v>226</v>
      </c>
      <c r="G223" s="365" t="s">
        <v>226</v>
      </c>
      <c r="H223" s="365" t="s">
        <v>226</v>
      </c>
      <c r="I223" s="361"/>
      <c r="J223" s="365" t="s">
        <v>226</v>
      </c>
      <c r="K223" s="335"/>
      <c r="L223" s="335"/>
      <c r="M223" s="335"/>
    </row>
    <row r="224" spans="1:13" ht="13.8" hidden="1">
      <c r="A224" s="335"/>
      <c r="B224" s="335"/>
      <c r="C224" s="357" t="s">
        <v>947</v>
      </c>
      <c r="D224" s="370" t="s">
        <v>515</v>
      </c>
      <c r="E224" s="362" t="s">
        <v>940</v>
      </c>
      <c r="F224" s="363">
        <v>75600000</v>
      </c>
      <c r="G224" s="360"/>
      <c r="H224" s="363">
        <v>-75600000</v>
      </c>
      <c r="I224" s="361"/>
      <c r="J224" s="365" t="s">
        <v>226</v>
      </c>
      <c r="K224" s="335"/>
      <c r="L224" s="335"/>
      <c r="M224" s="335"/>
    </row>
    <row r="225" spans="1:13" ht="13.8" hidden="1">
      <c r="A225" s="335"/>
      <c r="B225" s="335"/>
      <c r="C225" s="357" t="s">
        <v>947</v>
      </c>
      <c r="D225" s="370" t="s">
        <v>515</v>
      </c>
      <c r="E225" s="362" t="s">
        <v>941</v>
      </c>
      <c r="F225" s="365" t="s">
        <v>226</v>
      </c>
      <c r="G225" s="360"/>
      <c r="H225" s="365" t="s">
        <v>226</v>
      </c>
      <c r="I225" s="361"/>
      <c r="J225" s="365" t="s">
        <v>226</v>
      </c>
      <c r="K225" s="335"/>
      <c r="L225" s="335"/>
      <c r="M225" s="335"/>
    </row>
    <row r="226" spans="1:13" ht="13.8" hidden="1">
      <c r="A226" s="335"/>
      <c r="B226" s="335"/>
      <c r="C226" s="357" t="s">
        <v>947</v>
      </c>
      <c r="D226" s="370" t="s">
        <v>515</v>
      </c>
      <c r="E226" s="362" t="s">
        <v>942</v>
      </c>
      <c r="F226" s="363">
        <v>12184167</v>
      </c>
      <c r="G226" s="365" t="s">
        <v>226</v>
      </c>
      <c r="H226" s="363">
        <v>-12184167</v>
      </c>
      <c r="I226" s="366" t="s">
        <v>226</v>
      </c>
      <c r="J226" s="365" t="s">
        <v>226</v>
      </c>
      <c r="K226" s="335"/>
      <c r="L226" s="335"/>
      <c r="M226" s="335"/>
    </row>
    <row r="227" spans="1:13" ht="13.8" hidden="1">
      <c r="A227" s="335"/>
      <c r="B227" s="335"/>
      <c r="C227" s="357" t="s">
        <v>947</v>
      </c>
      <c r="D227" s="370" t="s">
        <v>515</v>
      </c>
      <c r="E227" s="362" t="s">
        <v>949</v>
      </c>
      <c r="F227" s="363">
        <v>713845</v>
      </c>
      <c r="G227" s="363">
        <v>77158564</v>
      </c>
      <c r="H227" s="363">
        <v>76444719</v>
      </c>
      <c r="I227" s="364">
        <v>77158564</v>
      </c>
      <c r="J227" s="365" t="s">
        <v>226</v>
      </c>
      <c r="K227" s="335"/>
      <c r="L227" s="335"/>
      <c r="M227" s="335"/>
    </row>
    <row r="228" spans="1:13" ht="13.8" hidden="1">
      <c r="A228" s="335"/>
      <c r="B228" s="335"/>
      <c r="C228" s="357" t="s">
        <v>947</v>
      </c>
      <c r="D228" s="370" t="s">
        <v>515</v>
      </c>
      <c r="E228" s="362" t="s">
        <v>768</v>
      </c>
      <c r="F228" s="363">
        <v>40866430</v>
      </c>
      <c r="G228" s="363">
        <v>38101061</v>
      </c>
      <c r="H228" s="363">
        <v>-2765369</v>
      </c>
      <c r="I228" s="364">
        <v>38101061</v>
      </c>
      <c r="J228" s="365" t="s">
        <v>226</v>
      </c>
      <c r="K228" s="335"/>
      <c r="L228" s="335"/>
      <c r="M228" s="335"/>
    </row>
    <row r="229" spans="1:13" ht="13.8" hidden="1">
      <c r="A229" s="335"/>
      <c r="B229" s="335"/>
      <c r="C229" s="357" t="s">
        <v>947</v>
      </c>
      <c r="D229" s="370" t="s">
        <v>515</v>
      </c>
      <c r="E229" s="362" t="s">
        <v>767</v>
      </c>
      <c r="F229" s="363">
        <v>62295995</v>
      </c>
      <c r="G229" s="363">
        <v>58726222</v>
      </c>
      <c r="H229" s="363">
        <v>-3569773</v>
      </c>
      <c r="I229" s="364">
        <v>58726222</v>
      </c>
      <c r="J229" s="365" t="s">
        <v>226</v>
      </c>
      <c r="K229" s="335"/>
      <c r="L229" s="335"/>
      <c r="M229" s="335"/>
    </row>
    <row r="230" spans="1:13" ht="13.8" hidden="1">
      <c r="A230" s="335"/>
      <c r="B230" s="335"/>
      <c r="C230" s="357" t="s">
        <v>947</v>
      </c>
      <c r="D230" s="370" t="s">
        <v>515</v>
      </c>
      <c r="E230" s="362" t="s">
        <v>930</v>
      </c>
      <c r="F230" s="363">
        <v>5676705</v>
      </c>
      <c r="G230" s="363">
        <v>64465</v>
      </c>
      <c r="H230" s="363">
        <v>-5612240</v>
      </c>
      <c r="I230" s="364">
        <v>64465</v>
      </c>
      <c r="J230" s="365" t="s">
        <v>226</v>
      </c>
      <c r="K230" s="335"/>
      <c r="L230" s="335"/>
      <c r="M230" s="335"/>
    </row>
    <row r="231" spans="1:13" ht="13.8" hidden="1">
      <c r="A231" s="335"/>
      <c r="B231" s="335"/>
      <c r="C231" s="357" t="s">
        <v>947</v>
      </c>
      <c r="D231" s="370" t="s">
        <v>520</v>
      </c>
      <c r="E231" s="362" t="s">
        <v>752</v>
      </c>
      <c r="F231" s="363">
        <v>5238720</v>
      </c>
      <c r="G231" s="363">
        <v>6164155</v>
      </c>
      <c r="H231" s="363">
        <v>925435</v>
      </c>
      <c r="I231" s="364">
        <v>5238720</v>
      </c>
      <c r="J231" s="363">
        <v>925435</v>
      </c>
      <c r="K231" s="335"/>
      <c r="L231" s="335"/>
      <c r="M231" s="335"/>
    </row>
    <row r="232" spans="1:13" ht="13.8" hidden="1">
      <c r="A232" s="335"/>
      <c r="B232" s="335"/>
      <c r="C232" s="357" t="s">
        <v>947</v>
      </c>
      <c r="D232" s="370" t="s">
        <v>520</v>
      </c>
      <c r="E232" s="362" t="s">
        <v>755</v>
      </c>
      <c r="F232" s="363">
        <v>565757</v>
      </c>
      <c r="G232" s="363">
        <v>1606997</v>
      </c>
      <c r="H232" s="363">
        <v>1041240</v>
      </c>
      <c r="I232" s="364">
        <v>1606997</v>
      </c>
      <c r="J232" s="365" t="s">
        <v>226</v>
      </c>
      <c r="K232" s="335"/>
      <c r="L232" s="335"/>
      <c r="M232" s="335"/>
    </row>
    <row r="233" spans="1:13" ht="13.8" hidden="1">
      <c r="A233" s="335"/>
      <c r="B233" s="335"/>
      <c r="C233" s="357" t="s">
        <v>947</v>
      </c>
      <c r="D233" s="370" t="s">
        <v>520</v>
      </c>
      <c r="E233" s="362" t="s">
        <v>766</v>
      </c>
      <c r="F233" s="365" t="s">
        <v>226</v>
      </c>
      <c r="G233" s="365" t="s">
        <v>226</v>
      </c>
      <c r="H233" s="365" t="s">
        <v>226</v>
      </c>
      <c r="I233" s="361"/>
      <c r="J233" s="365" t="s">
        <v>226</v>
      </c>
      <c r="K233" s="335"/>
      <c r="L233" s="335"/>
      <c r="M233" s="335"/>
    </row>
    <row r="234" spans="1:13" ht="13.8" hidden="1">
      <c r="A234" s="335"/>
      <c r="B234" s="335"/>
      <c r="C234" s="357" t="s">
        <v>947</v>
      </c>
      <c r="D234" s="370" t="s">
        <v>520</v>
      </c>
      <c r="E234" s="362" t="s">
        <v>940</v>
      </c>
      <c r="F234" s="365" t="s">
        <v>226</v>
      </c>
      <c r="G234" s="360"/>
      <c r="H234" s="365" t="s">
        <v>226</v>
      </c>
      <c r="I234" s="361"/>
      <c r="J234" s="365" t="s">
        <v>226</v>
      </c>
      <c r="K234" s="335"/>
      <c r="L234" s="335"/>
      <c r="M234" s="335"/>
    </row>
    <row r="235" spans="1:13" ht="13.8" hidden="1">
      <c r="A235" s="335"/>
      <c r="B235" s="335"/>
      <c r="C235" s="357" t="s">
        <v>947</v>
      </c>
      <c r="D235" s="370" t="s">
        <v>520</v>
      </c>
      <c r="E235" s="362" t="s">
        <v>941</v>
      </c>
      <c r="F235" s="365" t="s">
        <v>226</v>
      </c>
      <c r="G235" s="360"/>
      <c r="H235" s="365" t="s">
        <v>226</v>
      </c>
      <c r="I235" s="361"/>
      <c r="J235" s="365" t="s">
        <v>226</v>
      </c>
      <c r="K235" s="335"/>
      <c r="L235" s="335"/>
      <c r="M235" s="335"/>
    </row>
    <row r="236" spans="1:13" ht="13.8" hidden="1">
      <c r="A236" s="335"/>
      <c r="B236" s="335"/>
      <c r="C236" s="357" t="s">
        <v>947</v>
      </c>
      <c r="D236" s="370" t="s">
        <v>520</v>
      </c>
      <c r="E236" s="362" t="s">
        <v>942</v>
      </c>
      <c r="F236" s="365" t="s">
        <v>226</v>
      </c>
      <c r="G236" s="360"/>
      <c r="H236" s="365" t="s">
        <v>226</v>
      </c>
      <c r="I236" s="361"/>
      <c r="J236" s="365" t="s">
        <v>226</v>
      </c>
      <c r="K236" s="335"/>
      <c r="L236" s="335"/>
      <c r="M236" s="335"/>
    </row>
    <row r="237" spans="1:13" ht="13.8" hidden="1">
      <c r="A237" s="335"/>
      <c r="B237" s="335"/>
      <c r="C237" s="357" t="s">
        <v>947</v>
      </c>
      <c r="D237" s="370" t="s">
        <v>520</v>
      </c>
      <c r="E237" s="362" t="s">
        <v>949</v>
      </c>
      <c r="F237" s="365" t="s">
        <v>226</v>
      </c>
      <c r="G237" s="365" t="s">
        <v>226</v>
      </c>
      <c r="H237" s="365" t="s">
        <v>226</v>
      </c>
      <c r="I237" s="361"/>
      <c r="J237" s="365" t="s">
        <v>226</v>
      </c>
      <c r="K237" s="335"/>
      <c r="L237" s="335"/>
      <c r="M237" s="335"/>
    </row>
    <row r="238" spans="1:13" ht="13.8" hidden="1">
      <c r="A238" s="335"/>
      <c r="B238" s="335"/>
      <c r="C238" s="357" t="s">
        <v>947</v>
      </c>
      <c r="D238" s="370" t="s">
        <v>520</v>
      </c>
      <c r="E238" s="362" t="s">
        <v>768</v>
      </c>
      <c r="F238" s="363">
        <v>2636612</v>
      </c>
      <c r="G238" s="363">
        <v>2723245</v>
      </c>
      <c r="H238" s="363">
        <v>86634</v>
      </c>
      <c r="I238" s="364">
        <v>2636612</v>
      </c>
      <c r="J238" s="363">
        <v>86634</v>
      </c>
      <c r="K238" s="335"/>
      <c r="L238" s="335"/>
      <c r="M238" s="335"/>
    </row>
    <row r="239" spans="1:13" ht="13.8" hidden="1">
      <c r="A239" s="335"/>
      <c r="B239" s="335"/>
      <c r="C239" s="357" t="s">
        <v>947</v>
      </c>
      <c r="D239" s="370" t="s">
        <v>520</v>
      </c>
      <c r="E239" s="362" t="s">
        <v>767</v>
      </c>
      <c r="F239" s="363">
        <v>2145111</v>
      </c>
      <c r="G239" s="363">
        <v>2103224</v>
      </c>
      <c r="H239" s="363">
        <v>-41887</v>
      </c>
      <c r="I239" s="364">
        <v>2145111</v>
      </c>
      <c r="J239" s="363">
        <v>-41887</v>
      </c>
      <c r="K239" s="335"/>
      <c r="L239" s="335"/>
      <c r="M239" s="335"/>
    </row>
    <row r="240" spans="1:13" ht="13.8" hidden="1">
      <c r="A240" s="335"/>
      <c r="B240" s="335"/>
      <c r="C240" s="357" t="s">
        <v>947</v>
      </c>
      <c r="D240" s="370" t="s">
        <v>520</v>
      </c>
      <c r="E240" s="362" t="s">
        <v>930</v>
      </c>
      <c r="F240" s="363">
        <v>600000</v>
      </c>
      <c r="G240" s="363">
        <v>600500</v>
      </c>
      <c r="H240" s="365">
        <v>500</v>
      </c>
      <c r="I240" s="364">
        <v>600500</v>
      </c>
      <c r="J240" s="365" t="s">
        <v>226</v>
      </c>
      <c r="K240" s="335"/>
      <c r="L240" s="335"/>
      <c r="M240" s="335"/>
    </row>
    <row r="241" spans="1:13" ht="13.8" hidden="1">
      <c r="A241" s="335"/>
      <c r="B241" s="335"/>
      <c r="C241" s="357" t="s">
        <v>947</v>
      </c>
      <c r="D241" s="370" t="s">
        <v>518</v>
      </c>
      <c r="E241" s="362" t="s">
        <v>752</v>
      </c>
      <c r="F241" s="363">
        <v>21025319</v>
      </c>
      <c r="G241" s="363">
        <v>18469799</v>
      </c>
      <c r="H241" s="363">
        <v>-2555520</v>
      </c>
      <c r="I241" s="364">
        <v>18469799</v>
      </c>
      <c r="J241" s="365" t="s">
        <v>226</v>
      </c>
      <c r="K241" s="335"/>
      <c r="L241" s="335"/>
      <c r="M241" s="335"/>
    </row>
    <row r="242" spans="1:13" ht="13.8" hidden="1">
      <c r="A242" s="335"/>
      <c r="B242" s="335"/>
      <c r="C242" s="357" t="s">
        <v>947</v>
      </c>
      <c r="D242" s="370" t="s">
        <v>518</v>
      </c>
      <c r="E242" s="362" t="s">
        <v>755</v>
      </c>
      <c r="F242" s="363">
        <v>36884178</v>
      </c>
      <c r="G242" s="363">
        <v>36884178</v>
      </c>
      <c r="H242" s="365" t="s">
        <v>226</v>
      </c>
      <c r="I242" s="364">
        <v>36884178</v>
      </c>
      <c r="J242" s="365" t="s">
        <v>226</v>
      </c>
      <c r="K242" s="335"/>
      <c r="L242" s="335"/>
      <c r="M242" s="335"/>
    </row>
    <row r="243" spans="1:13" ht="13.8" hidden="1">
      <c r="A243" s="335"/>
      <c r="B243" s="335"/>
      <c r="C243" s="357" t="s">
        <v>947</v>
      </c>
      <c r="D243" s="370" t="s">
        <v>518</v>
      </c>
      <c r="E243" s="362" t="s">
        <v>766</v>
      </c>
      <c r="F243" s="365" t="s">
        <v>226</v>
      </c>
      <c r="G243" s="365" t="s">
        <v>226</v>
      </c>
      <c r="H243" s="365" t="s">
        <v>226</v>
      </c>
      <c r="I243" s="366" t="s">
        <v>226</v>
      </c>
      <c r="J243" s="365" t="s">
        <v>226</v>
      </c>
      <c r="K243" s="335"/>
      <c r="L243" s="335"/>
      <c r="M243" s="335"/>
    </row>
    <row r="244" spans="1:13" ht="13.8" hidden="1">
      <c r="A244" s="335"/>
      <c r="B244" s="335"/>
      <c r="C244" s="357" t="s">
        <v>947</v>
      </c>
      <c r="D244" s="370" t="s">
        <v>518</v>
      </c>
      <c r="E244" s="362" t="s">
        <v>940</v>
      </c>
      <c r="F244" s="365" t="s">
        <v>226</v>
      </c>
      <c r="G244" s="360"/>
      <c r="H244" s="365" t="s">
        <v>226</v>
      </c>
      <c r="I244" s="361"/>
      <c r="J244" s="365" t="s">
        <v>226</v>
      </c>
      <c r="K244" s="335"/>
      <c r="L244" s="335"/>
      <c r="M244" s="335"/>
    </row>
    <row r="245" spans="1:13" ht="13.8" hidden="1">
      <c r="A245" s="335"/>
      <c r="B245" s="335"/>
      <c r="C245" s="357" t="s">
        <v>947</v>
      </c>
      <c r="D245" s="370" t="s">
        <v>518</v>
      </c>
      <c r="E245" s="362" t="s">
        <v>941</v>
      </c>
      <c r="F245" s="365" t="s">
        <v>226</v>
      </c>
      <c r="G245" s="360"/>
      <c r="H245" s="365" t="s">
        <v>226</v>
      </c>
      <c r="I245" s="361"/>
      <c r="J245" s="365" t="s">
        <v>226</v>
      </c>
      <c r="K245" s="335"/>
      <c r="L245" s="335"/>
      <c r="M245" s="335"/>
    </row>
    <row r="246" spans="1:13" ht="13.8" hidden="1">
      <c r="A246" s="335"/>
      <c r="B246" s="335"/>
      <c r="C246" s="357" t="s">
        <v>947</v>
      </c>
      <c r="D246" s="370" t="s">
        <v>518</v>
      </c>
      <c r="E246" s="362" t="s">
        <v>942</v>
      </c>
      <c r="F246" s="365" t="s">
        <v>226</v>
      </c>
      <c r="G246" s="360"/>
      <c r="H246" s="365" t="s">
        <v>226</v>
      </c>
      <c r="I246" s="361"/>
      <c r="J246" s="365" t="s">
        <v>226</v>
      </c>
      <c r="K246" s="335"/>
      <c r="L246" s="335"/>
      <c r="M246" s="335"/>
    </row>
    <row r="247" spans="1:13" ht="13.8" hidden="1">
      <c r="A247" s="335"/>
      <c r="B247" s="335"/>
      <c r="C247" s="357" t="s">
        <v>947</v>
      </c>
      <c r="D247" s="370" t="s">
        <v>518</v>
      </c>
      <c r="E247" s="362" t="s">
        <v>949</v>
      </c>
      <c r="F247" s="365" t="s">
        <v>226</v>
      </c>
      <c r="G247" s="365" t="s">
        <v>226</v>
      </c>
      <c r="H247" s="365" t="s">
        <v>226</v>
      </c>
      <c r="I247" s="366" t="s">
        <v>226</v>
      </c>
      <c r="J247" s="365" t="s">
        <v>226</v>
      </c>
      <c r="K247" s="335"/>
      <c r="L247" s="335"/>
      <c r="M247" s="335"/>
    </row>
    <row r="248" spans="1:13" ht="13.8" hidden="1">
      <c r="A248" s="335"/>
      <c r="B248" s="335"/>
      <c r="C248" s="357" t="s">
        <v>947</v>
      </c>
      <c r="D248" s="370" t="s">
        <v>518</v>
      </c>
      <c r="E248" s="362" t="s">
        <v>768</v>
      </c>
      <c r="F248" s="363">
        <v>5832326</v>
      </c>
      <c r="G248" s="363">
        <v>5832326</v>
      </c>
      <c r="H248" s="365" t="s">
        <v>226</v>
      </c>
      <c r="I248" s="364">
        <v>5832326</v>
      </c>
      <c r="J248" s="365" t="s">
        <v>226</v>
      </c>
      <c r="K248" s="335"/>
      <c r="L248" s="335"/>
      <c r="M248" s="335"/>
    </row>
    <row r="249" spans="1:13" ht="13.8" hidden="1">
      <c r="A249" s="335"/>
      <c r="B249" s="335"/>
      <c r="C249" s="357" t="s">
        <v>947</v>
      </c>
      <c r="D249" s="370" t="s">
        <v>518</v>
      </c>
      <c r="E249" s="362" t="s">
        <v>767</v>
      </c>
      <c r="F249" s="363">
        <v>4010817</v>
      </c>
      <c r="G249" s="363">
        <v>4010817</v>
      </c>
      <c r="H249" s="365" t="s">
        <v>226</v>
      </c>
      <c r="I249" s="364">
        <v>4010817</v>
      </c>
      <c r="J249" s="365" t="s">
        <v>226</v>
      </c>
      <c r="K249" s="335"/>
      <c r="L249" s="335"/>
      <c r="M249" s="335"/>
    </row>
    <row r="250" spans="1:13" ht="13.8" hidden="1">
      <c r="A250" s="335"/>
      <c r="B250" s="335"/>
      <c r="C250" s="357" t="s">
        <v>947</v>
      </c>
      <c r="D250" s="370" t="s">
        <v>518</v>
      </c>
      <c r="E250" s="362" t="s">
        <v>930</v>
      </c>
      <c r="F250" s="365" t="s">
        <v>226</v>
      </c>
      <c r="G250" s="365">
        <v>500</v>
      </c>
      <c r="H250" s="365">
        <v>500</v>
      </c>
      <c r="I250" s="366">
        <v>500</v>
      </c>
      <c r="J250" s="365" t="s">
        <v>226</v>
      </c>
      <c r="K250" s="335"/>
      <c r="L250" s="335"/>
      <c r="M250" s="335"/>
    </row>
    <row r="251" spans="1:13" ht="13.8" hidden="1">
      <c r="A251" s="335"/>
      <c r="B251" s="335"/>
      <c r="C251" s="357" t="s">
        <v>947</v>
      </c>
      <c r="D251" s="370" t="s">
        <v>521</v>
      </c>
      <c r="E251" s="362" t="s">
        <v>752</v>
      </c>
      <c r="F251" s="363">
        <v>137169311</v>
      </c>
      <c r="G251" s="363">
        <v>137549761</v>
      </c>
      <c r="H251" s="363">
        <v>380451</v>
      </c>
      <c r="I251" s="364">
        <v>137169311</v>
      </c>
      <c r="J251" s="363">
        <v>380451</v>
      </c>
      <c r="K251" s="335"/>
      <c r="L251" s="335"/>
      <c r="M251" s="335"/>
    </row>
    <row r="252" spans="1:13" ht="13.8" hidden="1">
      <c r="A252" s="335"/>
      <c r="B252" s="335"/>
      <c r="C252" s="357" t="s">
        <v>947</v>
      </c>
      <c r="D252" s="370" t="s">
        <v>521</v>
      </c>
      <c r="E252" s="362" t="s">
        <v>755</v>
      </c>
      <c r="F252" s="363">
        <v>10467450</v>
      </c>
      <c r="G252" s="363">
        <v>22535951</v>
      </c>
      <c r="H252" s="363">
        <v>12068501</v>
      </c>
      <c r="I252" s="364">
        <v>22535951</v>
      </c>
      <c r="J252" s="365" t="s">
        <v>226</v>
      </c>
      <c r="K252" s="335"/>
      <c r="L252" s="335"/>
      <c r="M252" s="335"/>
    </row>
    <row r="253" spans="1:13" ht="13.8" hidden="1">
      <c r="A253" s="335"/>
      <c r="B253" s="335"/>
      <c r="C253" s="357" t="s">
        <v>947</v>
      </c>
      <c r="D253" s="370" t="s">
        <v>521</v>
      </c>
      <c r="E253" s="362" t="s">
        <v>766</v>
      </c>
      <c r="F253" s="365" t="s">
        <v>226</v>
      </c>
      <c r="G253" s="363">
        <v>2456196</v>
      </c>
      <c r="H253" s="363">
        <v>2456196</v>
      </c>
      <c r="I253" s="364">
        <v>2456196</v>
      </c>
      <c r="J253" s="365" t="s">
        <v>226</v>
      </c>
      <c r="K253" s="335"/>
      <c r="L253" s="335"/>
      <c r="M253" s="335"/>
    </row>
    <row r="254" spans="1:13" ht="13.8" hidden="1">
      <c r="A254" s="335"/>
      <c r="B254" s="335"/>
      <c r="C254" s="357" t="s">
        <v>947</v>
      </c>
      <c r="D254" s="370" t="s">
        <v>521</v>
      </c>
      <c r="E254" s="362" t="s">
        <v>940</v>
      </c>
      <c r="F254" s="365" t="s">
        <v>226</v>
      </c>
      <c r="G254" s="360"/>
      <c r="H254" s="365" t="s">
        <v>226</v>
      </c>
      <c r="I254" s="361"/>
      <c r="J254" s="365" t="s">
        <v>226</v>
      </c>
      <c r="K254" s="335"/>
      <c r="L254" s="335"/>
      <c r="M254" s="335"/>
    </row>
    <row r="255" spans="1:13" ht="13.8" hidden="1">
      <c r="A255" s="335"/>
      <c r="B255" s="335"/>
      <c r="C255" s="357" t="s">
        <v>947</v>
      </c>
      <c r="D255" s="370" t="s">
        <v>521</v>
      </c>
      <c r="E255" s="362" t="s">
        <v>941</v>
      </c>
      <c r="F255" s="365" t="s">
        <v>226</v>
      </c>
      <c r="G255" s="360"/>
      <c r="H255" s="365" t="s">
        <v>226</v>
      </c>
      <c r="I255" s="361"/>
      <c r="J255" s="365" t="s">
        <v>226</v>
      </c>
      <c r="K255" s="335"/>
      <c r="L255" s="335"/>
      <c r="M255" s="335"/>
    </row>
    <row r="256" spans="1:13" ht="13.8" hidden="1">
      <c r="A256" s="335"/>
      <c r="B256" s="335"/>
      <c r="C256" s="357" t="s">
        <v>947</v>
      </c>
      <c r="D256" s="370" t="s">
        <v>521</v>
      </c>
      <c r="E256" s="362" t="s">
        <v>942</v>
      </c>
      <c r="F256" s="365" t="s">
        <v>226</v>
      </c>
      <c r="G256" s="360"/>
      <c r="H256" s="365" t="s">
        <v>226</v>
      </c>
      <c r="I256" s="361"/>
      <c r="J256" s="365" t="s">
        <v>226</v>
      </c>
      <c r="K256" s="335"/>
      <c r="L256" s="335"/>
      <c r="M256" s="335"/>
    </row>
    <row r="257" spans="1:13" ht="13.8" hidden="1">
      <c r="A257" s="335"/>
      <c r="B257" s="335"/>
      <c r="C257" s="357" t="s">
        <v>947</v>
      </c>
      <c r="D257" s="370" t="s">
        <v>521</v>
      </c>
      <c r="E257" s="362" t="s">
        <v>949</v>
      </c>
      <c r="F257" s="363">
        <v>2544367</v>
      </c>
      <c r="G257" s="363">
        <v>7580397</v>
      </c>
      <c r="H257" s="363">
        <v>5036030</v>
      </c>
      <c r="I257" s="364">
        <v>7580397</v>
      </c>
      <c r="J257" s="365" t="s">
        <v>226</v>
      </c>
      <c r="K257" s="335"/>
      <c r="L257" s="335"/>
      <c r="M257" s="335"/>
    </row>
    <row r="258" spans="1:13" ht="13.8" hidden="1">
      <c r="A258" s="335"/>
      <c r="B258" s="335"/>
      <c r="C258" s="357" t="s">
        <v>947</v>
      </c>
      <c r="D258" s="370" t="s">
        <v>521</v>
      </c>
      <c r="E258" s="362" t="s">
        <v>768</v>
      </c>
      <c r="F258" s="363">
        <v>21681421</v>
      </c>
      <c r="G258" s="363">
        <v>23708723</v>
      </c>
      <c r="H258" s="363">
        <v>2027302</v>
      </c>
      <c r="I258" s="364">
        <v>23708723</v>
      </c>
      <c r="J258" s="365" t="s">
        <v>226</v>
      </c>
      <c r="K258" s="335"/>
      <c r="L258" s="335"/>
      <c r="M258" s="335"/>
    </row>
    <row r="259" spans="1:13" ht="13.8" hidden="1">
      <c r="A259" s="335"/>
      <c r="B259" s="335"/>
      <c r="C259" s="357" t="s">
        <v>947</v>
      </c>
      <c r="D259" s="370" t="s">
        <v>521</v>
      </c>
      <c r="E259" s="362" t="s">
        <v>767</v>
      </c>
      <c r="F259" s="363">
        <v>10908225</v>
      </c>
      <c r="G259" s="363">
        <v>11515420</v>
      </c>
      <c r="H259" s="363">
        <v>607195</v>
      </c>
      <c r="I259" s="364">
        <v>11515420</v>
      </c>
      <c r="J259" s="365" t="s">
        <v>226</v>
      </c>
      <c r="K259" s="335"/>
      <c r="L259" s="335"/>
      <c r="M259" s="335"/>
    </row>
    <row r="260" spans="1:13" ht="13.8" hidden="1">
      <c r="A260" s="335"/>
      <c r="B260" s="335"/>
      <c r="C260" s="357" t="s">
        <v>947</v>
      </c>
      <c r="D260" s="370" t="s">
        <v>521</v>
      </c>
      <c r="E260" s="362" t="s">
        <v>930</v>
      </c>
      <c r="F260" s="363">
        <v>789966</v>
      </c>
      <c r="G260" s="363">
        <v>437200</v>
      </c>
      <c r="H260" s="363">
        <v>-352766</v>
      </c>
      <c r="I260" s="364">
        <v>437200</v>
      </c>
      <c r="J260" s="365" t="s">
        <v>226</v>
      </c>
      <c r="K260" s="335"/>
      <c r="L260" s="335"/>
      <c r="M260" s="335"/>
    </row>
    <row r="261" spans="1:13" ht="13.8" hidden="1">
      <c r="A261" s="335"/>
      <c r="B261" s="335"/>
      <c r="C261" s="357" t="s">
        <v>947</v>
      </c>
      <c r="D261" s="370" t="s">
        <v>526</v>
      </c>
      <c r="E261" s="362" t="s">
        <v>752</v>
      </c>
      <c r="F261" s="363">
        <v>484894639</v>
      </c>
      <c r="G261" s="363">
        <v>484894639</v>
      </c>
      <c r="H261" s="365" t="s">
        <v>226</v>
      </c>
      <c r="I261" s="364">
        <v>484894639</v>
      </c>
      <c r="J261" s="365" t="s">
        <v>226</v>
      </c>
      <c r="K261" s="335"/>
      <c r="L261" s="335"/>
      <c r="M261" s="335"/>
    </row>
    <row r="262" spans="1:13" ht="13.8" hidden="1">
      <c r="A262" s="335"/>
      <c r="B262" s="335"/>
      <c r="C262" s="357" t="s">
        <v>947</v>
      </c>
      <c r="D262" s="370" t="s">
        <v>526</v>
      </c>
      <c r="E262" s="362" t="s">
        <v>755</v>
      </c>
      <c r="F262" s="363">
        <v>1656773168</v>
      </c>
      <c r="G262" s="363">
        <v>1656315750</v>
      </c>
      <c r="H262" s="363">
        <v>-457418</v>
      </c>
      <c r="I262" s="364">
        <v>1656315750</v>
      </c>
      <c r="J262" s="365" t="s">
        <v>226</v>
      </c>
      <c r="K262" s="335"/>
      <c r="L262" s="335"/>
      <c r="M262" s="335"/>
    </row>
    <row r="263" spans="1:13" ht="13.8" hidden="1">
      <c r="A263" s="335"/>
      <c r="B263" s="335"/>
      <c r="C263" s="357" t="s">
        <v>947</v>
      </c>
      <c r="D263" s="370" t="s">
        <v>526</v>
      </c>
      <c r="E263" s="362" t="s">
        <v>766</v>
      </c>
      <c r="F263" s="365" t="s">
        <v>226</v>
      </c>
      <c r="G263" s="365" t="s">
        <v>226</v>
      </c>
      <c r="H263" s="365" t="s">
        <v>226</v>
      </c>
      <c r="I263" s="361"/>
      <c r="J263" s="365" t="s">
        <v>226</v>
      </c>
      <c r="K263" s="335"/>
      <c r="L263" s="335"/>
      <c r="M263" s="335"/>
    </row>
    <row r="264" spans="1:13" ht="13.8" hidden="1">
      <c r="A264" s="335"/>
      <c r="B264" s="335"/>
      <c r="C264" s="357" t="s">
        <v>947</v>
      </c>
      <c r="D264" s="370" t="s">
        <v>526</v>
      </c>
      <c r="E264" s="362" t="s">
        <v>940</v>
      </c>
      <c r="F264" s="363">
        <v>232375000</v>
      </c>
      <c r="G264" s="360"/>
      <c r="H264" s="363">
        <v>-232375000</v>
      </c>
      <c r="I264" s="361"/>
      <c r="J264" s="365" t="s">
        <v>226</v>
      </c>
      <c r="K264" s="335"/>
      <c r="L264" s="335"/>
      <c r="M264" s="335"/>
    </row>
    <row r="265" spans="1:13" ht="13.8" hidden="1">
      <c r="A265" s="335"/>
      <c r="B265" s="335"/>
      <c r="C265" s="357" t="s">
        <v>947</v>
      </c>
      <c r="D265" s="370" t="s">
        <v>526</v>
      </c>
      <c r="E265" s="362" t="s">
        <v>941</v>
      </c>
      <c r="F265" s="365" t="s">
        <v>226</v>
      </c>
      <c r="G265" s="360"/>
      <c r="H265" s="365" t="s">
        <v>226</v>
      </c>
      <c r="I265" s="361"/>
      <c r="J265" s="365" t="s">
        <v>226</v>
      </c>
      <c r="K265" s="335"/>
      <c r="L265" s="335"/>
      <c r="M265" s="335"/>
    </row>
    <row r="266" spans="1:13" ht="13.8" hidden="1">
      <c r="A266" s="335"/>
      <c r="B266" s="335"/>
      <c r="C266" s="357" t="s">
        <v>947</v>
      </c>
      <c r="D266" s="370" t="s">
        <v>526</v>
      </c>
      <c r="E266" s="362" t="s">
        <v>942</v>
      </c>
      <c r="F266" s="363">
        <v>24244732</v>
      </c>
      <c r="G266" s="360"/>
      <c r="H266" s="363">
        <v>-24244732</v>
      </c>
      <c r="I266" s="361"/>
      <c r="J266" s="365" t="s">
        <v>226</v>
      </c>
      <c r="K266" s="335"/>
      <c r="L266" s="335"/>
      <c r="M266" s="335"/>
    </row>
    <row r="267" spans="1:13" ht="13.8" hidden="1">
      <c r="A267" s="335"/>
      <c r="B267" s="335"/>
      <c r="C267" s="357" t="s">
        <v>947</v>
      </c>
      <c r="D267" s="370" t="s">
        <v>526</v>
      </c>
      <c r="E267" s="362" t="s">
        <v>949</v>
      </c>
      <c r="F267" s="365" t="s">
        <v>226</v>
      </c>
      <c r="G267" s="363">
        <v>256619732</v>
      </c>
      <c r="H267" s="363">
        <v>256619732</v>
      </c>
      <c r="I267" s="364">
        <v>256619732</v>
      </c>
      <c r="J267" s="365" t="s">
        <v>226</v>
      </c>
      <c r="K267" s="335"/>
      <c r="L267" s="335"/>
      <c r="M267" s="335"/>
    </row>
    <row r="268" spans="1:13" ht="13.8" hidden="1">
      <c r="A268" s="335"/>
      <c r="B268" s="335"/>
      <c r="C268" s="357" t="s">
        <v>947</v>
      </c>
      <c r="D268" s="370" t="s">
        <v>526</v>
      </c>
      <c r="E268" s="362" t="s">
        <v>768</v>
      </c>
      <c r="F268" s="363">
        <v>84705695</v>
      </c>
      <c r="G268" s="363">
        <v>84705695</v>
      </c>
      <c r="H268" s="365" t="s">
        <v>226</v>
      </c>
      <c r="I268" s="364">
        <v>84705695</v>
      </c>
      <c r="J268" s="365" t="s">
        <v>226</v>
      </c>
      <c r="K268" s="335"/>
      <c r="L268" s="335"/>
      <c r="M268" s="335"/>
    </row>
    <row r="269" spans="1:13" ht="13.8" hidden="1">
      <c r="A269" s="335"/>
      <c r="B269" s="335"/>
      <c r="C269" s="357" t="s">
        <v>947</v>
      </c>
      <c r="D269" s="370" t="s">
        <v>526</v>
      </c>
      <c r="E269" s="362" t="s">
        <v>767</v>
      </c>
      <c r="F269" s="363">
        <v>59455212</v>
      </c>
      <c r="G269" s="363">
        <v>59455212</v>
      </c>
      <c r="H269" s="365" t="s">
        <v>226</v>
      </c>
      <c r="I269" s="364">
        <v>59455212</v>
      </c>
      <c r="J269" s="365" t="s">
        <v>226</v>
      </c>
      <c r="K269" s="335"/>
      <c r="L269" s="335"/>
      <c r="M269" s="335"/>
    </row>
    <row r="270" spans="1:13" ht="13.8" hidden="1">
      <c r="A270" s="335"/>
      <c r="B270" s="335"/>
      <c r="C270" s="357" t="s">
        <v>947</v>
      </c>
      <c r="D270" s="370" t="s">
        <v>526</v>
      </c>
      <c r="E270" s="362" t="s">
        <v>930</v>
      </c>
      <c r="F270" s="363">
        <v>904759</v>
      </c>
      <c r="G270" s="363">
        <v>905059</v>
      </c>
      <c r="H270" s="365">
        <v>300</v>
      </c>
      <c r="I270" s="364">
        <v>905059</v>
      </c>
      <c r="J270" s="365" t="s">
        <v>226</v>
      </c>
      <c r="K270" s="335"/>
      <c r="L270" s="335"/>
      <c r="M270" s="335"/>
    </row>
    <row r="271" spans="1:13" ht="13.8" hidden="1">
      <c r="A271" s="335"/>
      <c r="B271" s="335"/>
      <c r="C271" s="357" t="s">
        <v>947</v>
      </c>
      <c r="D271" s="370" t="s">
        <v>529</v>
      </c>
      <c r="E271" s="362" t="s">
        <v>752</v>
      </c>
      <c r="F271" s="363">
        <v>5805373</v>
      </c>
      <c r="G271" s="363">
        <v>5805373</v>
      </c>
      <c r="H271" s="365" t="s">
        <v>226</v>
      </c>
      <c r="I271" s="364">
        <v>5805373</v>
      </c>
      <c r="J271" s="365" t="s">
        <v>226</v>
      </c>
      <c r="K271" s="335"/>
      <c r="L271" s="335"/>
      <c r="M271" s="335"/>
    </row>
    <row r="272" spans="1:13" ht="13.8" hidden="1">
      <c r="A272" s="335"/>
      <c r="B272" s="335"/>
      <c r="C272" s="357" t="s">
        <v>947</v>
      </c>
      <c r="D272" s="370" t="s">
        <v>529</v>
      </c>
      <c r="E272" s="362" t="s">
        <v>755</v>
      </c>
      <c r="F272" s="365" t="s">
        <v>226</v>
      </c>
      <c r="G272" s="363">
        <v>224172</v>
      </c>
      <c r="H272" s="363">
        <v>224172</v>
      </c>
      <c r="I272" s="364">
        <v>224172</v>
      </c>
      <c r="J272" s="365" t="s">
        <v>226</v>
      </c>
      <c r="K272" s="335"/>
      <c r="L272" s="335"/>
      <c r="M272" s="335"/>
    </row>
    <row r="273" spans="1:13" ht="13.8" hidden="1">
      <c r="A273" s="335"/>
      <c r="B273" s="335"/>
      <c r="C273" s="357" t="s">
        <v>947</v>
      </c>
      <c r="D273" s="370" t="s">
        <v>529</v>
      </c>
      <c r="E273" s="362" t="s">
        <v>766</v>
      </c>
      <c r="F273" s="365" t="s">
        <v>226</v>
      </c>
      <c r="G273" s="363">
        <v>204750</v>
      </c>
      <c r="H273" s="363">
        <v>204750</v>
      </c>
      <c r="I273" s="364">
        <v>204750</v>
      </c>
      <c r="J273" s="365" t="s">
        <v>226</v>
      </c>
      <c r="K273" s="335"/>
      <c r="L273" s="335"/>
      <c r="M273" s="335"/>
    </row>
    <row r="274" spans="1:13" ht="13.8" hidden="1">
      <c r="A274" s="335"/>
      <c r="B274" s="335"/>
      <c r="C274" s="357" t="s">
        <v>947</v>
      </c>
      <c r="D274" s="370" t="s">
        <v>529</v>
      </c>
      <c r="E274" s="362" t="s">
        <v>940</v>
      </c>
      <c r="F274" s="365" t="s">
        <v>226</v>
      </c>
      <c r="G274" s="360"/>
      <c r="H274" s="365" t="s">
        <v>226</v>
      </c>
      <c r="I274" s="361"/>
      <c r="J274" s="365" t="s">
        <v>226</v>
      </c>
      <c r="K274" s="335"/>
      <c r="L274" s="335"/>
      <c r="M274" s="335"/>
    </row>
    <row r="275" spans="1:13" ht="13.8" hidden="1">
      <c r="A275" s="335"/>
      <c r="B275" s="335"/>
      <c r="C275" s="357" t="s">
        <v>947</v>
      </c>
      <c r="D275" s="370" t="s">
        <v>529</v>
      </c>
      <c r="E275" s="362" t="s">
        <v>941</v>
      </c>
      <c r="F275" s="365" t="s">
        <v>226</v>
      </c>
      <c r="G275" s="360"/>
      <c r="H275" s="365" t="s">
        <v>226</v>
      </c>
      <c r="I275" s="361"/>
      <c r="J275" s="365" t="s">
        <v>226</v>
      </c>
      <c r="K275" s="335"/>
      <c r="L275" s="335"/>
      <c r="M275" s="335"/>
    </row>
    <row r="276" spans="1:13" ht="13.8" hidden="1">
      <c r="A276" s="335"/>
      <c r="B276" s="335"/>
      <c r="C276" s="357" t="s">
        <v>947</v>
      </c>
      <c r="D276" s="370" t="s">
        <v>529</v>
      </c>
      <c r="E276" s="362" t="s">
        <v>942</v>
      </c>
      <c r="F276" s="365" t="s">
        <v>226</v>
      </c>
      <c r="G276" s="360"/>
      <c r="H276" s="365" t="s">
        <v>226</v>
      </c>
      <c r="I276" s="361"/>
      <c r="J276" s="365" t="s">
        <v>226</v>
      </c>
      <c r="K276" s="335"/>
      <c r="L276" s="335"/>
      <c r="M276" s="335"/>
    </row>
    <row r="277" spans="1:13" ht="13.8" hidden="1">
      <c r="A277" s="335"/>
      <c r="B277" s="335"/>
      <c r="C277" s="357" t="s">
        <v>947</v>
      </c>
      <c r="D277" s="370" t="s">
        <v>529</v>
      </c>
      <c r="E277" s="362" t="s">
        <v>949</v>
      </c>
      <c r="F277" s="365" t="s">
        <v>226</v>
      </c>
      <c r="G277" s="365" t="s">
        <v>226</v>
      </c>
      <c r="H277" s="365" t="s">
        <v>226</v>
      </c>
      <c r="I277" s="361"/>
      <c r="J277" s="365" t="s">
        <v>226</v>
      </c>
      <c r="K277" s="335"/>
      <c r="L277" s="335"/>
      <c r="M277" s="335"/>
    </row>
    <row r="278" spans="1:13" ht="13.8" hidden="1">
      <c r="A278" s="335"/>
      <c r="B278" s="335"/>
      <c r="C278" s="357" t="s">
        <v>947</v>
      </c>
      <c r="D278" s="370" t="s">
        <v>529</v>
      </c>
      <c r="E278" s="362" t="s">
        <v>768</v>
      </c>
      <c r="F278" s="365" t="s">
        <v>226</v>
      </c>
      <c r="G278" s="363">
        <v>1537383</v>
      </c>
      <c r="H278" s="363">
        <v>1537383</v>
      </c>
      <c r="I278" s="364">
        <v>1537383</v>
      </c>
      <c r="J278" s="365" t="s">
        <v>226</v>
      </c>
      <c r="K278" s="335"/>
      <c r="L278" s="335"/>
      <c r="M278" s="335"/>
    </row>
    <row r="279" spans="1:13" ht="13.8" hidden="1">
      <c r="A279" s="335"/>
      <c r="B279" s="335"/>
      <c r="C279" s="357" t="s">
        <v>947</v>
      </c>
      <c r="D279" s="370" t="s">
        <v>529</v>
      </c>
      <c r="E279" s="362" t="s">
        <v>767</v>
      </c>
      <c r="F279" s="365" t="s">
        <v>226</v>
      </c>
      <c r="G279" s="363">
        <v>1299628</v>
      </c>
      <c r="H279" s="363">
        <v>1299628</v>
      </c>
      <c r="I279" s="364">
        <v>1299628</v>
      </c>
      <c r="J279" s="365" t="s">
        <v>226</v>
      </c>
      <c r="K279" s="335"/>
      <c r="L279" s="335"/>
      <c r="M279" s="335"/>
    </row>
    <row r="280" spans="1:13" ht="13.8" hidden="1">
      <c r="A280" s="335"/>
      <c r="B280" s="335"/>
      <c r="C280" s="357" t="s">
        <v>947</v>
      </c>
      <c r="D280" s="370" t="s">
        <v>529</v>
      </c>
      <c r="E280" s="362" t="s">
        <v>930</v>
      </c>
      <c r="F280" s="365" t="s">
        <v>226</v>
      </c>
      <c r="G280" s="363">
        <v>1070556</v>
      </c>
      <c r="H280" s="363">
        <v>1070556</v>
      </c>
      <c r="I280" s="364">
        <v>1070556</v>
      </c>
      <c r="J280" s="365" t="s">
        <v>226</v>
      </c>
      <c r="K280" s="335"/>
      <c r="L280" s="335"/>
      <c r="M280" s="335"/>
    </row>
    <row r="281" spans="1:13" ht="13.8" hidden="1">
      <c r="A281" s="335"/>
      <c r="B281" s="335"/>
      <c r="C281" s="357" t="s">
        <v>947</v>
      </c>
      <c r="D281" s="370" t="s">
        <v>533</v>
      </c>
      <c r="E281" s="362" t="s">
        <v>752</v>
      </c>
      <c r="F281" s="365" t="s">
        <v>226</v>
      </c>
      <c r="G281" s="365" t="s">
        <v>226</v>
      </c>
      <c r="H281" s="365" t="s">
        <v>226</v>
      </c>
      <c r="I281" s="361"/>
      <c r="J281" s="365" t="s">
        <v>226</v>
      </c>
      <c r="K281" s="335"/>
      <c r="L281" s="335"/>
      <c r="M281" s="335"/>
    </row>
    <row r="282" spans="1:13" ht="13.8" hidden="1">
      <c r="A282" s="335"/>
      <c r="B282" s="335"/>
      <c r="C282" s="357" t="s">
        <v>947</v>
      </c>
      <c r="D282" s="370" t="s">
        <v>533</v>
      </c>
      <c r="E282" s="362" t="s">
        <v>755</v>
      </c>
      <c r="F282" s="365" t="s">
        <v>226</v>
      </c>
      <c r="G282" s="365" t="s">
        <v>226</v>
      </c>
      <c r="H282" s="365" t="s">
        <v>226</v>
      </c>
      <c r="I282" s="361"/>
      <c r="J282" s="365" t="s">
        <v>226</v>
      </c>
      <c r="K282" s="335"/>
      <c r="L282" s="335"/>
      <c r="M282" s="335"/>
    </row>
    <row r="283" spans="1:13" ht="13.8" hidden="1">
      <c r="A283" s="335"/>
      <c r="B283" s="335"/>
      <c r="C283" s="357" t="s">
        <v>947</v>
      </c>
      <c r="D283" s="370" t="s">
        <v>533</v>
      </c>
      <c r="E283" s="362" t="s">
        <v>766</v>
      </c>
      <c r="F283" s="365" t="s">
        <v>226</v>
      </c>
      <c r="G283" s="365" t="s">
        <v>226</v>
      </c>
      <c r="H283" s="365" t="s">
        <v>226</v>
      </c>
      <c r="I283" s="361"/>
      <c r="J283" s="365" t="s">
        <v>226</v>
      </c>
      <c r="K283" s="335"/>
      <c r="L283" s="335"/>
      <c r="M283" s="335"/>
    </row>
    <row r="284" spans="1:13" ht="13.8" hidden="1">
      <c r="A284" s="335"/>
      <c r="B284" s="335"/>
      <c r="C284" s="357" t="s">
        <v>947</v>
      </c>
      <c r="D284" s="370" t="s">
        <v>533</v>
      </c>
      <c r="E284" s="362" t="s">
        <v>940</v>
      </c>
      <c r="F284" s="365" t="s">
        <v>226</v>
      </c>
      <c r="G284" s="360"/>
      <c r="H284" s="365" t="s">
        <v>226</v>
      </c>
      <c r="I284" s="361"/>
      <c r="J284" s="365" t="s">
        <v>226</v>
      </c>
      <c r="K284" s="335"/>
      <c r="L284" s="335"/>
      <c r="M284" s="335"/>
    </row>
    <row r="285" spans="1:13" ht="13.8" hidden="1">
      <c r="A285" s="335"/>
      <c r="B285" s="335"/>
      <c r="C285" s="357" t="s">
        <v>947</v>
      </c>
      <c r="D285" s="370" t="s">
        <v>533</v>
      </c>
      <c r="E285" s="362" t="s">
        <v>941</v>
      </c>
      <c r="F285" s="365" t="s">
        <v>226</v>
      </c>
      <c r="G285" s="360"/>
      <c r="H285" s="365" t="s">
        <v>226</v>
      </c>
      <c r="I285" s="361"/>
      <c r="J285" s="365" t="s">
        <v>226</v>
      </c>
      <c r="K285" s="335"/>
      <c r="L285" s="335"/>
      <c r="M285" s="335"/>
    </row>
    <row r="286" spans="1:13" ht="13.8" hidden="1">
      <c r="A286" s="335"/>
      <c r="B286" s="335"/>
      <c r="C286" s="357" t="s">
        <v>947</v>
      </c>
      <c r="D286" s="370" t="s">
        <v>533</v>
      </c>
      <c r="E286" s="362" t="s">
        <v>942</v>
      </c>
      <c r="F286" s="365" t="s">
        <v>226</v>
      </c>
      <c r="G286" s="360"/>
      <c r="H286" s="365" t="s">
        <v>226</v>
      </c>
      <c r="I286" s="361"/>
      <c r="J286" s="365" t="s">
        <v>226</v>
      </c>
      <c r="K286" s="335"/>
      <c r="L286" s="335"/>
      <c r="M286" s="335"/>
    </row>
    <row r="287" spans="1:13" ht="13.8" hidden="1">
      <c r="A287" s="335"/>
      <c r="B287" s="335"/>
      <c r="C287" s="357" t="s">
        <v>947</v>
      </c>
      <c r="D287" s="370" t="s">
        <v>533</v>
      </c>
      <c r="E287" s="362" t="s">
        <v>949</v>
      </c>
      <c r="F287" s="365" t="s">
        <v>226</v>
      </c>
      <c r="G287" s="365" t="s">
        <v>226</v>
      </c>
      <c r="H287" s="365" t="s">
        <v>226</v>
      </c>
      <c r="I287" s="361"/>
      <c r="J287" s="365" t="s">
        <v>226</v>
      </c>
      <c r="K287" s="335"/>
      <c r="L287" s="335"/>
      <c r="M287" s="335"/>
    </row>
    <row r="288" spans="1:13" ht="13.8" hidden="1">
      <c r="A288" s="335"/>
      <c r="B288" s="335"/>
      <c r="C288" s="357" t="s">
        <v>947</v>
      </c>
      <c r="D288" s="370" t="s">
        <v>533</v>
      </c>
      <c r="E288" s="362" t="s">
        <v>768</v>
      </c>
      <c r="F288" s="363">
        <v>22070</v>
      </c>
      <c r="G288" s="363">
        <v>20434</v>
      </c>
      <c r="H288" s="363">
        <v>-1636</v>
      </c>
      <c r="I288" s="364">
        <v>20434</v>
      </c>
      <c r="J288" s="365" t="s">
        <v>226</v>
      </c>
      <c r="K288" s="335"/>
      <c r="L288" s="335"/>
      <c r="M288" s="335"/>
    </row>
    <row r="289" spans="1:13" ht="13.8" hidden="1">
      <c r="A289" s="335"/>
      <c r="B289" s="335"/>
      <c r="C289" s="357" t="s">
        <v>947</v>
      </c>
      <c r="D289" s="370" t="s">
        <v>533</v>
      </c>
      <c r="E289" s="362" t="s">
        <v>767</v>
      </c>
      <c r="F289" s="363">
        <v>291859</v>
      </c>
      <c r="G289" s="363">
        <v>275739</v>
      </c>
      <c r="H289" s="363">
        <v>-16120</v>
      </c>
      <c r="I289" s="364">
        <v>275739</v>
      </c>
      <c r="J289" s="365" t="s">
        <v>226</v>
      </c>
      <c r="K289" s="335"/>
      <c r="L289" s="335"/>
      <c r="M289" s="335"/>
    </row>
    <row r="290" spans="1:13" ht="13.8" hidden="1">
      <c r="A290" s="335"/>
      <c r="B290" s="335"/>
      <c r="C290" s="357" t="s">
        <v>947</v>
      </c>
      <c r="D290" s="370" t="s">
        <v>533</v>
      </c>
      <c r="E290" s="362" t="s">
        <v>930</v>
      </c>
      <c r="F290" s="365" t="s">
        <v>226</v>
      </c>
      <c r="G290" s="363">
        <v>1000500</v>
      </c>
      <c r="H290" s="363">
        <v>1000500</v>
      </c>
      <c r="I290" s="364">
        <v>1000500</v>
      </c>
      <c r="J290" s="365" t="s">
        <v>226</v>
      </c>
      <c r="K290" s="335"/>
      <c r="L290" s="335"/>
      <c r="M290" s="335"/>
    </row>
    <row r="291" spans="1:13" ht="13.8" hidden="1">
      <c r="A291" s="335"/>
      <c r="B291" s="335"/>
      <c r="C291" s="357" t="s">
        <v>947</v>
      </c>
      <c r="D291" s="370" t="s">
        <v>489</v>
      </c>
      <c r="E291" s="362" t="s">
        <v>752</v>
      </c>
      <c r="F291" s="363">
        <v>15603868</v>
      </c>
      <c r="G291" s="363">
        <v>15603868</v>
      </c>
      <c r="H291" s="365" t="s">
        <v>226</v>
      </c>
      <c r="I291" s="364">
        <v>15603868</v>
      </c>
      <c r="J291" s="365" t="s">
        <v>226</v>
      </c>
      <c r="K291" s="335"/>
      <c r="L291" s="335"/>
      <c r="M291" s="335"/>
    </row>
    <row r="292" spans="1:13" ht="13.8" hidden="1">
      <c r="A292" s="335"/>
      <c r="B292" s="335"/>
      <c r="C292" s="357" t="s">
        <v>947</v>
      </c>
      <c r="D292" s="370" t="s">
        <v>489</v>
      </c>
      <c r="E292" s="362" t="s">
        <v>755</v>
      </c>
      <c r="F292" s="363">
        <v>9971</v>
      </c>
      <c r="G292" s="365" t="s">
        <v>226</v>
      </c>
      <c r="H292" s="363">
        <v>-9971</v>
      </c>
      <c r="I292" s="364">
        <v>9971</v>
      </c>
      <c r="J292" s="363">
        <v>-9971</v>
      </c>
      <c r="K292" s="335"/>
      <c r="L292" s="335"/>
      <c r="M292" s="335"/>
    </row>
    <row r="293" spans="1:13" ht="13.8" hidden="1">
      <c r="A293" s="335"/>
      <c r="B293" s="335"/>
      <c r="C293" s="357" t="s">
        <v>947</v>
      </c>
      <c r="D293" s="370" t="s">
        <v>489</v>
      </c>
      <c r="E293" s="362" t="s">
        <v>766</v>
      </c>
      <c r="F293" s="365" t="s">
        <v>226</v>
      </c>
      <c r="G293" s="365" t="s">
        <v>226</v>
      </c>
      <c r="H293" s="365" t="s">
        <v>226</v>
      </c>
      <c r="I293" s="361"/>
      <c r="J293" s="365" t="s">
        <v>226</v>
      </c>
      <c r="K293" s="335"/>
      <c r="L293" s="335"/>
      <c r="M293" s="335"/>
    </row>
    <row r="294" spans="1:13" ht="13.8" hidden="1">
      <c r="A294" s="335"/>
      <c r="B294" s="335"/>
      <c r="C294" s="357" t="s">
        <v>947</v>
      </c>
      <c r="D294" s="370" t="s">
        <v>489</v>
      </c>
      <c r="E294" s="362" t="s">
        <v>940</v>
      </c>
      <c r="F294" s="365" t="s">
        <v>226</v>
      </c>
      <c r="G294" s="360"/>
      <c r="H294" s="365" t="s">
        <v>226</v>
      </c>
      <c r="I294" s="361"/>
      <c r="J294" s="365" t="s">
        <v>226</v>
      </c>
      <c r="K294" s="335"/>
      <c r="L294" s="335"/>
      <c r="M294" s="335"/>
    </row>
    <row r="295" spans="1:13" ht="13.8" hidden="1">
      <c r="A295" s="335"/>
      <c r="B295" s="335"/>
      <c r="C295" s="357" t="s">
        <v>947</v>
      </c>
      <c r="D295" s="370" t="s">
        <v>489</v>
      </c>
      <c r="E295" s="362" t="s">
        <v>941</v>
      </c>
      <c r="F295" s="365" t="s">
        <v>226</v>
      </c>
      <c r="G295" s="360"/>
      <c r="H295" s="365" t="s">
        <v>226</v>
      </c>
      <c r="I295" s="361"/>
      <c r="J295" s="365" t="s">
        <v>226</v>
      </c>
      <c r="K295" s="335"/>
      <c r="L295" s="335"/>
      <c r="M295" s="335"/>
    </row>
    <row r="296" spans="1:13" ht="13.8" hidden="1">
      <c r="A296" s="335"/>
      <c r="B296" s="335"/>
      <c r="C296" s="357" t="s">
        <v>947</v>
      </c>
      <c r="D296" s="370" t="s">
        <v>489</v>
      </c>
      <c r="E296" s="362" t="s">
        <v>942</v>
      </c>
      <c r="F296" s="365" t="s">
        <v>226</v>
      </c>
      <c r="G296" s="360"/>
      <c r="H296" s="365" t="s">
        <v>226</v>
      </c>
      <c r="I296" s="361"/>
      <c r="J296" s="365" t="s">
        <v>226</v>
      </c>
      <c r="K296" s="335"/>
      <c r="L296" s="335"/>
      <c r="M296" s="335"/>
    </row>
    <row r="297" spans="1:13" ht="13.8" hidden="1">
      <c r="A297" s="335"/>
      <c r="B297" s="335"/>
      <c r="C297" s="357" t="s">
        <v>947</v>
      </c>
      <c r="D297" s="370" t="s">
        <v>489</v>
      </c>
      <c r="E297" s="362" t="s">
        <v>949</v>
      </c>
      <c r="F297" s="365" t="s">
        <v>226</v>
      </c>
      <c r="G297" s="365" t="s">
        <v>226</v>
      </c>
      <c r="H297" s="365" t="s">
        <v>226</v>
      </c>
      <c r="I297" s="361"/>
      <c r="J297" s="365" t="s">
        <v>226</v>
      </c>
      <c r="K297" s="335"/>
      <c r="L297" s="335"/>
      <c r="M297" s="335"/>
    </row>
    <row r="298" spans="1:13" ht="13.8" hidden="1">
      <c r="A298" s="335"/>
      <c r="B298" s="335"/>
      <c r="C298" s="357" t="s">
        <v>947</v>
      </c>
      <c r="D298" s="370" t="s">
        <v>489</v>
      </c>
      <c r="E298" s="362" t="s">
        <v>768</v>
      </c>
      <c r="F298" s="363">
        <v>410629</v>
      </c>
      <c r="G298" s="363">
        <v>68727</v>
      </c>
      <c r="H298" s="363">
        <v>-341902</v>
      </c>
      <c r="I298" s="364">
        <v>410629</v>
      </c>
      <c r="J298" s="363">
        <v>-341902</v>
      </c>
      <c r="K298" s="335"/>
      <c r="L298" s="335"/>
      <c r="M298" s="335"/>
    </row>
    <row r="299" spans="1:13" ht="13.8" hidden="1">
      <c r="A299" s="335"/>
      <c r="B299" s="335"/>
      <c r="C299" s="357" t="s">
        <v>947</v>
      </c>
      <c r="D299" s="370" t="s">
        <v>489</v>
      </c>
      <c r="E299" s="362" t="s">
        <v>767</v>
      </c>
      <c r="F299" s="365" t="s">
        <v>226</v>
      </c>
      <c r="G299" s="365" t="s">
        <v>226</v>
      </c>
      <c r="H299" s="365" t="s">
        <v>226</v>
      </c>
      <c r="I299" s="361"/>
      <c r="J299" s="365" t="s">
        <v>226</v>
      </c>
      <c r="K299" s="335"/>
      <c r="L299" s="335"/>
      <c r="M299" s="335"/>
    </row>
    <row r="300" spans="1:13" ht="13.8" hidden="1">
      <c r="A300" s="335"/>
      <c r="B300" s="335"/>
      <c r="C300" s="357" t="s">
        <v>947</v>
      </c>
      <c r="D300" s="370" t="s">
        <v>489</v>
      </c>
      <c r="E300" s="362" t="s">
        <v>930</v>
      </c>
      <c r="F300" s="365" t="s">
        <v>226</v>
      </c>
      <c r="G300" s="363">
        <v>11500</v>
      </c>
      <c r="H300" s="363">
        <v>11500</v>
      </c>
      <c r="I300" s="364">
        <v>11500</v>
      </c>
      <c r="J300" s="365" t="s">
        <v>226</v>
      </c>
      <c r="K300" s="335"/>
      <c r="L300" s="335"/>
      <c r="M300" s="335"/>
    </row>
    <row r="301" spans="1:13" ht="13.8" hidden="1">
      <c r="A301" s="335"/>
      <c r="B301" s="335"/>
      <c r="C301" s="357" t="s">
        <v>947</v>
      </c>
      <c r="D301" s="370" t="s">
        <v>534</v>
      </c>
      <c r="E301" s="362" t="s">
        <v>752</v>
      </c>
      <c r="F301" s="363">
        <v>74998849</v>
      </c>
      <c r="G301" s="363">
        <v>79615894</v>
      </c>
      <c r="H301" s="363">
        <v>4617045</v>
      </c>
      <c r="I301" s="364">
        <v>79615894</v>
      </c>
      <c r="J301" s="365" t="s">
        <v>226</v>
      </c>
      <c r="K301" s="335"/>
      <c r="L301" s="335"/>
      <c r="M301" s="335"/>
    </row>
    <row r="302" spans="1:13" ht="13.8" hidden="1">
      <c r="A302" s="335"/>
      <c r="B302" s="335"/>
      <c r="C302" s="357" t="s">
        <v>947</v>
      </c>
      <c r="D302" s="370" t="s">
        <v>534</v>
      </c>
      <c r="E302" s="362" t="s">
        <v>755</v>
      </c>
      <c r="F302" s="363">
        <v>233736375</v>
      </c>
      <c r="G302" s="363">
        <v>233736375</v>
      </c>
      <c r="H302" s="365" t="s">
        <v>226</v>
      </c>
      <c r="I302" s="364">
        <v>233736375</v>
      </c>
      <c r="J302" s="365" t="s">
        <v>226</v>
      </c>
      <c r="K302" s="335"/>
      <c r="L302" s="335"/>
      <c r="M302" s="335"/>
    </row>
    <row r="303" spans="1:13" ht="13.8" hidden="1">
      <c r="A303" s="335"/>
      <c r="B303" s="335"/>
      <c r="C303" s="357" t="s">
        <v>947</v>
      </c>
      <c r="D303" s="370" t="s">
        <v>534</v>
      </c>
      <c r="E303" s="362" t="s">
        <v>766</v>
      </c>
      <c r="F303" s="365" t="s">
        <v>226</v>
      </c>
      <c r="G303" s="365" t="s">
        <v>226</v>
      </c>
      <c r="H303" s="365" t="s">
        <v>226</v>
      </c>
      <c r="I303" s="361"/>
      <c r="J303" s="365" t="s">
        <v>226</v>
      </c>
      <c r="K303" s="335"/>
      <c r="L303" s="335"/>
      <c r="M303" s="335"/>
    </row>
    <row r="304" spans="1:13" ht="13.8" hidden="1">
      <c r="A304" s="335"/>
      <c r="B304" s="335"/>
      <c r="C304" s="357" t="s">
        <v>947</v>
      </c>
      <c r="D304" s="370" t="s">
        <v>534</v>
      </c>
      <c r="E304" s="362" t="s">
        <v>940</v>
      </c>
      <c r="F304" s="365" t="s">
        <v>226</v>
      </c>
      <c r="G304" s="360"/>
      <c r="H304" s="365" t="s">
        <v>226</v>
      </c>
      <c r="I304" s="361"/>
      <c r="J304" s="365" t="s">
        <v>226</v>
      </c>
      <c r="K304" s="335"/>
      <c r="L304" s="335"/>
      <c r="M304" s="335"/>
    </row>
    <row r="305" spans="1:13" ht="13.8" hidden="1">
      <c r="A305" s="335"/>
      <c r="B305" s="335"/>
      <c r="C305" s="357" t="s">
        <v>947</v>
      </c>
      <c r="D305" s="370" t="s">
        <v>534</v>
      </c>
      <c r="E305" s="362" t="s">
        <v>941</v>
      </c>
      <c r="F305" s="365" t="s">
        <v>226</v>
      </c>
      <c r="G305" s="360"/>
      <c r="H305" s="365" t="s">
        <v>226</v>
      </c>
      <c r="I305" s="361"/>
      <c r="J305" s="365" t="s">
        <v>226</v>
      </c>
      <c r="K305" s="335"/>
      <c r="L305" s="335"/>
      <c r="M305" s="335"/>
    </row>
    <row r="306" spans="1:13" ht="13.8" hidden="1">
      <c r="A306" s="335"/>
      <c r="B306" s="335"/>
      <c r="C306" s="357" t="s">
        <v>947</v>
      </c>
      <c r="D306" s="370" t="s">
        <v>534</v>
      </c>
      <c r="E306" s="362" t="s">
        <v>942</v>
      </c>
      <c r="F306" s="363">
        <v>6212046</v>
      </c>
      <c r="G306" s="360"/>
      <c r="H306" s="363">
        <v>-6212046</v>
      </c>
      <c r="I306" s="361"/>
      <c r="J306" s="365" t="s">
        <v>226</v>
      </c>
      <c r="K306" s="335"/>
      <c r="L306" s="335"/>
      <c r="M306" s="335"/>
    </row>
    <row r="307" spans="1:13" ht="13.8" hidden="1">
      <c r="A307" s="335"/>
      <c r="B307" s="335"/>
      <c r="C307" s="357" t="s">
        <v>947</v>
      </c>
      <c r="D307" s="370" t="s">
        <v>534</v>
      </c>
      <c r="E307" s="362" t="s">
        <v>949</v>
      </c>
      <c r="F307" s="365" t="s">
        <v>226</v>
      </c>
      <c r="G307" s="363">
        <v>6213046</v>
      </c>
      <c r="H307" s="363">
        <v>6213046</v>
      </c>
      <c r="I307" s="364">
        <v>6213046</v>
      </c>
      <c r="J307" s="365" t="s">
        <v>226</v>
      </c>
      <c r="K307" s="335"/>
      <c r="L307" s="335"/>
      <c r="M307" s="335"/>
    </row>
    <row r="308" spans="1:13" ht="13.8" hidden="1">
      <c r="A308" s="335"/>
      <c r="B308" s="335"/>
      <c r="C308" s="357" t="s">
        <v>947</v>
      </c>
      <c r="D308" s="370" t="s">
        <v>534</v>
      </c>
      <c r="E308" s="362" t="s">
        <v>768</v>
      </c>
      <c r="F308" s="363">
        <v>19194474</v>
      </c>
      <c r="G308" s="363">
        <v>19194474</v>
      </c>
      <c r="H308" s="365">
        <v>0</v>
      </c>
      <c r="I308" s="364">
        <v>19194474</v>
      </c>
      <c r="J308" s="365" t="s">
        <v>226</v>
      </c>
      <c r="K308" s="335"/>
      <c r="L308" s="335"/>
      <c r="M308" s="335"/>
    </row>
    <row r="309" spans="1:13" ht="13.8" hidden="1">
      <c r="A309" s="335"/>
      <c r="B309" s="335"/>
      <c r="C309" s="357" t="s">
        <v>947</v>
      </c>
      <c r="D309" s="370" t="s">
        <v>534</v>
      </c>
      <c r="E309" s="362" t="s">
        <v>767</v>
      </c>
      <c r="F309" s="363">
        <v>1745092</v>
      </c>
      <c r="G309" s="363">
        <v>1745092</v>
      </c>
      <c r="H309" s="365">
        <v>0</v>
      </c>
      <c r="I309" s="364">
        <v>1745092</v>
      </c>
      <c r="J309" s="365" t="s">
        <v>226</v>
      </c>
      <c r="K309" s="335"/>
      <c r="L309" s="335"/>
      <c r="M309" s="335"/>
    </row>
    <row r="310" spans="1:13" ht="13.8" hidden="1">
      <c r="A310" s="335"/>
      <c r="B310" s="335"/>
      <c r="C310" s="357" t="s">
        <v>947</v>
      </c>
      <c r="D310" s="370" t="s">
        <v>534</v>
      </c>
      <c r="E310" s="362" t="s">
        <v>930</v>
      </c>
      <c r="F310" s="363">
        <v>2000</v>
      </c>
      <c r="G310" s="363">
        <v>9912</v>
      </c>
      <c r="H310" s="363">
        <v>7912</v>
      </c>
      <c r="I310" s="364">
        <v>9912</v>
      </c>
      <c r="J310" s="365" t="s">
        <v>226</v>
      </c>
      <c r="K310" s="335"/>
      <c r="L310" s="335"/>
      <c r="M310" s="335"/>
    </row>
    <row r="311" spans="1:13" ht="13.8" hidden="1">
      <c r="A311" s="335"/>
      <c r="B311" s="335"/>
      <c r="C311" s="357" t="s">
        <v>947</v>
      </c>
      <c r="D311" s="356" t="s">
        <v>851</v>
      </c>
      <c r="E311" s="373" t="s">
        <v>851</v>
      </c>
      <c r="F311" s="374">
        <v>11292586633</v>
      </c>
      <c r="G311" s="374">
        <v>10690618727</v>
      </c>
      <c r="H311" s="374">
        <v>-601967906</v>
      </c>
      <c r="I311" s="375">
        <v>10777138271</v>
      </c>
      <c r="J311" s="374">
        <v>-86519544</v>
      </c>
      <c r="K311" s="335"/>
      <c r="L311" s="335"/>
      <c r="M311" s="335"/>
    </row>
    <row r="312" spans="1:13" ht="13.8" hidden="1">
      <c r="A312" s="335"/>
      <c r="B312" s="335"/>
      <c r="C312" s="357" t="s">
        <v>947</v>
      </c>
      <c r="D312" s="351" t="s">
        <v>852</v>
      </c>
      <c r="E312" s="373" t="s">
        <v>852</v>
      </c>
      <c r="F312" s="353"/>
      <c r="G312" s="353"/>
      <c r="H312" s="353"/>
      <c r="I312" s="354"/>
      <c r="J312" s="353"/>
      <c r="K312" s="335"/>
      <c r="L312" s="335"/>
      <c r="M312" s="335"/>
    </row>
    <row r="313" spans="1:13" ht="13.8" hidden="1">
      <c r="A313" s="335"/>
      <c r="B313" s="335"/>
      <c r="C313" s="357" t="s">
        <v>947</v>
      </c>
      <c r="D313" s="370" t="s">
        <v>425</v>
      </c>
      <c r="E313" s="362" t="s">
        <v>752</v>
      </c>
      <c r="F313" s="363">
        <v>278447056</v>
      </c>
      <c r="G313" s="363">
        <v>280274798</v>
      </c>
      <c r="H313" s="363">
        <v>1827742</v>
      </c>
      <c r="I313" s="364">
        <v>280274798</v>
      </c>
      <c r="J313" s="365" t="s">
        <v>226</v>
      </c>
      <c r="K313" s="335"/>
      <c r="L313" s="335"/>
      <c r="M313" s="335"/>
    </row>
    <row r="314" spans="1:13" ht="13.8" hidden="1">
      <c r="A314" s="335"/>
      <c r="B314" s="335"/>
      <c r="C314" s="357" t="s">
        <v>947</v>
      </c>
      <c r="D314" s="370" t="s">
        <v>425</v>
      </c>
      <c r="E314" s="362" t="s">
        <v>755</v>
      </c>
      <c r="F314" s="363">
        <v>355458049</v>
      </c>
      <c r="G314" s="363">
        <v>686949092</v>
      </c>
      <c r="H314" s="363">
        <v>331491043</v>
      </c>
      <c r="I314" s="364">
        <v>686949092</v>
      </c>
      <c r="J314" s="365" t="s">
        <v>226</v>
      </c>
      <c r="K314" s="335"/>
      <c r="L314" s="335"/>
      <c r="M314" s="335"/>
    </row>
    <row r="315" spans="1:13" ht="13.8" hidden="1">
      <c r="A315" s="335"/>
      <c r="B315" s="335"/>
      <c r="C315" s="357" t="s">
        <v>947</v>
      </c>
      <c r="D315" s="370" t="s">
        <v>425</v>
      </c>
      <c r="E315" s="362" t="s">
        <v>766</v>
      </c>
      <c r="F315" s="365" t="s">
        <v>226</v>
      </c>
      <c r="G315" s="365" t="s">
        <v>226</v>
      </c>
      <c r="H315" s="365" t="s">
        <v>226</v>
      </c>
      <c r="I315" s="361"/>
      <c r="J315" s="365" t="s">
        <v>226</v>
      </c>
      <c r="K315" s="335"/>
      <c r="L315" s="335"/>
      <c r="M315" s="335"/>
    </row>
    <row r="316" spans="1:13" ht="13.8" hidden="1">
      <c r="A316" s="335"/>
      <c r="B316" s="335"/>
      <c r="C316" s="357" t="s">
        <v>947</v>
      </c>
      <c r="D316" s="370" t="s">
        <v>425</v>
      </c>
      <c r="E316" s="362" t="s">
        <v>940</v>
      </c>
      <c r="F316" s="365" t="s">
        <v>226</v>
      </c>
      <c r="G316" s="360"/>
      <c r="H316" s="365" t="s">
        <v>226</v>
      </c>
      <c r="I316" s="361"/>
      <c r="J316" s="365" t="s">
        <v>226</v>
      </c>
      <c r="K316" s="335"/>
      <c r="L316" s="335"/>
      <c r="M316" s="335"/>
    </row>
    <row r="317" spans="1:13" ht="13.8" hidden="1">
      <c r="A317" s="335"/>
      <c r="B317" s="335"/>
      <c r="C317" s="357" t="s">
        <v>947</v>
      </c>
      <c r="D317" s="370" t="s">
        <v>425</v>
      </c>
      <c r="E317" s="362" t="s">
        <v>941</v>
      </c>
      <c r="F317" s="365" t="s">
        <v>226</v>
      </c>
      <c r="G317" s="360"/>
      <c r="H317" s="365" t="s">
        <v>226</v>
      </c>
      <c r="I317" s="361"/>
      <c r="J317" s="365" t="s">
        <v>226</v>
      </c>
      <c r="K317" s="335"/>
      <c r="L317" s="335"/>
      <c r="M317" s="335"/>
    </row>
    <row r="318" spans="1:13" ht="13.8" hidden="1">
      <c r="A318" s="335"/>
      <c r="B318" s="335"/>
      <c r="C318" s="357" t="s">
        <v>947</v>
      </c>
      <c r="D318" s="370" t="s">
        <v>425</v>
      </c>
      <c r="E318" s="362" t="s">
        <v>942</v>
      </c>
      <c r="F318" s="363">
        <v>22250772</v>
      </c>
      <c r="G318" s="360"/>
      <c r="H318" s="363">
        <v>-22250772</v>
      </c>
      <c r="I318" s="361"/>
      <c r="J318" s="365" t="s">
        <v>226</v>
      </c>
      <c r="K318" s="335"/>
      <c r="L318" s="335"/>
      <c r="M318" s="335"/>
    </row>
    <row r="319" spans="1:13" ht="13.8" hidden="1">
      <c r="A319" s="335"/>
      <c r="B319" s="335"/>
      <c r="C319" s="357" t="s">
        <v>947</v>
      </c>
      <c r="D319" s="370" t="s">
        <v>425</v>
      </c>
      <c r="E319" s="362" t="s">
        <v>949</v>
      </c>
      <c r="F319" s="365" t="s">
        <v>226</v>
      </c>
      <c r="G319" s="363">
        <v>20229806</v>
      </c>
      <c r="H319" s="363">
        <v>20229806</v>
      </c>
      <c r="I319" s="364">
        <v>20229806</v>
      </c>
      <c r="J319" s="365" t="s">
        <v>226</v>
      </c>
      <c r="K319" s="335"/>
      <c r="L319" s="335"/>
      <c r="M319" s="335"/>
    </row>
    <row r="320" spans="1:13" ht="13.8" hidden="1">
      <c r="A320" s="335"/>
      <c r="B320" s="335"/>
      <c r="C320" s="357" t="s">
        <v>947</v>
      </c>
      <c r="D320" s="370" t="s">
        <v>425</v>
      </c>
      <c r="E320" s="362" t="s">
        <v>768</v>
      </c>
      <c r="F320" s="363">
        <v>42029217</v>
      </c>
      <c r="G320" s="363">
        <v>39231976</v>
      </c>
      <c r="H320" s="363">
        <v>-2797241</v>
      </c>
      <c r="I320" s="364">
        <v>39231976</v>
      </c>
      <c r="J320" s="365" t="s">
        <v>226</v>
      </c>
      <c r="K320" s="335"/>
      <c r="L320" s="335"/>
      <c r="M320" s="335"/>
    </row>
    <row r="321" spans="1:13" ht="13.8" hidden="1">
      <c r="A321" s="335"/>
      <c r="B321" s="335"/>
      <c r="C321" s="357" t="s">
        <v>947</v>
      </c>
      <c r="D321" s="370" t="s">
        <v>425</v>
      </c>
      <c r="E321" s="362" t="s">
        <v>767</v>
      </c>
      <c r="F321" s="363">
        <v>48357393</v>
      </c>
      <c r="G321" s="363">
        <v>41403541</v>
      </c>
      <c r="H321" s="363">
        <v>-6953852</v>
      </c>
      <c r="I321" s="364">
        <v>41403541</v>
      </c>
      <c r="J321" s="365" t="s">
        <v>226</v>
      </c>
      <c r="K321" s="335"/>
      <c r="L321" s="335"/>
      <c r="M321" s="335"/>
    </row>
    <row r="322" spans="1:13" ht="13.8" hidden="1">
      <c r="A322" s="335"/>
      <c r="B322" s="335"/>
      <c r="C322" s="357" t="s">
        <v>947</v>
      </c>
      <c r="D322" s="370" t="s">
        <v>425</v>
      </c>
      <c r="E322" s="362" t="s">
        <v>930</v>
      </c>
      <c r="F322" s="363">
        <v>10453911</v>
      </c>
      <c r="G322" s="363">
        <v>26800</v>
      </c>
      <c r="H322" s="363">
        <v>-10427111</v>
      </c>
      <c r="I322" s="364">
        <v>26800</v>
      </c>
      <c r="J322" s="365" t="s">
        <v>226</v>
      </c>
      <c r="K322" s="335"/>
      <c r="L322" s="335"/>
      <c r="M322" s="335"/>
    </row>
    <row r="323" spans="1:13" ht="13.8" hidden="1">
      <c r="A323" s="335"/>
      <c r="B323" s="335"/>
      <c r="C323" s="357" t="s">
        <v>947</v>
      </c>
      <c r="D323" s="370" t="s">
        <v>431</v>
      </c>
      <c r="E323" s="362" t="s">
        <v>752</v>
      </c>
      <c r="F323" s="363">
        <v>38199157</v>
      </c>
      <c r="G323" s="363">
        <v>318191</v>
      </c>
      <c r="H323" s="363">
        <v>-37880966</v>
      </c>
      <c r="I323" s="364">
        <v>318191</v>
      </c>
      <c r="J323" s="365" t="s">
        <v>226</v>
      </c>
      <c r="K323" s="335"/>
      <c r="L323" s="335"/>
      <c r="M323" s="335"/>
    </row>
    <row r="324" spans="1:13" ht="13.8" hidden="1">
      <c r="A324" s="335"/>
      <c r="B324" s="335"/>
      <c r="C324" s="357" t="s">
        <v>947</v>
      </c>
      <c r="D324" s="370" t="s">
        <v>431</v>
      </c>
      <c r="E324" s="362" t="s">
        <v>755</v>
      </c>
      <c r="F324" s="365" t="s">
        <v>226</v>
      </c>
      <c r="G324" s="363">
        <v>36625348</v>
      </c>
      <c r="H324" s="363">
        <v>36625348</v>
      </c>
      <c r="I324" s="364">
        <v>36625348</v>
      </c>
      <c r="J324" s="365" t="s">
        <v>226</v>
      </c>
      <c r="K324" s="335"/>
      <c r="L324" s="335"/>
      <c r="M324" s="335"/>
    </row>
    <row r="325" spans="1:13" ht="13.8" hidden="1">
      <c r="A325" s="335"/>
      <c r="B325" s="335"/>
      <c r="C325" s="357" t="s">
        <v>947</v>
      </c>
      <c r="D325" s="370" t="s">
        <v>431</v>
      </c>
      <c r="E325" s="362" t="s">
        <v>766</v>
      </c>
      <c r="F325" s="365" t="s">
        <v>226</v>
      </c>
      <c r="G325" s="365" t="s">
        <v>226</v>
      </c>
      <c r="H325" s="365" t="s">
        <v>226</v>
      </c>
      <c r="I325" s="361"/>
      <c r="J325" s="365" t="s">
        <v>226</v>
      </c>
      <c r="K325" s="335"/>
      <c r="L325" s="335"/>
      <c r="M325" s="335"/>
    </row>
    <row r="326" spans="1:13" ht="13.8" hidden="1">
      <c r="A326" s="335"/>
      <c r="B326" s="335"/>
      <c r="C326" s="357" t="s">
        <v>947</v>
      </c>
      <c r="D326" s="370" t="s">
        <v>431</v>
      </c>
      <c r="E326" s="362" t="s">
        <v>940</v>
      </c>
      <c r="F326" s="365" t="s">
        <v>226</v>
      </c>
      <c r="G326" s="360"/>
      <c r="H326" s="365" t="s">
        <v>226</v>
      </c>
      <c r="I326" s="361"/>
      <c r="J326" s="365" t="s">
        <v>226</v>
      </c>
      <c r="K326" s="335"/>
      <c r="L326" s="335"/>
      <c r="M326" s="335"/>
    </row>
    <row r="327" spans="1:13" ht="13.8" hidden="1">
      <c r="A327" s="335"/>
      <c r="B327" s="335"/>
      <c r="C327" s="357" t="s">
        <v>947</v>
      </c>
      <c r="D327" s="370" t="s">
        <v>431</v>
      </c>
      <c r="E327" s="362" t="s">
        <v>941</v>
      </c>
      <c r="F327" s="365" t="s">
        <v>226</v>
      </c>
      <c r="G327" s="360"/>
      <c r="H327" s="365" t="s">
        <v>226</v>
      </c>
      <c r="I327" s="361"/>
      <c r="J327" s="365" t="s">
        <v>226</v>
      </c>
      <c r="K327" s="335"/>
      <c r="L327" s="335"/>
      <c r="M327" s="335"/>
    </row>
    <row r="328" spans="1:13" ht="13.8" hidden="1">
      <c r="A328" s="335"/>
      <c r="B328" s="335"/>
      <c r="C328" s="357" t="s">
        <v>947</v>
      </c>
      <c r="D328" s="370" t="s">
        <v>431</v>
      </c>
      <c r="E328" s="362" t="s">
        <v>942</v>
      </c>
      <c r="F328" s="365" t="s">
        <v>226</v>
      </c>
      <c r="G328" s="360"/>
      <c r="H328" s="365" t="s">
        <v>226</v>
      </c>
      <c r="I328" s="361"/>
      <c r="J328" s="365" t="s">
        <v>226</v>
      </c>
      <c r="K328" s="335"/>
      <c r="L328" s="335"/>
      <c r="M328" s="335"/>
    </row>
    <row r="329" spans="1:13" ht="13.8" hidden="1">
      <c r="A329" s="335"/>
      <c r="B329" s="335"/>
      <c r="C329" s="357" t="s">
        <v>947</v>
      </c>
      <c r="D329" s="370" t="s">
        <v>431</v>
      </c>
      <c r="E329" s="362" t="s">
        <v>949</v>
      </c>
      <c r="F329" s="363">
        <v>3919</v>
      </c>
      <c r="G329" s="363">
        <v>119000</v>
      </c>
      <c r="H329" s="363">
        <v>115081</v>
      </c>
      <c r="I329" s="364">
        <v>119000</v>
      </c>
      <c r="J329" s="365" t="s">
        <v>226</v>
      </c>
      <c r="K329" s="335"/>
      <c r="L329" s="335"/>
      <c r="M329" s="335"/>
    </row>
    <row r="330" spans="1:13" ht="13.8" hidden="1">
      <c r="A330" s="335"/>
      <c r="B330" s="335"/>
      <c r="C330" s="357" t="s">
        <v>947</v>
      </c>
      <c r="D330" s="370" t="s">
        <v>431</v>
      </c>
      <c r="E330" s="362" t="s">
        <v>768</v>
      </c>
      <c r="F330" s="363">
        <v>89765473</v>
      </c>
      <c r="G330" s="363">
        <v>12459219</v>
      </c>
      <c r="H330" s="363">
        <v>-77306254</v>
      </c>
      <c r="I330" s="364">
        <v>12459219</v>
      </c>
      <c r="J330" s="365" t="s">
        <v>226</v>
      </c>
      <c r="K330" s="335"/>
      <c r="L330" s="335"/>
      <c r="M330" s="335"/>
    </row>
    <row r="331" spans="1:13" ht="13.8" hidden="1">
      <c r="A331" s="335"/>
      <c r="B331" s="335"/>
      <c r="C331" s="357" t="s">
        <v>947</v>
      </c>
      <c r="D331" s="370" t="s">
        <v>431</v>
      </c>
      <c r="E331" s="362" t="s">
        <v>767</v>
      </c>
      <c r="F331" s="363">
        <v>22425286</v>
      </c>
      <c r="G331" s="363">
        <v>12341889</v>
      </c>
      <c r="H331" s="363">
        <v>-10083397</v>
      </c>
      <c r="I331" s="364">
        <v>12341889</v>
      </c>
      <c r="J331" s="365" t="s">
        <v>226</v>
      </c>
      <c r="K331" s="335"/>
      <c r="L331" s="335"/>
      <c r="M331" s="335"/>
    </row>
    <row r="332" spans="1:13" ht="13.8" hidden="1">
      <c r="A332" s="335"/>
      <c r="B332" s="335"/>
      <c r="C332" s="357" t="s">
        <v>947</v>
      </c>
      <c r="D332" s="370" t="s">
        <v>431</v>
      </c>
      <c r="E332" s="362" t="s">
        <v>930</v>
      </c>
      <c r="F332" s="365" t="s">
        <v>226</v>
      </c>
      <c r="G332" s="363">
        <v>1500</v>
      </c>
      <c r="H332" s="363">
        <v>1500</v>
      </c>
      <c r="I332" s="364">
        <v>1500</v>
      </c>
      <c r="J332" s="365" t="s">
        <v>226</v>
      </c>
      <c r="K332" s="335"/>
      <c r="L332" s="335"/>
      <c r="M332" s="335"/>
    </row>
    <row r="333" spans="1:13" ht="13.8" hidden="1">
      <c r="A333" s="335"/>
      <c r="B333" s="335"/>
      <c r="C333" s="357" t="s">
        <v>947</v>
      </c>
      <c r="D333" s="370" t="s">
        <v>446</v>
      </c>
      <c r="E333" s="362" t="s">
        <v>752</v>
      </c>
      <c r="F333" s="365" t="s">
        <v>226</v>
      </c>
      <c r="G333" s="363">
        <v>703487823</v>
      </c>
      <c r="H333" s="363">
        <v>703487823</v>
      </c>
      <c r="I333" s="364">
        <v>703487823</v>
      </c>
      <c r="J333" s="365" t="s">
        <v>226</v>
      </c>
      <c r="K333" s="335"/>
      <c r="L333" s="335"/>
      <c r="M333" s="335"/>
    </row>
    <row r="334" spans="1:13" ht="13.8" hidden="1">
      <c r="A334" s="335"/>
      <c r="B334" s="335"/>
      <c r="C334" s="357" t="s">
        <v>947</v>
      </c>
      <c r="D334" s="370" t="s">
        <v>446</v>
      </c>
      <c r="E334" s="362" t="s">
        <v>755</v>
      </c>
      <c r="F334" s="363">
        <v>83629521</v>
      </c>
      <c r="G334" s="363">
        <v>1010960532</v>
      </c>
      <c r="H334" s="363">
        <v>927331011</v>
      </c>
      <c r="I334" s="364">
        <v>1010960532</v>
      </c>
      <c r="J334" s="365" t="s">
        <v>226</v>
      </c>
      <c r="K334" s="335"/>
      <c r="L334" s="335"/>
      <c r="M334" s="335"/>
    </row>
    <row r="335" spans="1:13" ht="13.8" hidden="1">
      <c r="A335" s="335"/>
      <c r="B335" s="335"/>
      <c r="C335" s="357" t="s">
        <v>947</v>
      </c>
      <c r="D335" s="370" t="s">
        <v>446</v>
      </c>
      <c r="E335" s="362" t="s">
        <v>766</v>
      </c>
      <c r="F335" s="365" t="s">
        <v>226</v>
      </c>
      <c r="G335" s="365" t="s">
        <v>226</v>
      </c>
      <c r="H335" s="365" t="s">
        <v>226</v>
      </c>
      <c r="I335" s="361"/>
      <c r="J335" s="365" t="s">
        <v>226</v>
      </c>
      <c r="K335" s="335"/>
      <c r="L335" s="335"/>
      <c r="M335" s="335"/>
    </row>
    <row r="336" spans="1:13" ht="13.8" hidden="1">
      <c r="A336" s="335"/>
      <c r="B336" s="335"/>
      <c r="C336" s="357" t="s">
        <v>947</v>
      </c>
      <c r="D336" s="370" t="s">
        <v>446</v>
      </c>
      <c r="E336" s="362" t="s">
        <v>940</v>
      </c>
      <c r="F336" s="365" t="s">
        <v>226</v>
      </c>
      <c r="G336" s="360"/>
      <c r="H336" s="365" t="s">
        <v>226</v>
      </c>
      <c r="I336" s="361"/>
      <c r="J336" s="365" t="s">
        <v>226</v>
      </c>
      <c r="K336" s="335"/>
      <c r="L336" s="335"/>
      <c r="M336" s="335"/>
    </row>
    <row r="337" spans="1:13" ht="13.8" hidden="1">
      <c r="A337" s="335"/>
      <c r="B337" s="335"/>
      <c r="C337" s="357" t="s">
        <v>947</v>
      </c>
      <c r="D337" s="370" t="s">
        <v>446</v>
      </c>
      <c r="E337" s="362" t="s">
        <v>941</v>
      </c>
      <c r="F337" s="365" t="s">
        <v>226</v>
      </c>
      <c r="G337" s="360"/>
      <c r="H337" s="365" t="s">
        <v>226</v>
      </c>
      <c r="I337" s="361"/>
      <c r="J337" s="365" t="s">
        <v>226</v>
      </c>
      <c r="K337" s="335"/>
      <c r="L337" s="335"/>
      <c r="M337" s="335"/>
    </row>
    <row r="338" spans="1:13" ht="13.8" hidden="1">
      <c r="A338" s="335"/>
      <c r="B338" s="335"/>
      <c r="C338" s="357" t="s">
        <v>947</v>
      </c>
      <c r="D338" s="370" t="s">
        <v>446</v>
      </c>
      <c r="E338" s="362" t="s">
        <v>942</v>
      </c>
      <c r="F338" s="365" t="s">
        <v>226</v>
      </c>
      <c r="G338" s="360"/>
      <c r="H338" s="365" t="s">
        <v>226</v>
      </c>
      <c r="I338" s="361"/>
      <c r="J338" s="365" t="s">
        <v>226</v>
      </c>
      <c r="K338" s="335"/>
      <c r="L338" s="335"/>
      <c r="M338" s="335"/>
    </row>
    <row r="339" spans="1:13" ht="13.8" hidden="1">
      <c r="A339" s="335"/>
      <c r="B339" s="335"/>
      <c r="C339" s="357" t="s">
        <v>947</v>
      </c>
      <c r="D339" s="370" t="s">
        <v>446</v>
      </c>
      <c r="E339" s="362" t="s">
        <v>949</v>
      </c>
      <c r="F339" s="363">
        <v>77120336</v>
      </c>
      <c r="G339" s="363">
        <v>77120336</v>
      </c>
      <c r="H339" s="365" t="s">
        <v>226</v>
      </c>
      <c r="I339" s="364">
        <v>77120336</v>
      </c>
      <c r="J339" s="365" t="s">
        <v>226</v>
      </c>
      <c r="K339" s="335"/>
      <c r="L339" s="335"/>
      <c r="M339" s="335"/>
    </row>
    <row r="340" spans="1:13" ht="13.8" hidden="1">
      <c r="A340" s="335"/>
      <c r="B340" s="335"/>
      <c r="C340" s="357" t="s">
        <v>947</v>
      </c>
      <c r="D340" s="370" t="s">
        <v>446</v>
      </c>
      <c r="E340" s="362" t="s">
        <v>768</v>
      </c>
      <c r="F340" s="363">
        <v>103087354</v>
      </c>
      <c r="G340" s="363">
        <v>103087354</v>
      </c>
      <c r="H340" s="365">
        <v>0</v>
      </c>
      <c r="I340" s="364">
        <v>103087354</v>
      </c>
      <c r="J340" s="365" t="s">
        <v>226</v>
      </c>
      <c r="K340" s="335"/>
      <c r="L340" s="335"/>
      <c r="M340" s="335"/>
    </row>
    <row r="341" spans="1:13" ht="13.8" hidden="1">
      <c r="A341" s="335"/>
      <c r="B341" s="335"/>
      <c r="C341" s="357" t="s">
        <v>947</v>
      </c>
      <c r="D341" s="370" t="s">
        <v>446</v>
      </c>
      <c r="E341" s="362" t="s">
        <v>767</v>
      </c>
      <c r="F341" s="363">
        <v>40674476</v>
      </c>
      <c r="G341" s="363">
        <v>40674476</v>
      </c>
      <c r="H341" s="365" t="s">
        <v>226</v>
      </c>
      <c r="I341" s="364">
        <v>40674476</v>
      </c>
      <c r="J341" s="365" t="s">
        <v>226</v>
      </c>
      <c r="K341" s="335"/>
      <c r="L341" s="335"/>
      <c r="M341" s="335"/>
    </row>
    <row r="342" spans="1:13" ht="13.8" hidden="1">
      <c r="A342" s="335"/>
      <c r="B342" s="335"/>
      <c r="C342" s="357" t="s">
        <v>947</v>
      </c>
      <c r="D342" s="370" t="s">
        <v>446</v>
      </c>
      <c r="E342" s="362" t="s">
        <v>930</v>
      </c>
      <c r="F342" s="363">
        <v>98319590</v>
      </c>
      <c r="G342" s="363">
        <v>2205</v>
      </c>
      <c r="H342" s="363">
        <v>-98317385</v>
      </c>
      <c r="I342" s="364">
        <v>2205</v>
      </c>
      <c r="J342" s="365" t="s">
        <v>226</v>
      </c>
      <c r="K342" s="335"/>
      <c r="L342" s="335"/>
      <c r="M342" s="335"/>
    </row>
    <row r="343" spans="1:13" ht="13.8" hidden="1">
      <c r="A343" s="335"/>
      <c r="B343" s="335"/>
      <c r="C343" s="357" t="s">
        <v>947</v>
      </c>
      <c r="D343" s="370" t="s">
        <v>465</v>
      </c>
      <c r="E343" s="362" t="s">
        <v>752</v>
      </c>
      <c r="F343" s="363">
        <v>259146574</v>
      </c>
      <c r="G343" s="363">
        <v>259146574</v>
      </c>
      <c r="H343" s="365">
        <v>0</v>
      </c>
      <c r="I343" s="364">
        <v>259146574</v>
      </c>
      <c r="J343" s="365" t="s">
        <v>226</v>
      </c>
      <c r="K343" s="335"/>
      <c r="L343" s="335"/>
      <c r="M343" s="335"/>
    </row>
    <row r="344" spans="1:13" ht="13.8" hidden="1">
      <c r="A344" s="335"/>
      <c r="B344" s="335"/>
      <c r="C344" s="357" t="s">
        <v>947</v>
      </c>
      <c r="D344" s="370" t="s">
        <v>465</v>
      </c>
      <c r="E344" s="362" t="s">
        <v>755</v>
      </c>
      <c r="F344" s="365" t="s">
        <v>226</v>
      </c>
      <c r="G344" s="365" t="s">
        <v>226</v>
      </c>
      <c r="H344" s="365" t="s">
        <v>226</v>
      </c>
      <c r="I344" s="366" t="s">
        <v>226</v>
      </c>
      <c r="J344" s="365" t="s">
        <v>226</v>
      </c>
      <c r="K344" s="335"/>
      <c r="L344" s="335"/>
      <c r="M344" s="335"/>
    </row>
    <row r="345" spans="1:13" ht="13.8" hidden="1">
      <c r="A345" s="335"/>
      <c r="B345" s="335"/>
      <c r="C345" s="357" t="s">
        <v>947</v>
      </c>
      <c r="D345" s="370" t="s">
        <v>465</v>
      </c>
      <c r="E345" s="362" t="s">
        <v>766</v>
      </c>
      <c r="F345" s="365" t="s">
        <v>226</v>
      </c>
      <c r="G345" s="365" t="s">
        <v>226</v>
      </c>
      <c r="H345" s="365" t="s">
        <v>226</v>
      </c>
      <c r="I345" s="366" t="s">
        <v>226</v>
      </c>
      <c r="J345" s="365" t="s">
        <v>226</v>
      </c>
      <c r="K345" s="335"/>
      <c r="L345" s="335"/>
      <c r="M345" s="335"/>
    </row>
    <row r="346" spans="1:13" ht="13.8" hidden="1">
      <c r="A346" s="335"/>
      <c r="B346" s="335"/>
      <c r="C346" s="357" t="s">
        <v>947</v>
      </c>
      <c r="D346" s="370" t="s">
        <v>465</v>
      </c>
      <c r="E346" s="362" t="s">
        <v>940</v>
      </c>
      <c r="F346" s="365" t="s">
        <v>226</v>
      </c>
      <c r="G346" s="360"/>
      <c r="H346" s="365" t="s">
        <v>226</v>
      </c>
      <c r="I346" s="361"/>
      <c r="J346" s="365" t="s">
        <v>226</v>
      </c>
      <c r="K346" s="335"/>
      <c r="L346" s="335"/>
      <c r="M346" s="335"/>
    </row>
    <row r="347" spans="1:13" ht="13.8" hidden="1">
      <c r="A347" s="335"/>
      <c r="B347" s="335"/>
      <c r="C347" s="357" t="s">
        <v>947</v>
      </c>
      <c r="D347" s="370" t="s">
        <v>465</v>
      </c>
      <c r="E347" s="362" t="s">
        <v>941</v>
      </c>
      <c r="F347" s="365" t="s">
        <v>226</v>
      </c>
      <c r="G347" s="360"/>
      <c r="H347" s="365" t="s">
        <v>226</v>
      </c>
      <c r="I347" s="361"/>
      <c r="J347" s="365" t="s">
        <v>226</v>
      </c>
      <c r="K347" s="335"/>
      <c r="L347" s="335"/>
      <c r="M347" s="335"/>
    </row>
    <row r="348" spans="1:13" ht="13.8" hidden="1">
      <c r="A348" s="335"/>
      <c r="B348" s="335"/>
      <c r="C348" s="357" t="s">
        <v>947</v>
      </c>
      <c r="D348" s="370" t="s">
        <v>465</v>
      </c>
      <c r="E348" s="362" t="s">
        <v>942</v>
      </c>
      <c r="F348" s="365" t="s">
        <v>226</v>
      </c>
      <c r="G348" s="360"/>
      <c r="H348" s="365" t="s">
        <v>226</v>
      </c>
      <c r="I348" s="361"/>
      <c r="J348" s="365" t="s">
        <v>226</v>
      </c>
      <c r="K348" s="335"/>
      <c r="L348" s="335"/>
      <c r="M348" s="335"/>
    </row>
    <row r="349" spans="1:13" ht="13.8" hidden="1">
      <c r="A349" s="335"/>
      <c r="B349" s="335"/>
      <c r="C349" s="357" t="s">
        <v>947</v>
      </c>
      <c r="D349" s="370" t="s">
        <v>465</v>
      </c>
      <c r="E349" s="362" t="s">
        <v>949</v>
      </c>
      <c r="F349" s="365" t="s">
        <v>226</v>
      </c>
      <c r="G349" s="365" t="s">
        <v>226</v>
      </c>
      <c r="H349" s="365" t="s">
        <v>226</v>
      </c>
      <c r="I349" s="366" t="s">
        <v>226</v>
      </c>
      <c r="J349" s="365" t="s">
        <v>226</v>
      </c>
      <c r="K349" s="335"/>
      <c r="L349" s="335"/>
      <c r="M349" s="335"/>
    </row>
    <row r="350" spans="1:13" ht="13.8" hidden="1">
      <c r="A350" s="335"/>
      <c r="B350" s="335"/>
      <c r="C350" s="357" t="s">
        <v>947</v>
      </c>
      <c r="D350" s="370" t="s">
        <v>465</v>
      </c>
      <c r="E350" s="362" t="s">
        <v>768</v>
      </c>
      <c r="F350" s="363">
        <v>44020107</v>
      </c>
      <c r="G350" s="363">
        <v>44020107</v>
      </c>
      <c r="H350" s="365" t="s">
        <v>226</v>
      </c>
      <c r="I350" s="364">
        <v>44020107</v>
      </c>
      <c r="J350" s="365" t="s">
        <v>226</v>
      </c>
      <c r="K350" s="335"/>
      <c r="L350" s="335"/>
      <c r="M350" s="335"/>
    </row>
    <row r="351" spans="1:13" ht="13.8" hidden="1">
      <c r="A351" s="335"/>
      <c r="B351" s="335"/>
      <c r="C351" s="357" t="s">
        <v>947</v>
      </c>
      <c r="D351" s="370" t="s">
        <v>465</v>
      </c>
      <c r="E351" s="362" t="s">
        <v>767</v>
      </c>
      <c r="F351" s="363">
        <v>25566880</v>
      </c>
      <c r="G351" s="363">
        <v>25473252</v>
      </c>
      <c r="H351" s="363">
        <v>-93628</v>
      </c>
      <c r="I351" s="364">
        <v>25473252</v>
      </c>
      <c r="J351" s="365" t="s">
        <v>226</v>
      </c>
      <c r="K351" s="335"/>
      <c r="L351" s="335"/>
      <c r="M351" s="335"/>
    </row>
    <row r="352" spans="1:13" ht="13.8" hidden="1">
      <c r="A352" s="335"/>
      <c r="B352" s="335"/>
      <c r="C352" s="357" t="s">
        <v>947</v>
      </c>
      <c r="D352" s="370" t="s">
        <v>465</v>
      </c>
      <c r="E352" s="362" t="s">
        <v>930</v>
      </c>
      <c r="F352" s="363">
        <v>22255</v>
      </c>
      <c r="G352" s="363">
        <v>22985</v>
      </c>
      <c r="H352" s="365">
        <v>730</v>
      </c>
      <c r="I352" s="364">
        <v>22985</v>
      </c>
      <c r="J352" s="365" t="s">
        <v>226</v>
      </c>
      <c r="K352" s="335"/>
      <c r="L352" s="335"/>
      <c r="M352" s="335"/>
    </row>
    <row r="353" spans="1:13" ht="13.8" hidden="1">
      <c r="A353" s="335"/>
      <c r="B353" s="335"/>
      <c r="C353" s="357" t="s">
        <v>947</v>
      </c>
      <c r="D353" s="370" t="s">
        <v>469</v>
      </c>
      <c r="E353" s="362" t="s">
        <v>752</v>
      </c>
      <c r="F353" s="363">
        <v>822552797</v>
      </c>
      <c r="G353" s="363">
        <v>822552797</v>
      </c>
      <c r="H353" s="365">
        <v>0</v>
      </c>
      <c r="I353" s="364">
        <v>822552797</v>
      </c>
      <c r="J353" s="365" t="s">
        <v>226</v>
      </c>
      <c r="K353" s="335"/>
      <c r="L353" s="335"/>
      <c r="M353" s="335"/>
    </row>
    <row r="354" spans="1:13" ht="13.8" hidden="1">
      <c r="A354" s="335"/>
      <c r="B354" s="335"/>
      <c r="C354" s="357" t="s">
        <v>947</v>
      </c>
      <c r="D354" s="370" t="s">
        <v>469</v>
      </c>
      <c r="E354" s="362" t="s">
        <v>755</v>
      </c>
      <c r="F354" s="363">
        <v>94570802</v>
      </c>
      <c r="G354" s="363">
        <v>94570802</v>
      </c>
      <c r="H354" s="365" t="s">
        <v>226</v>
      </c>
      <c r="I354" s="364">
        <v>94570802</v>
      </c>
      <c r="J354" s="365" t="s">
        <v>226</v>
      </c>
      <c r="K354" s="335"/>
      <c r="L354" s="335"/>
      <c r="M354" s="335"/>
    </row>
    <row r="355" spans="1:13" ht="13.8" hidden="1">
      <c r="A355" s="335"/>
      <c r="B355" s="335"/>
      <c r="C355" s="357" t="s">
        <v>947</v>
      </c>
      <c r="D355" s="370" t="s">
        <v>469</v>
      </c>
      <c r="E355" s="362" t="s">
        <v>766</v>
      </c>
      <c r="F355" s="365" t="s">
        <v>226</v>
      </c>
      <c r="G355" s="365" t="s">
        <v>226</v>
      </c>
      <c r="H355" s="365" t="s">
        <v>226</v>
      </c>
      <c r="I355" s="361"/>
      <c r="J355" s="365" t="s">
        <v>226</v>
      </c>
      <c r="K355" s="335"/>
      <c r="L355" s="335"/>
      <c r="M355" s="335"/>
    </row>
    <row r="356" spans="1:13" ht="13.8" hidden="1">
      <c r="A356" s="335"/>
      <c r="B356" s="335"/>
      <c r="C356" s="357" t="s">
        <v>947</v>
      </c>
      <c r="D356" s="370" t="s">
        <v>469</v>
      </c>
      <c r="E356" s="362" t="s">
        <v>940</v>
      </c>
      <c r="F356" s="365" t="s">
        <v>226</v>
      </c>
      <c r="G356" s="360"/>
      <c r="H356" s="365" t="s">
        <v>226</v>
      </c>
      <c r="I356" s="361"/>
      <c r="J356" s="365" t="s">
        <v>226</v>
      </c>
      <c r="K356" s="335"/>
      <c r="L356" s="335"/>
      <c r="M356" s="335"/>
    </row>
    <row r="357" spans="1:13" ht="13.8" hidden="1">
      <c r="A357" s="335"/>
      <c r="B357" s="335"/>
      <c r="C357" s="357" t="s">
        <v>947</v>
      </c>
      <c r="D357" s="370" t="s">
        <v>469</v>
      </c>
      <c r="E357" s="362" t="s">
        <v>941</v>
      </c>
      <c r="F357" s="365" t="s">
        <v>226</v>
      </c>
      <c r="G357" s="360"/>
      <c r="H357" s="365" t="s">
        <v>226</v>
      </c>
      <c r="I357" s="361"/>
      <c r="J357" s="365" t="s">
        <v>226</v>
      </c>
      <c r="K357" s="335"/>
      <c r="L357" s="335"/>
      <c r="M357" s="335"/>
    </row>
    <row r="358" spans="1:13" ht="13.8" hidden="1">
      <c r="A358" s="335"/>
      <c r="B358" s="335"/>
      <c r="C358" s="357" t="s">
        <v>947</v>
      </c>
      <c r="D358" s="370" t="s">
        <v>469</v>
      </c>
      <c r="E358" s="362" t="s">
        <v>942</v>
      </c>
      <c r="F358" s="365" t="s">
        <v>226</v>
      </c>
      <c r="G358" s="360"/>
      <c r="H358" s="365" t="s">
        <v>226</v>
      </c>
      <c r="I358" s="361"/>
      <c r="J358" s="365" t="s">
        <v>226</v>
      </c>
      <c r="K358" s="335"/>
      <c r="L358" s="335"/>
      <c r="M358" s="335"/>
    </row>
    <row r="359" spans="1:13" ht="13.8" hidden="1">
      <c r="A359" s="335"/>
      <c r="B359" s="335"/>
      <c r="C359" s="357" t="s">
        <v>947</v>
      </c>
      <c r="D359" s="370" t="s">
        <v>469</v>
      </c>
      <c r="E359" s="362" t="s">
        <v>949</v>
      </c>
      <c r="F359" s="365" t="s">
        <v>226</v>
      </c>
      <c r="G359" s="365" t="s">
        <v>226</v>
      </c>
      <c r="H359" s="365" t="s">
        <v>226</v>
      </c>
      <c r="I359" s="361"/>
      <c r="J359" s="365" t="s">
        <v>226</v>
      </c>
      <c r="K359" s="335"/>
      <c r="L359" s="335"/>
      <c r="M359" s="335"/>
    </row>
    <row r="360" spans="1:13" ht="13.8" hidden="1">
      <c r="A360" s="335"/>
      <c r="B360" s="335"/>
      <c r="C360" s="357" t="s">
        <v>947</v>
      </c>
      <c r="D360" s="370" t="s">
        <v>469</v>
      </c>
      <c r="E360" s="362" t="s">
        <v>768</v>
      </c>
      <c r="F360" s="363">
        <v>45759029</v>
      </c>
      <c r="G360" s="363">
        <v>45759029</v>
      </c>
      <c r="H360" s="365" t="s">
        <v>226</v>
      </c>
      <c r="I360" s="364">
        <v>45759029</v>
      </c>
      <c r="J360" s="365" t="s">
        <v>226</v>
      </c>
      <c r="K360" s="335"/>
      <c r="L360" s="335"/>
      <c r="M360" s="335"/>
    </row>
    <row r="361" spans="1:13" ht="13.8" hidden="1">
      <c r="A361" s="335"/>
      <c r="B361" s="335"/>
      <c r="C361" s="357" t="s">
        <v>947</v>
      </c>
      <c r="D361" s="370" t="s">
        <v>469</v>
      </c>
      <c r="E361" s="362" t="s">
        <v>767</v>
      </c>
      <c r="F361" s="363">
        <v>63788495</v>
      </c>
      <c r="G361" s="363">
        <v>62587576</v>
      </c>
      <c r="H361" s="363">
        <v>-1200919</v>
      </c>
      <c r="I361" s="364">
        <v>62587576</v>
      </c>
      <c r="J361" s="365" t="s">
        <v>226</v>
      </c>
      <c r="K361" s="335"/>
      <c r="L361" s="335"/>
      <c r="M361" s="335"/>
    </row>
    <row r="362" spans="1:13" ht="13.8" hidden="1">
      <c r="A362" s="335"/>
      <c r="B362" s="335"/>
      <c r="C362" s="357" t="s">
        <v>947</v>
      </c>
      <c r="D362" s="370" t="s">
        <v>469</v>
      </c>
      <c r="E362" s="362" t="s">
        <v>930</v>
      </c>
      <c r="F362" s="365" t="s">
        <v>226</v>
      </c>
      <c r="G362" s="363">
        <v>75900</v>
      </c>
      <c r="H362" s="363">
        <v>75900</v>
      </c>
      <c r="I362" s="364">
        <v>75900</v>
      </c>
      <c r="J362" s="365" t="s">
        <v>226</v>
      </c>
      <c r="K362" s="335"/>
      <c r="L362" s="335"/>
      <c r="M362" s="335"/>
    </row>
    <row r="363" spans="1:13" ht="13.8" hidden="1">
      <c r="A363" s="335"/>
      <c r="B363" s="335"/>
      <c r="C363" s="357" t="s">
        <v>947</v>
      </c>
      <c r="D363" s="370" t="s">
        <v>471</v>
      </c>
      <c r="E363" s="362" t="s">
        <v>752</v>
      </c>
      <c r="F363" s="363">
        <v>163463</v>
      </c>
      <c r="G363" s="365" t="s">
        <v>226</v>
      </c>
      <c r="H363" s="363">
        <v>-163463</v>
      </c>
      <c r="I363" s="366" t="s">
        <v>226</v>
      </c>
      <c r="J363" s="365" t="s">
        <v>226</v>
      </c>
      <c r="K363" s="335"/>
      <c r="L363" s="335"/>
      <c r="M363" s="335"/>
    </row>
    <row r="364" spans="1:13" ht="13.8" hidden="1">
      <c r="A364" s="335"/>
      <c r="B364" s="335"/>
      <c r="C364" s="357" t="s">
        <v>947</v>
      </c>
      <c r="D364" s="370" t="s">
        <v>471</v>
      </c>
      <c r="E364" s="362" t="s">
        <v>755</v>
      </c>
      <c r="F364" s="365" t="s">
        <v>226</v>
      </c>
      <c r="G364" s="365" t="s">
        <v>226</v>
      </c>
      <c r="H364" s="365" t="s">
        <v>226</v>
      </c>
      <c r="I364" s="361"/>
      <c r="J364" s="365" t="s">
        <v>226</v>
      </c>
      <c r="K364" s="335"/>
      <c r="L364" s="335"/>
      <c r="M364" s="335"/>
    </row>
    <row r="365" spans="1:13" ht="13.8" hidden="1">
      <c r="A365" s="335"/>
      <c r="B365" s="335"/>
      <c r="C365" s="357" t="s">
        <v>947</v>
      </c>
      <c r="D365" s="370" t="s">
        <v>471</v>
      </c>
      <c r="E365" s="362" t="s">
        <v>766</v>
      </c>
      <c r="F365" s="365" t="s">
        <v>226</v>
      </c>
      <c r="G365" s="365" t="s">
        <v>226</v>
      </c>
      <c r="H365" s="365" t="s">
        <v>226</v>
      </c>
      <c r="I365" s="361"/>
      <c r="J365" s="365" t="s">
        <v>226</v>
      </c>
      <c r="K365" s="335"/>
      <c r="L365" s="335"/>
      <c r="M365" s="335"/>
    </row>
    <row r="366" spans="1:13" ht="13.8" hidden="1">
      <c r="A366" s="335"/>
      <c r="B366" s="335"/>
      <c r="C366" s="357" t="s">
        <v>947</v>
      </c>
      <c r="D366" s="370" t="s">
        <v>471</v>
      </c>
      <c r="E366" s="362" t="s">
        <v>940</v>
      </c>
      <c r="F366" s="365" t="s">
        <v>226</v>
      </c>
      <c r="G366" s="360"/>
      <c r="H366" s="365" t="s">
        <v>226</v>
      </c>
      <c r="I366" s="361"/>
      <c r="J366" s="365" t="s">
        <v>226</v>
      </c>
      <c r="K366" s="335"/>
      <c r="L366" s="335"/>
      <c r="M366" s="335"/>
    </row>
    <row r="367" spans="1:13" ht="13.8" hidden="1">
      <c r="A367" s="335"/>
      <c r="B367" s="335"/>
      <c r="C367" s="357" t="s">
        <v>947</v>
      </c>
      <c r="D367" s="370" t="s">
        <v>471</v>
      </c>
      <c r="E367" s="362" t="s">
        <v>941</v>
      </c>
      <c r="F367" s="365" t="s">
        <v>226</v>
      </c>
      <c r="G367" s="360"/>
      <c r="H367" s="365" t="s">
        <v>226</v>
      </c>
      <c r="I367" s="361"/>
      <c r="J367" s="365" t="s">
        <v>226</v>
      </c>
      <c r="K367" s="335"/>
      <c r="L367" s="335"/>
      <c r="M367" s="335"/>
    </row>
    <row r="368" spans="1:13" ht="13.8" hidden="1">
      <c r="A368" s="335"/>
      <c r="B368" s="335"/>
      <c r="C368" s="357" t="s">
        <v>947</v>
      </c>
      <c r="D368" s="370" t="s">
        <v>471</v>
      </c>
      <c r="E368" s="362" t="s">
        <v>942</v>
      </c>
      <c r="F368" s="365" t="s">
        <v>226</v>
      </c>
      <c r="G368" s="360"/>
      <c r="H368" s="365" t="s">
        <v>226</v>
      </c>
      <c r="I368" s="361"/>
      <c r="J368" s="365" t="s">
        <v>226</v>
      </c>
      <c r="K368" s="335"/>
      <c r="L368" s="335"/>
      <c r="M368" s="335"/>
    </row>
    <row r="369" spans="1:13" ht="13.8" hidden="1">
      <c r="A369" s="335"/>
      <c r="B369" s="335"/>
      <c r="C369" s="357" t="s">
        <v>947</v>
      </c>
      <c r="D369" s="370" t="s">
        <v>471</v>
      </c>
      <c r="E369" s="362" t="s">
        <v>949</v>
      </c>
      <c r="F369" s="365" t="s">
        <v>226</v>
      </c>
      <c r="G369" s="365" t="s">
        <v>226</v>
      </c>
      <c r="H369" s="365" t="s">
        <v>226</v>
      </c>
      <c r="I369" s="361"/>
      <c r="J369" s="365" t="s">
        <v>226</v>
      </c>
      <c r="K369" s="335"/>
      <c r="L369" s="335"/>
      <c r="M369" s="335"/>
    </row>
    <row r="370" spans="1:13" ht="13.8" hidden="1">
      <c r="A370" s="335"/>
      <c r="B370" s="335"/>
      <c r="C370" s="357" t="s">
        <v>947</v>
      </c>
      <c r="D370" s="370" t="s">
        <v>471</v>
      </c>
      <c r="E370" s="362" t="s">
        <v>768</v>
      </c>
      <c r="F370" s="363">
        <v>1645450</v>
      </c>
      <c r="G370" s="363">
        <v>3449969</v>
      </c>
      <c r="H370" s="363">
        <v>1804519</v>
      </c>
      <c r="I370" s="364">
        <v>3449969</v>
      </c>
      <c r="J370" s="365" t="s">
        <v>226</v>
      </c>
      <c r="K370" s="335"/>
      <c r="L370" s="335"/>
      <c r="M370" s="335"/>
    </row>
    <row r="371" spans="1:13" ht="13.8" hidden="1">
      <c r="A371" s="335"/>
      <c r="B371" s="335"/>
      <c r="C371" s="357" t="s">
        <v>947</v>
      </c>
      <c r="D371" s="370" t="s">
        <v>471</v>
      </c>
      <c r="E371" s="362" t="s">
        <v>767</v>
      </c>
      <c r="F371" s="363">
        <v>6072738</v>
      </c>
      <c r="G371" s="363">
        <v>12993454</v>
      </c>
      <c r="H371" s="363">
        <v>6920716</v>
      </c>
      <c r="I371" s="364">
        <v>12993454</v>
      </c>
      <c r="J371" s="365" t="s">
        <v>226</v>
      </c>
      <c r="K371" s="335"/>
      <c r="L371" s="335"/>
      <c r="M371" s="335"/>
    </row>
    <row r="372" spans="1:13" ht="13.8" hidden="1">
      <c r="A372" s="335"/>
      <c r="B372" s="335"/>
      <c r="C372" s="357" t="s">
        <v>947</v>
      </c>
      <c r="D372" s="370" t="s">
        <v>471</v>
      </c>
      <c r="E372" s="362" t="s">
        <v>930</v>
      </c>
      <c r="F372" s="365" t="s">
        <v>226</v>
      </c>
      <c r="G372" s="363">
        <v>292700</v>
      </c>
      <c r="H372" s="363">
        <v>292700</v>
      </c>
      <c r="I372" s="364">
        <v>292700</v>
      </c>
      <c r="J372" s="365" t="s">
        <v>226</v>
      </c>
      <c r="K372" s="335"/>
      <c r="L372" s="335"/>
      <c r="M372" s="335"/>
    </row>
    <row r="373" spans="1:13" ht="13.8" hidden="1">
      <c r="A373" s="335"/>
      <c r="B373" s="335"/>
      <c r="C373" s="357" t="s">
        <v>947</v>
      </c>
      <c r="D373" s="370" t="s">
        <v>857</v>
      </c>
      <c r="E373" s="362" t="s">
        <v>752</v>
      </c>
      <c r="F373" s="363">
        <v>14975449</v>
      </c>
      <c r="G373" s="363">
        <v>14975449</v>
      </c>
      <c r="H373" s="365" t="s">
        <v>226</v>
      </c>
      <c r="I373" s="364">
        <v>14975449</v>
      </c>
      <c r="J373" s="365" t="s">
        <v>226</v>
      </c>
      <c r="K373" s="335"/>
      <c r="L373" s="335"/>
      <c r="M373" s="335"/>
    </row>
    <row r="374" spans="1:13" ht="13.8" hidden="1">
      <c r="A374" s="335"/>
      <c r="B374" s="335"/>
      <c r="C374" s="357" t="s">
        <v>947</v>
      </c>
      <c r="D374" s="370" t="s">
        <v>857</v>
      </c>
      <c r="E374" s="362" t="s">
        <v>755</v>
      </c>
      <c r="F374" s="365" t="s">
        <v>226</v>
      </c>
      <c r="G374" s="365" t="s">
        <v>226</v>
      </c>
      <c r="H374" s="365" t="s">
        <v>226</v>
      </c>
      <c r="I374" s="361"/>
      <c r="J374" s="365" t="s">
        <v>226</v>
      </c>
      <c r="K374" s="335"/>
      <c r="L374" s="335"/>
      <c r="M374" s="335"/>
    </row>
    <row r="375" spans="1:13" ht="13.8" hidden="1">
      <c r="A375" s="335"/>
      <c r="B375" s="335"/>
      <c r="C375" s="357" t="s">
        <v>947</v>
      </c>
      <c r="D375" s="370" t="s">
        <v>857</v>
      </c>
      <c r="E375" s="362" t="s">
        <v>766</v>
      </c>
      <c r="F375" s="365" t="s">
        <v>226</v>
      </c>
      <c r="G375" s="365" t="s">
        <v>226</v>
      </c>
      <c r="H375" s="365" t="s">
        <v>226</v>
      </c>
      <c r="I375" s="361"/>
      <c r="J375" s="365" t="s">
        <v>226</v>
      </c>
      <c r="K375" s="335"/>
      <c r="L375" s="335"/>
      <c r="M375" s="335"/>
    </row>
    <row r="376" spans="1:13" ht="13.8" hidden="1">
      <c r="A376" s="335"/>
      <c r="B376" s="335"/>
      <c r="C376" s="357" t="s">
        <v>947</v>
      </c>
      <c r="D376" s="370" t="s">
        <v>857</v>
      </c>
      <c r="E376" s="362" t="s">
        <v>940</v>
      </c>
      <c r="F376" s="365" t="s">
        <v>226</v>
      </c>
      <c r="G376" s="360"/>
      <c r="H376" s="365" t="s">
        <v>226</v>
      </c>
      <c r="I376" s="361"/>
      <c r="J376" s="365" t="s">
        <v>226</v>
      </c>
      <c r="K376" s="335"/>
      <c r="L376" s="335"/>
      <c r="M376" s="335"/>
    </row>
    <row r="377" spans="1:13" ht="13.8" hidden="1">
      <c r="A377" s="335"/>
      <c r="B377" s="335"/>
      <c r="C377" s="357" t="s">
        <v>947</v>
      </c>
      <c r="D377" s="370" t="s">
        <v>857</v>
      </c>
      <c r="E377" s="362" t="s">
        <v>941</v>
      </c>
      <c r="F377" s="365" t="s">
        <v>226</v>
      </c>
      <c r="G377" s="360"/>
      <c r="H377" s="365" t="s">
        <v>226</v>
      </c>
      <c r="I377" s="361"/>
      <c r="J377" s="365" t="s">
        <v>226</v>
      </c>
      <c r="K377" s="335"/>
      <c r="L377" s="335"/>
      <c r="M377" s="335"/>
    </row>
    <row r="378" spans="1:13" ht="13.8" hidden="1">
      <c r="A378" s="335"/>
      <c r="B378" s="335"/>
      <c r="C378" s="357" t="s">
        <v>947</v>
      </c>
      <c r="D378" s="370" t="s">
        <v>857</v>
      </c>
      <c r="E378" s="362" t="s">
        <v>942</v>
      </c>
      <c r="F378" s="365" t="s">
        <v>226</v>
      </c>
      <c r="G378" s="360"/>
      <c r="H378" s="365" t="s">
        <v>226</v>
      </c>
      <c r="I378" s="361"/>
      <c r="J378" s="365" t="s">
        <v>226</v>
      </c>
      <c r="K378" s="335"/>
      <c r="L378" s="335"/>
      <c r="M378" s="335"/>
    </row>
    <row r="379" spans="1:13" ht="13.8" hidden="1">
      <c r="A379" s="335"/>
      <c r="B379" s="335"/>
      <c r="C379" s="357" t="s">
        <v>947</v>
      </c>
      <c r="D379" s="370" t="s">
        <v>857</v>
      </c>
      <c r="E379" s="362" t="s">
        <v>949</v>
      </c>
      <c r="F379" s="365" t="s">
        <v>226</v>
      </c>
      <c r="G379" s="365" t="s">
        <v>226</v>
      </c>
      <c r="H379" s="365" t="s">
        <v>226</v>
      </c>
      <c r="I379" s="361"/>
      <c r="J379" s="365" t="s">
        <v>226</v>
      </c>
      <c r="K379" s="335"/>
      <c r="L379" s="335"/>
      <c r="M379" s="335"/>
    </row>
    <row r="380" spans="1:13" ht="13.8" hidden="1">
      <c r="A380" s="335"/>
      <c r="B380" s="335"/>
      <c r="C380" s="357" t="s">
        <v>947</v>
      </c>
      <c r="D380" s="370" t="s">
        <v>857</v>
      </c>
      <c r="E380" s="362" t="s">
        <v>768</v>
      </c>
      <c r="F380" s="363">
        <v>1074632</v>
      </c>
      <c r="G380" s="363">
        <v>4341612</v>
      </c>
      <c r="H380" s="363">
        <v>3266980</v>
      </c>
      <c r="I380" s="364">
        <v>4341612</v>
      </c>
      <c r="J380" s="365" t="s">
        <v>226</v>
      </c>
      <c r="K380" s="335"/>
      <c r="L380" s="335"/>
      <c r="M380" s="335"/>
    </row>
    <row r="381" spans="1:13" ht="13.8" hidden="1">
      <c r="A381" s="335"/>
      <c r="B381" s="335"/>
      <c r="C381" s="357" t="s">
        <v>947</v>
      </c>
      <c r="D381" s="370" t="s">
        <v>857</v>
      </c>
      <c r="E381" s="362" t="s">
        <v>767</v>
      </c>
      <c r="F381" s="363">
        <v>3448474</v>
      </c>
      <c r="G381" s="363">
        <v>3183642</v>
      </c>
      <c r="H381" s="363">
        <v>-264832</v>
      </c>
      <c r="I381" s="364">
        <v>3448474</v>
      </c>
      <c r="J381" s="363">
        <v>-264832</v>
      </c>
      <c r="K381" s="335"/>
      <c r="L381" s="335"/>
      <c r="M381" s="335"/>
    </row>
    <row r="382" spans="1:13" ht="13.8" hidden="1">
      <c r="A382" s="335"/>
      <c r="B382" s="335"/>
      <c r="C382" s="357" t="s">
        <v>947</v>
      </c>
      <c r="D382" s="370" t="s">
        <v>857</v>
      </c>
      <c r="E382" s="362" t="s">
        <v>930</v>
      </c>
      <c r="F382" s="365" t="s">
        <v>226</v>
      </c>
      <c r="G382" s="363">
        <v>1500</v>
      </c>
      <c r="H382" s="363">
        <v>1500</v>
      </c>
      <c r="I382" s="364">
        <v>1500</v>
      </c>
      <c r="J382" s="365" t="s">
        <v>226</v>
      </c>
      <c r="K382" s="335"/>
      <c r="L382" s="335"/>
      <c r="M382" s="335"/>
    </row>
    <row r="383" spans="1:13" ht="13.8" hidden="1">
      <c r="A383" s="335"/>
      <c r="B383" s="335"/>
      <c r="C383" s="357" t="s">
        <v>947</v>
      </c>
      <c r="D383" s="370" t="s">
        <v>859</v>
      </c>
      <c r="E383" s="362" t="s">
        <v>752</v>
      </c>
      <c r="F383" s="365" t="s">
        <v>226</v>
      </c>
      <c r="G383" s="365" t="s">
        <v>226</v>
      </c>
      <c r="H383" s="365" t="s">
        <v>226</v>
      </c>
      <c r="I383" s="361"/>
      <c r="J383" s="365" t="s">
        <v>226</v>
      </c>
      <c r="K383" s="335"/>
      <c r="L383" s="335"/>
      <c r="M383" s="335"/>
    </row>
    <row r="384" spans="1:13" ht="13.8" hidden="1">
      <c r="A384" s="335"/>
      <c r="B384" s="335"/>
      <c r="C384" s="357" t="s">
        <v>947</v>
      </c>
      <c r="D384" s="370" t="s">
        <v>859</v>
      </c>
      <c r="E384" s="362" t="s">
        <v>755</v>
      </c>
      <c r="F384" s="365" t="s">
        <v>226</v>
      </c>
      <c r="G384" s="365" t="s">
        <v>226</v>
      </c>
      <c r="H384" s="365" t="s">
        <v>226</v>
      </c>
      <c r="I384" s="361"/>
      <c r="J384" s="365" t="s">
        <v>226</v>
      </c>
      <c r="K384" s="335"/>
      <c r="L384" s="335"/>
      <c r="M384" s="335"/>
    </row>
    <row r="385" spans="1:13" ht="13.8" hidden="1">
      <c r="A385" s="335"/>
      <c r="B385" s="335"/>
      <c r="C385" s="357" t="s">
        <v>947</v>
      </c>
      <c r="D385" s="370" t="s">
        <v>859</v>
      </c>
      <c r="E385" s="362" t="s">
        <v>766</v>
      </c>
      <c r="F385" s="365" t="s">
        <v>226</v>
      </c>
      <c r="G385" s="365" t="s">
        <v>226</v>
      </c>
      <c r="H385" s="365" t="s">
        <v>226</v>
      </c>
      <c r="I385" s="361"/>
      <c r="J385" s="365" t="s">
        <v>226</v>
      </c>
      <c r="K385" s="335"/>
      <c r="L385" s="335"/>
      <c r="M385" s="335"/>
    </row>
    <row r="386" spans="1:13" ht="13.8" hidden="1">
      <c r="A386" s="335"/>
      <c r="B386" s="335"/>
      <c r="C386" s="357" t="s">
        <v>947</v>
      </c>
      <c r="D386" s="370" t="s">
        <v>859</v>
      </c>
      <c r="E386" s="362" t="s">
        <v>940</v>
      </c>
      <c r="F386" s="365" t="s">
        <v>226</v>
      </c>
      <c r="G386" s="360"/>
      <c r="H386" s="365" t="s">
        <v>226</v>
      </c>
      <c r="I386" s="361"/>
      <c r="J386" s="365" t="s">
        <v>226</v>
      </c>
      <c r="K386" s="335"/>
      <c r="L386" s="335"/>
      <c r="M386" s="335"/>
    </row>
    <row r="387" spans="1:13" ht="13.8" hidden="1">
      <c r="A387" s="335"/>
      <c r="B387" s="335"/>
      <c r="C387" s="357" t="s">
        <v>947</v>
      </c>
      <c r="D387" s="370" t="s">
        <v>859</v>
      </c>
      <c r="E387" s="362" t="s">
        <v>941</v>
      </c>
      <c r="F387" s="365" t="s">
        <v>226</v>
      </c>
      <c r="G387" s="360"/>
      <c r="H387" s="365" t="s">
        <v>226</v>
      </c>
      <c r="I387" s="361"/>
      <c r="J387" s="365" t="s">
        <v>226</v>
      </c>
      <c r="K387" s="335"/>
      <c r="L387" s="335"/>
      <c r="M387" s="335"/>
    </row>
    <row r="388" spans="1:13" ht="13.8" hidden="1">
      <c r="A388" s="335"/>
      <c r="B388" s="335"/>
      <c r="C388" s="357" t="s">
        <v>947</v>
      </c>
      <c r="D388" s="370" t="s">
        <v>859</v>
      </c>
      <c r="E388" s="362" t="s">
        <v>942</v>
      </c>
      <c r="F388" s="365" t="s">
        <v>226</v>
      </c>
      <c r="G388" s="360"/>
      <c r="H388" s="365" t="s">
        <v>226</v>
      </c>
      <c r="I388" s="361"/>
      <c r="J388" s="365" t="s">
        <v>226</v>
      </c>
      <c r="K388" s="335"/>
      <c r="L388" s="335"/>
      <c r="M388" s="335"/>
    </row>
    <row r="389" spans="1:13" ht="13.8" hidden="1">
      <c r="A389" s="335"/>
      <c r="B389" s="335"/>
      <c r="C389" s="357" t="s">
        <v>947</v>
      </c>
      <c r="D389" s="370" t="s">
        <v>859</v>
      </c>
      <c r="E389" s="362" t="s">
        <v>949</v>
      </c>
      <c r="F389" s="365" t="s">
        <v>226</v>
      </c>
      <c r="G389" s="365" t="s">
        <v>226</v>
      </c>
      <c r="H389" s="365" t="s">
        <v>226</v>
      </c>
      <c r="I389" s="361"/>
      <c r="J389" s="365" t="s">
        <v>226</v>
      </c>
      <c r="K389" s="335"/>
      <c r="L389" s="335"/>
      <c r="M389" s="335"/>
    </row>
    <row r="390" spans="1:13" ht="13.8" hidden="1">
      <c r="A390" s="335"/>
      <c r="B390" s="335"/>
      <c r="C390" s="357" t="s">
        <v>947</v>
      </c>
      <c r="D390" s="370" t="s">
        <v>859</v>
      </c>
      <c r="E390" s="362" t="s">
        <v>768</v>
      </c>
      <c r="F390" s="363">
        <v>6834</v>
      </c>
      <c r="G390" s="363">
        <v>5790</v>
      </c>
      <c r="H390" s="363">
        <v>-1044</v>
      </c>
      <c r="I390" s="361"/>
      <c r="J390" s="363">
        <v>5790</v>
      </c>
      <c r="K390" s="335"/>
      <c r="L390" s="335"/>
      <c r="M390" s="335"/>
    </row>
    <row r="391" spans="1:13" ht="13.8" hidden="1">
      <c r="A391" s="335"/>
      <c r="B391" s="335"/>
      <c r="C391" s="357" t="s">
        <v>947</v>
      </c>
      <c r="D391" s="370" t="s">
        <v>859</v>
      </c>
      <c r="E391" s="362" t="s">
        <v>767</v>
      </c>
      <c r="F391" s="363">
        <v>10001</v>
      </c>
      <c r="G391" s="363">
        <v>9167</v>
      </c>
      <c r="H391" s="365">
        <v>-833</v>
      </c>
      <c r="I391" s="364">
        <v>10001</v>
      </c>
      <c r="J391" s="365">
        <v>-833</v>
      </c>
      <c r="K391" s="335"/>
      <c r="L391" s="335"/>
      <c r="M391" s="335"/>
    </row>
    <row r="392" spans="1:13" ht="13.8" hidden="1">
      <c r="A392" s="335"/>
      <c r="B392" s="335"/>
      <c r="C392" s="357" t="s">
        <v>947</v>
      </c>
      <c r="D392" s="370" t="s">
        <v>859</v>
      </c>
      <c r="E392" s="362" t="s">
        <v>930</v>
      </c>
      <c r="F392" s="365" t="s">
        <v>226</v>
      </c>
      <c r="G392" s="365">
        <v>500</v>
      </c>
      <c r="H392" s="365">
        <v>500</v>
      </c>
      <c r="I392" s="366">
        <v>500</v>
      </c>
      <c r="J392" s="365" t="s">
        <v>226</v>
      </c>
      <c r="K392" s="335"/>
      <c r="L392" s="335"/>
      <c r="M392" s="335"/>
    </row>
    <row r="393" spans="1:13" ht="13.8" hidden="1">
      <c r="A393" s="335"/>
      <c r="B393" s="335"/>
      <c r="C393" s="357" t="s">
        <v>947</v>
      </c>
      <c r="D393" s="351" t="s">
        <v>861</v>
      </c>
      <c r="E393" s="362" t="s">
        <v>752</v>
      </c>
      <c r="F393" s="363">
        <v>62432091</v>
      </c>
      <c r="G393" s="363">
        <v>62432091</v>
      </c>
      <c r="H393" s="365" t="s">
        <v>226</v>
      </c>
      <c r="I393" s="364">
        <v>62432091</v>
      </c>
      <c r="J393" s="365" t="s">
        <v>226</v>
      </c>
      <c r="K393" s="335"/>
      <c r="L393" s="335"/>
      <c r="M393" s="335"/>
    </row>
    <row r="394" spans="1:13" ht="13.8" hidden="1">
      <c r="A394" s="335"/>
      <c r="B394" s="335"/>
      <c r="C394" s="357" t="s">
        <v>947</v>
      </c>
      <c r="D394" s="351" t="s">
        <v>861</v>
      </c>
      <c r="E394" s="362" t="s">
        <v>755</v>
      </c>
      <c r="F394" s="365" t="s">
        <v>226</v>
      </c>
      <c r="G394" s="365" t="s">
        <v>226</v>
      </c>
      <c r="H394" s="365" t="s">
        <v>226</v>
      </c>
      <c r="I394" s="361"/>
      <c r="J394" s="365" t="s">
        <v>226</v>
      </c>
      <c r="K394" s="335"/>
      <c r="L394" s="335"/>
      <c r="M394" s="335"/>
    </row>
    <row r="395" spans="1:13" ht="13.8" hidden="1">
      <c r="A395" s="335"/>
      <c r="B395" s="335"/>
      <c r="C395" s="357" t="s">
        <v>947</v>
      </c>
      <c r="D395" s="351" t="s">
        <v>861</v>
      </c>
      <c r="E395" s="362" t="s">
        <v>766</v>
      </c>
      <c r="F395" s="365" t="s">
        <v>226</v>
      </c>
      <c r="G395" s="365" t="s">
        <v>226</v>
      </c>
      <c r="H395" s="365" t="s">
        <v>226</v>
      </c>
      <c r="I395" s="361"/>
      <c r="J395" s="365" t="s">
        <v>226</v>
      </c>
      <c r="K395" s="335"/>
      <c r="L395" s="335"/>
      <c r="M395" s="335"/>
    </row>
    <row r="396" spans="1:13" ht="13.8" hidden="1">
      <c r="A396" s="335"/>
      <c r="B396" s="335"/>
      <c r="C396" s="357" t="s">
        <v>947</v>
      </c>
      <c r="D396" s="351" t="s">
        <v>861</v>
      </c>
      <c r="E396" s="362" t="s">
        <v>940</v>
      </c>
      <c r="F396" s="365" t="s">
        <v>226</v>
      </c>
      <c r="G396" s="360"/>
      <c r="H396" s="365" t="s">
        <v>226</v>
      </c>
      <c r="I396" s="361"/>
      <c r="J396" s="365" t="s">
        <v>226</v>
      </c>
      <c r="K396" s="335"/>
      <c r="L396" s="335"/>
      <c r="M396" s="335"/>
    </row>
    <row r="397" spans="1:13" ht="13.8" hidden="1">
      <c r="A397" s="335"/>
      <c r="B397" s="335"/>
      <c r="C397" s="357" t="s">
        <v>947</v>
      </c>
      <c r="D397" s="351" t="s">
        <v>861</v>
      </c>
      <c r="E397" s="362" t="s">
        <v>941</v>
      </c>
      <c r="F397" s="365" t="s">
        <v>226</v>
      </c>
      <c r="G397" s="360"/>
      <c r="H397" s="365" t="s">
        <v>226</v>
      </c>
      <c r="I397" s="361"/>
      <c r="J397" s="365" t="s">
        <v>226</v>
      </c>
      <c r="K397" s="335"/>
      <c r="L397" s="335"/>
      <c r="M397" s="335"/>
    </row>
    <row r="398" spans="1:13" ht="13.8" hidden="1">
      <c r="A398" s="335"/>
      <c r="B398" s="335"/>
      <c r="C398" s="357" t="s">
        <v>947</v>
      </c>
      <c r="D398" s="351" t="s">
        <v>861</v>
      </c>
      <c r="E398" s="362" t="s">
        <v>942</v>
      </c>
      <c r="F398" s="363">
        <v>60000</v>
      </c>
      <c r="G398" s="360"/>
      <c r="H398" s="363">
        <v>-60000</v>
      </c>
      <c r="I398" s="361"/>
      <c r="J398" s="365" t="s">
        <v>226</v>
      </c>
      <c r="K398" s="335"/>
      <c r="L398" s="335"/>
      <c r="M398" s="335"/>
    </row>
    <row r="399" spans="1:13" ht="13.8" hidden="1">
      <c r="A399" s="335"/>
      <c r="B399" s="335"/>
      <c r="C399" s="357" t="s">
        <v>947</v>
      </c>
      <c r="D399" s="351" t="s">
        <v>861</v>
      </c>
      <c r="E399" s="362" t="s">
        <v>949</v>
      </c>
      <c r="F399" s="363">
        <v>2074699</v>
      </c>
      <c r="G399" s="363">
        <v>2134699</v>
      </c>
      <c r="H399" s="363">
        <v>60000</v>
      </c>
      <c r="I399" s="364">
        <v>2134699</v>
      </c>
      <c r="J399" s="365" t="s">
        <v>226</v>
      </c>
      <c r="K399" s="335"/>
      <c r="L399" s="335"/>
      <c r="M399" s="335"/>
    </row>
    <row r="400" spans="1:13" ht="13.8" hidden="1">
      <c r="A400" s="335"/>
      <c r="B400" s="335"/>
      <c r="C400" s="357" t="s">
        <v>947</v>
      </c>
      <c r="D400" s="351" t="s">
        <v>861</v>
      </c>
      <c r="E400" s="362" t="s">
        <v>768</v>
      </c>
      <c r="F400" s="363">
        <v>15677148</v>
      </c>
      <c r="G400" s="363">
        <v>15677148</v>
      </c>
      <c r="H400" s="365" t="s">
        <v>226</v>
      </c>
      <c r="I400" s="364">
        <v>15677148</v>
      </c>
      <c r="J400" s="365" t="s">
        <v>226</v>
      </c>
      <c r="K400" s="335"/>
      <c r="L400" s="335"/>
      <c r="M400" s="335"/>
    </row>
    <row r="401" spans="1:13" ht="13.8" hidden="1">
      <c r="A401" s="335"/>
      <c r="B401" s="335"/>
      <c r="C401" s="357" t="s">
        <v>947</v>
      </c>
      <c r="D401" s="351" t="s">
        <v>861</v>
      </c>
      <c r="E401" s="362" t="s">
        <v>767</v>
      </c>
      <c r="F401" s="363">
        <v>28423143</v>
      </c>
      <c r="G401" s="363">
        <v>28423143</v>
      </c>
      <c r="H401" s="365">
        <v>0</v>
      </c>
      <c r="I401" s="364">
        <v>28423143</v>
      </c>
      <c r="J401" s="365" t="s">
        <v>226</v>
      </c>
      <c r="K401" s="335"/>
      <c r="L401" s="335"/>
      <c r="M401" s="335"/>
    </row>
    <row r="402" spans="1:13" ht="13.8" hidden="1">
      <c r="A402" s="335"/>
      <c r="B402" s="335"/>
      <c r="C402" s="357" t="s">
        <v>947</v>
      </c>
      <c r="D402" s="351" t="s">
        <v>861</v>
      </c>
      <c r="E402" s="362" t="s">
        <v>930</v>
      </c>
      <c r="F402" s="363">
        <v>909725</v>
      </c>
      <c r="G402" s="363">
        <v>183801</v>
      </c>
      <c r="H402" s="363">
        <v>-725924</v>
      </c>
      <c r="I402" s="364">
        <v>183801</v>
      </c>
      <c r="J402" s="365" t="s">
        <v>226</v>
      </c>
      <c r="K402" s="335"/>
      <c r="L402" s="335"/>
      <c r="M402" s="335"/>
    </row>
    <row r="403" spans="1:13" ht="13.8" hidden="1">
      <c r="A403" s="335"/>
      <c r="B403" s="335"/>
      <c r="C403" s="357" t="s">
        <v>947</v>
      </c>
      <c r="D403" s="351" t="s">
        <v>863</v>
      </c>
      <c r="E403" s="362" t="s">
        <v>752</v>
      </c>
      <c r="F403" s="363">
        <v>101561398</v>
      </c>
      <c r="G403" s="363">
        <v>101561398</v>
      </c>
      <c r="H403" s="365" t="s">
        <v>226</v>
      </c>
      <c r="I403" s="364">
        <v>101561398</v>
      </c>
      <c r="J403" s="365" t="s">
        <v>226</v>
      </c>
      <c r="K403" s="335"/>
      <c r="L403" s="335"/>
      <c r="M403" s="335"/>
    </row>
    <row r="404" spans="1:13" ht="13.8" hidden="1">
      <c r="A404" s="335"/>
      <c r="B404" s="335"/>
      <c r="C404" s="357" t="s">
        <v>947</v>
      </c>
      <c r="D404" s="351" t="s">
        <v>863</v>
      </c>
      <c r="E404" s="362" t="s">
        <v>755</v>
      </c>
      <c r="F404" s="363">
        <v>22207669</v>
      </c>
      <c r="G404" s="363">
        <v>22207669</v>
      </c>
      <c r="H404" s="365" t="s">
        <v>226</v>
      </c>
      <c r="I404" s="364">
        <v>22207669</v>
      </c>
      <c r="J404" s="365" t="s">
        <v>226</v>
      </c>
      <c r="K404" s="335"/>
      <c r="L404" s="335"/>
      <c r="M404" s="335"/>
    </row>
    <row r="405" spans="1:13" ht="13.8" hidden="1">
      <c r="A405" s="335"/>
      <c r="B405" s="335"/>
      <c r="C405" s="357" t="s">
        <v>947</v>
      </c>
      <c r="D405" s="351" t="s">
        <v>863</v>
      </c>
      <c r="E405" s="362" t="s">
        <v>766</v>
      </c>
      <c r="F405" s="365" t="s">
        <v>226</v>
      </c>
      <c r="G405" s="365" t="s">
        <v>226</v>
      </c>
      <c r="H405" s="365" t="s">
        <v>226</v>
      </c>
      <c r="I405" s="366" t="s">
        <v>226</v>
      </c>
      <c r="J405" s="365" t="s">
        <v>226</v>
      </c>
      <c r="K405" s="335"/>
      <c r="L405" s="335"/>
      <c r="M405" s="335"/>
    </row>
    <row r="406" spans="1:13" ht="13.8" hidden="1">
      <c r="A406" s="335"/>
      <c r="B406" s="335"/>
      <c r="C406" s="357" t="s">
        <v>947</v>
      </c>
      <c r="D406" s="351" t="s">
        <v>863</v>
      </c>
      <c r="E406" s="362" t="s">
        <v>940</v>
      </c>
      <c r="F406" s="365" t="s">
        <v>226</v>
      </c>
      <c r="G406" s="360"/>
      <c r="H406" s="365" t="s">
        <v>226</v>
      </c>
      <c r="I406" s="361"/>
      <c r="J406" s="365" t="s">
        <v>226</v>
      </c>
      <c r="K406" s="335"/>
      <c r="L406" s="335"/>
      <c r="M406" s="335"/>
    </row>
    <row r="407" spans="1:13" ht="13.8" hidden="1">
      <c r="A407" s="335"/>
      <c r="B407" s="335"/>
      <c r="C407" s="357" t="s">
        <v>947</v>
      </c>
      <c r="D407" s="351" t="s">
        <v>863</v>
      </c>
      <c r="E407" s="362" t="s">
        <v>941</v>
      </c>
      <c r="F407" s="365" t="s">
        <v>226</v>
      </c>
      <c r="G407" s="360"/>
      <c r="H407" s="365" t="s">
        <v>226</v>
      </c>
      <c r="I407" s="361"/>
      <c r="J407" s="365" t="s">
        <v>226</v>
      </c>
      <c r="K407" s="335"/>
      <c r="L407" s="335"/>
      <c r="M407" s="335"/>
    </row>
    <row r="408" spans="1:13" ht="13.8" hidden="1">
      <c r="A408" s="335"/>
      <c r="B408" s="335"/>
      <c r="C408" s="357" t="s">
        <v>947</v>
      </c>
      <c r="D408" s="351" t="s">
        <v>863</v>
      </c>
      <c r="E408" s="362" t="s">
        <v>942</v>
      </c>
      <c r="F408" s="365" t="s">
        <v>226</v>
      </c>
      <c r="G408" s="360"/>
      <c r="H408" s="365" t="s">
        <v>226</v>
      </c>
      <c r="I408" s="361"/>
      <c r="J408" s="365" t="s">
        <v>226</v>
      </c>
      <c r="K408" s="335"/>
      <c r="L408" s="335"/>
      <c r="M408" s="335"/>
    </row>
    <row r="409" spans="1:13" ht="13.8" hidden="1">
      <c r="A409" s="335"/>
      <c r="B409" s="335"/>
      <c r="C409" s="357" t="s">
        <v>947</v>
      </c>
      <c r="D409" s="351" t="s">
        <v>863</v>
      </c>
      <c r="E409" s="362" t="s">
        <v>949</v>
      </c>
      <c r="F409" s="363">
        <v>1303109</v>
      </c>
      <c r="G409" s="363">
        <v>1303109</v>
      </c>
      <c r="H409" s="365" t="s">
        <v>226</v>
      </c>
      <c r="I409" s="364">
        <v>1303109</v>
      </c>
      <c r="J409" s="365" t="s">
        <v>226</v>
      </c>
      <c r="K409" s="335"/>
      <c r="L409" s="335"/>
      <c r="M409" s="335"/>
    </row>
    <row r="410" spans="1:13" ht="13.8" hidden="1">
      <c r="A410" s="335"/>
      <c r="B410" s="335"/>
      <c r="C410" s="357" t="s">
        <v>947</v>
      </c>
      <c r="D410" s="351" t="s">
        <v>863</v>
      </c>
      <c r="E410" s="362" t="s">
        <v>768</v>
      </c>
      <c r="F410" s="363">
        <v>18012473</v>
      </c>
      <c r="G410" s="363">
        <v>18012473</v>
      </c>
      <c r="H410" s="365" t="s">
        <v>226</v>
      </c>
      <c r="I410" s="364">
        <v>18012473</v>
      </c>
      <c r="J410" s="365" t="s">
        <v>226</v>
      </c>
      <c r="K410" s="335"/>
      <c r="L410" s="335"/>
      <c r="M410" s="335"/>
    </row>
    <row r="411" spans="1:13" ht="13.8" hidden="1">
      <c r="A411" s="335"/>
      <c r="B411" s="335"/>
      <c r="C411" s="357" t="s">
        <v>947</v>
      </c>
      <c r="D411" s="351" t="s">
        <v>863</v>
      </c>
      <c r="E411" s="362" t="s">
        <v>767</v>
      </c>
      <c r="F411" s="363">
        <v>62925147</v>
      </c>
      <c r="G411" s="363">
        <v>62925147</v>
      </c>
      <c r="H411" s="365" t="s">
        <v>226</v>
      </c>
      <c r="I411" s="364">
        <v>62925147</v>
      </c>
      <c r="J411" s="365" t="s">
        <v>226</v>
      </c>
      <c r="K411" s="335"/>
      <c r="L411" s="335"/>
      <c r="M411" s="335"/>
    </row>
    <row r="412" spans="1:13" ht="13.8" hidden="1">
      <c r="A412" s="335"/>
      <c r="B412" s="335"/>
      <c r="C412" s="357" t="s">
        <v>947</v>
      </c>
      <c r="D412" s="351" t="s">
        <v>863</v>
      </c>
      <c r="E412" s="362" t="s">
        <v>930</v>
      </c>
      <c r="F412" s="363">
        <v>9282814</v>
      </c>
      <c r="G412" s="363">
        <v>5380</v>
      </c>
      <c r="H412" s="363">
        <v>-9277434</v>
      </c>
      <c r="I412" s="364">
        <v>5380</v>
      </c>
      <c r="J412" s="365" t="s">
        <v>226</v>
      </c>
      <c r="K412" s="335"/>
      <c r="L412" s="335"/>
      <c r="M412" s="335"/>
    </row>
    <row r="413" spans="1:13" ht="13.8" hidden="1">
      <c r="A413" s="335"/>
      <c r="B413" s="335"/>
      <c r="C413" s="357" t="s">
        <v>947</v>
      </c>
      <c r="D413" s="370" t="s">
        <v>509</v>
      </c>
      <c r="E413" s="362" t="s">
        <v>752</v>
      </c>
      <c r="F413" s="363">
        <v>280140309</v>
      </c>
      <c r="G413" s="363">
        <v>280163914</v>
      </c>
      <c r="H413" s="363">
        <v>23605</v>
      </c>
      <c r="I413" s="364">
        <v>280163914</v>
      </c>
      <c r="J413" s="365" t="s">
        <v>226</v>
      </c>
      <c r="K413" s="335"/>
      <c r="L413" s="335"/>
      <c r="M413" s="335"/>
    </row>
    <row r="414" spans="1:13" ht="13.8" hidden="1">
      <c r="A414" s="335"/>
      <c r="B414" s="335"/>
      <c r="C414" s="357" t="s">
        <v>947</v>
      </c>
      <c r="D414" s="370" t="s">
        <v>509</v>
      </c>
      <c r="E414" s="362" t="s">
        <v>755</v>
      </c>
      <c r="F414" s="363">
        <v>503411480</v>
      </c>
      <c r="G414" s="363">
        <v>503411480</v>
      </c>
      <c r="H414" s="365" t="s">
        <v>226</v>
      </c>
      <c r="I414" s="364">
        <v>503411480</v>
      </c>
      <c r="J414" s="365" t="s">
        <v>226</v>
      </c>
      <c r="K414" s="335"/>
      <c r="L414" s="335"/>
      <c r="M414" s="335"/>
    </row>
    <row r="415" spans="1:13" ht="13.8" hidden="1">
      <c r="A415" s="335"/>
      <c r="B415" s="335"/>
      <c r="C415" s="357" t="s">
        <v>947</v>
      </c>
      <c r="D415" s="370" t="s">
        <v>509</v>
      </c>
      <c r="E415" s="362" t="s">
        <v>766</v>
      </c>
      <c r="F415" s="365" t="s">
        <v>226</v>
      </c>
      <c r="G415" s="365" t="s">
        <v>226</v>
      </c>
      <c r="H415" s="365" t="s">
        <v>226</v>
      </c>
      <c r="I415" s="361"/>
      <c r="J415" s="365" t="s">
        <v>226</v>
      </c>
      <c r="K415" s="335"/>
      <c r="L415" s="335"/>
      <c r="M415" s="335"/>
    </row>
    <row r="416" spans="1:13" ht="13.8" hidden="1">
      <c r="A416" s="335"/>
      <c r="B416" s="335"/>
      <c r="C416" s="357" t="s">
        <v>947</v>
      </c>
      <c r="D416" s="370" t="s">
        <v>509</v>
      </c>
      <c r="E416" s="362" t="s">
        <v>940</v>
      </c>
      <c r="F416" s="365" t="s">
        <v>226</v>
      </c>
      <c r="G416" s="360"/>
      <c r="H416" s="365" t="s">
        <v>226</v>
      </c>
      <c r="I416" s="361"/>
      <c r="J416" s="365" t="s">
        <v>226</v>
      </c>
      <c r="K416" s="335"/>
      <c r="L416" s="335"/>
      <c r="M416" s="335"/>
    </row>
    <row r="417" spans="1:13" ht="13.8" hidden="1">
      <c r="A417" s="335"/>
      <c r="B417" s="335"/>
      <c r="C417" s="357" t="s">
        <v>947</v>
      </c>
      <c r="D417" s="370" t="s">
        <v>509</v>
      </c>
      <c r="E417" s="362" t="s">
        <v>941</v>
      </c>
      <c r="F417" s="365" t="s">
        <v>226</v>
      </c>
      <c r="G417" s="360"/>
      <c r="H417" s="365" t="s">
        <v>226</v>
      </c>
      <c r="I417" s="361"/>
      <c r="J417" s="365" t="s">
        <v>226</v>
      </c>
      <c r="K417" s="335"/>
      <c r="L417" s="335"/>
      <c r="M417" s="335"/>
    </row>
    <row r="418" spans="1:13" ht="13.8" hidden="1">
      <c r="A418" s="335"/>
      <c r="B418" s="335"/>
      <c r="C418" s="357" t="s">
        <v>947</v>
      </c>
      <c r="D418" s="370" t="s">
        <v>509</v>
      </c>
      <c r="E418" s="362" t="s">
        <v>942</v>
      </c>
      <c r="F418" s="363">
        <v>13151045</v>
      </c>
      <c r="G418" s="360"/>
      <c r="H418" s="363">
        <v>-13151045</v>
      </c>
      <c r="I418" s="361"/>
      <c r="J418" s="365" t="s">
        <v>226</v>
      </c>
      <c r="K418" s="335"/>
      <c r="L418" s="335"/>
      <c r="M418" s="335"/>
    </row>
    <row r="419" spans="1:13" ht="13.8" hidden="1">
      <c r="A419" s="335"/>
      <c r="B419" s="335"/>
      <c r="C419" s="357" t="s">
        <v>947</v>
      </c>
      <c r="D419" s="370" t="s">
        <v>509</v>
      </c>
      <c r="E419" s="362" t="s">
        <v>949</v>
      </c>
      <c r="F419" s="363">
        <v>118403356</v>
      </c>
      <c r="G419" s="363">
        <v>27248811</v>
      </c>
      <c r="H419" s="363">
        <v>-91154545</v>
      </c>
      <c r="I419" s="364">
        <v>27248811</v>
      </c>
      <c r="J419" s="365" t="s">
        <v>226</v>
      </c>
      <c r="K419" s="335"/>
      <c r="L419" s="335"/>
      <c r="M419" s="335"/>
    </row>
    <row r="420" spans="1:13" ht="13.8" hidden="1">
      <c r="A420" s="335"/>
      <c r="B420" s="335"/>
      <c r="C420" s="357" t="s">
        <v>947</v>
      </c>
      <c r="D420" s="370" t="s">
        <v>509</v>
      </c>
      <c r="E420" s="362" t="s">
        <v>768</v>
      </c>
      <c r="F420" s="363">
        <v>80362346</v>
      </c>
      <c r="G420" s="363">
        <v>87541900</v>
      </c>
      <c r="H420" s="363">
        <v>7179555</v>
      </c>
      <c r="I420" s="364">
        <v>87541900</v>
      </c>
      <c r="J420" s="365" t="s">
        <v>226</v>
      </c>
      <c r="K420" s="335"/>
      <c r="L420" s="335"/>
      <c r="M420" s="335"/>
    </row>
    <row r="421" spans="1:13" ht="13.8" hidden="1">
      <c r="A421" s="335"/>
      <c r="B421" s="335"/>
      <c r="C421" s="357" t="s">
        <v>947</v>
      </c>
      <c r="D421" s="370" t="s">
        <v>509</v>
      </c>
      <c r="E421" s="362" t="s">
        <v>767</v>
      </c>
      <c r="F421" s="363">
        <v>24889965</v>
      </c>
      <c r="G421" s="363">
        <v>24889965</v>
      </c>
      <c r="H421" s="365" t="s">
        <v>226</v>
      </c>
      <c r="I421" s="364">
        <v>24889965</v>
      </c>
      <c r="J421" s="365" t="s">
        <v>226</v>
      </c>
      <c r="K421" s="335"/>
      <c r="L421" s="335"/>
      <c r="M421" s="335"/>
    </row>
    <row r="422" spans="1:13" ht="13.8" hidden="1">
      <c r="A422" s="335"/>
      <c r="B422" s="335"/>
      <c r="C422" s="357" t="s">
        <v>947</v>
      </c>
      <c r="D422" s="370" t="s">
        <v>509</v>
      </c>
      <c r="E422" s="362" t="s">
        <v>930</v>
      </c>
      <c r="F422" s="365" t="s">
        <v>226</v>
      </c>
      <c r="G422" s="363">
        <v>456473</v>
      </c>
      <c r="H422" s="363">
        <v>456473</v>
      </c>
      <c r="I422" s="364">
        <v>456473</v>
      </c>
      <c r="J422" s="365" t="s">
        <v>226</v>
      </c>
      <c r="K422" s="335"/>
      <c r="L422" s="335"/>
      <c r="M422" s="335"/>
    </row>
    <row r="423" spans="1:13" ht="13.8" hidden="1">
      <c r="A423" s="335"/>
      <c r="B423" s="335"/>
      <c r="C423" s="357" t="s">
        <v>947</v>
      </c>
      <c r="D423" s="370" t="s">
        <v>505</v>
      </c>
      <c r="E423" s="362" t="s">
        <v>752</v>
      </c>
      <c r="F423" s="363">
        <v>392937669</v>
      </c>
      <c r="G423" s="363">
        <v>392937669</v>
      </c>
      <c r="H423" s="365">
        <v>0</v>
      </c>
      <c r="I423" s="364">
        <v>392937669</v>
      </c>
      <c r="J423" s="365" t="s">
        <v>226</v>
      </c>
      <c r="K423" s="335"/>
      <c r="L423" s="335"/>
      <c r="M423" s="335"/>
    </row>
    <row r="424" spans="1:13" ht="13.8" hidden="1">
      <c r="A424" s="335"/>
      <c r="B424" s="335"/>
      <c r="C424" s="357" t="s">
        <v>947</v>
      </c>
      <c r="D424" s="370" t="s">
        <v>505</v>
      </c>
      <c r="E424" s="362" t="s">
        <v>755</v>
      </c>
      <c r="F424" s="363">
        <v>579006614</v>
      </c>
      <c r="G424" s="363">
        <v>579006614</v>
      </c>
      <c r="H424" s="365" t="s">
        <v>226</v>
      </c>
      <c r="I424" s="364">
        <v>579006614</v>
      </c>
      <c r="J424" s="365" t="s">
        <v>226</v>
      </c>
      <c r="K424" s="335"/>
      <c r="L424" s="335"/>
      <c r="M424" s="335"/>
    </row>
    <row r="425" spans="1:13" ht="13.8" hidden="1">
      <c r="A425" s="335"/>
      <c r="B425" s="335"/>
      <c r="C425" s="357" t="s">
        <v>947</v>
      </c>
      <c r="D425" s="370" t="s">
        <v>505</v>
      </c>
      <c r="E425" s="362" t="s">
        <v>766</v>
      </c>
      <c r="F425" s="365" t="s">
        <v>226</v>
      </c>
      <c r="G425" s="365" t="s">
        <v>226</v>
      </c>
      <c r="H425" s="365" t="s">
        <v>226</v>
      </c>
      <c r="I425" s="361"/>
      <c r="J425" s="365" t="s">
        <v>226</v>
      </c>
      <c r="K425" s="335"/>
      <c r="L425" s="335"/>
      <c r="M425" s="335"/>
    </row>
    <row r="426" spans="1:13" ht="13.8" hidden="1">
      <c r="A426" s="335"/>
      <c r="B426" s="335"/>
      <c r="C426" s="357" t="s">
        <v>947</v>
      </c>
      <c r="D426" s="370" t="s">
        <v>505</v>
      </c>
      <c r="E426" s="362" t="s">
        <v>940</v>
      </c>
      <c r="F426" s="363">
        <v>17546714</v>
      </c>
      <c r="G426" s="360"/>
      <c r="H426" s="363">
        <v>-17546714</v>
      </c>
      <c r="I426" s="361"/>
      <c r="J426" s="365" t="s">
        <v>226</v>
      </c>
      <c r="K426" s="335"/>
      <c r="L426" s="335"/>
      <c r="M426" s="335"/>
    </row>
    <row r="427" spans="1:13" ht="13.8" hidden="1">
      <c r="A427" s="335"/>
      <c r="B427" s="335"/>
      <c r="C427" s="357" t="s">
        <v>947</v>
      </c>
      <c r="D427" s="370" t="s">
        <v>505</v>
      </c>
      <c r="E427" s="362" t="s">
        <v>941</v>
      </c>
      <c r="F427" s="365" t="s">
        <v>226</v>
      </c>
      <c r="G427" s="360"/>
      <c r="H427" s="365" t="s">
        <v>226</v>
      </c>
      <c r="I427" s="361"/>
      <c r="J427" s="365" t="s">
        <v>226</v>
      </c>
      <c r="K427" s="335"/>
      <c r="L427" s="335"/>
      <c r="M427" s="335"/>
    </row>
    <row r="428" spans="1:13" ht="13.8" hidden="1">
      <c r="A428" s="335"/>
      <c r="B428" s="335"/>
      <c r="C428" s="357" t="s">
        <v>947</v>
      </c>
      <c r="D428" s="370" t="s">
        <v>505</v>
      </c>
      <c r="E428" s="362" t="s">
        <v>942</v>
      </c>
      <c r="F428" s="363">
        <v>48436632</v>
      </c>
      <c r="G428" s="360"/>
      <c r="H428" s="363">
        <v>-48436632</v>
      </c>
      <c r="I428" s="361"/>
      <c r="J428" s="365" t="s">
        <v>226</v>
      </c>
      <c r="K428" s="335"/>
      <c r="L428" s="335"/>
      <c r="M428" s="335"/>
    </row>
    <row r="429" spans="1:13" ht="13.8" hidden="1">
      <c r="A429" s="335"/>
      <c r="B429" s="335"/>
      <c r="C429" s="357" t="s">
        <v>947</v>
      </c>
      <c r="D429" s="370" t="s">
        <v>505</v>
      </c>
      <c r="E429" s="362" t="s">
        <v>949</v>
      </c>
      <c r="F429" s="363">
        <v>13149303</v>
      </c>
      <c r="G429" s="363">
        <v>79132649</v>
      </c>
      <c r="H429" s="363">
        <v>65983346</v>
      </c>
      <c r="I429" s="364">
        <v>79132649</v>
      </c>
      <c r="J429" s="365" t="s">
        <v>226</v>
      </c>
      <c r="K429" s="335"/>
      <c r="L429" s="335"/>
      <c r="M429" s="335"/>
    </row>
    <row r="430" spans="1:13" ht="13.8" hidden="1">
      <c r="A430" s="335"/>
      <c r="B430" s="335"/>
      <c r="C430" s="357" t="s">
        <v>947</v>
      </c>
      <c r="D430" s="370" t="s">
        <v>505</v>
      </c>
      <c r="E430" s="362" t="s">
        <v>768</v>
      </c>
      <c r="F430" s="363">
        <v>54083063</v>
      </c>
      <c r="G430" s="363">
        <v>54083063</v>
      </c>
      <c r="H430" s="365">
        <v>0</v>
      </c>
      <c r="I430" s="364">
        <v>54083063</v>
      </c>
      <c r="J430" s="365" t="s">
        <v>226</v>
      </c>
      <c r="K430" s="335"/>
      <c r="L430" s="335"/>
      <c r="M430" s="335"/>
    </row>
    <row r="431" spans="1:13" ht="13.8" hidden="1">
      <c r="A431" s="335"/>
      <c r="B431" s="335"/>
      <c r="C431" s="357" t="s">
        <v>947</v>
      </c>
      <c r="D431" s="370" t="s">
        <v>505</v>
      </c>
      <c r="E431" s="362" t="s">
        <v>767</v>
      </c>
      <c r="F431" s="363">
        <v>91570616</v>
      </c>
      <c r="G431" s="363">
        <v>91570616</v>
      </c>
      <c r="H431" s="365">
        <v>0</v>
      </c>
      <c r="I431" s="364">
        <v>91570616</v>
      </c>
      <c r="J431" s="365" t="s">
        <v>226</v>
      </c>
      <c r="K431" s="335"/>
      <c r="L431" s="335"/>
      <c r="M431" s="335"/>
    </row>
    <row r="432" spans="1:13" ht="13.8" hidden="1">
      <c r="A432" s="335"/>
      <c r="B432" s="335"/>
      <c r="C432" s="357" t="s">
        <v>947</v>
      </c>
      <c r="D432" s="370" t="s">
        <v>505</v>
      </c>
      <c r="E432" s="362" t="s">
        <v>930</v>
      </c>
      <c r="F432" s="363">
        <v>2048968</v>
      </c>
      <c r="G432" s="363">
        <v>2049868</v>
      </c>
      <c r="H432" s="365">
        <v>900</v>
      </c>
      <c r="I432" s="364">
        <v>2049868</v>
      </c>
      <c r="J432" s="365" t="s">
        <v>226</v>
      </c>
      <c r="K432" s="335"/>
      <c r="L432" s="335"/>
      <c r="M432" s="335"/>
    </row>
    <row r="433" spans="1:13" ht="13.8" hidden="1">
      <c r="A433" s="335"/>
      <c r="B433" s="335"/>
      <c r="C433" s="357" t="s">
        <v>947</v>
      </c>
      <c r="D433" s="370" t="s">
        <v>531</v>
      </c>
      <c r="E433" s="362" t="s">
        <v>752</v>
      </c>
      <c r="F433" s="363">
        <v>3458961</v>
      </c>
      <c r="G433" s="365" t="s">
        <v>226</v>
      </c>
      <c r="H433" s="363">
        <v>-3458961</v>
      </c>
      <c r="I433" s="364">
        <v>3458961</v>
      </c>
      <c r="J433" s="363">
        <v>-3458961</v>
      </c>
      <c r="K433" s="335"/>
      <c r="L433" s="335"/>
      <c r="M433" s="335"/>
    </row>
    <row r="434" spans="1:13" ht="13.8" hidden="1">
      <c r="A434" s="335"/>
      <c r="B434" s="335"/>
      <c r="C434" s="357" t="s">
        <v>947</v>
      </c>
      <c r="D434" s="370" t="s">
        <v>531</v>
      </c>
      <c r="E434" s="362" t="s">
        <v>755</v>
      </c>
      <c r="F434" s="365" t="s">
        <v>226</v>
      </c>
      <c r="G434" s="363">
        <v>5000</v>
      </c>
      <c r="H434" s="363">
        <v>5000</v>
      </c>
      <c r="I434" s="364">
        <v>5000</v>
      </c>
      <c r="J434" s="365" t="s">
        <v>226</v>
      </c>
      <c r="K434" s="335"/>
      <c r="L434" s="335"/>
      <c r="M434" s="335"/>
    </row>
    <row r="435" spans="1:13" ht="13.8" hidden="1">
      <c r="A435" s="335"/>
      <c r="B435" s="335"/>
      <c r="C435" s="357" t="s">
        <v>947</v>
      </c>
      <c r="D435" s="370" t="s">
        <v>531</v>
      </c>
      <c r="E435" s="362" t="s">
        <v>766</v>
      </c>
      <c r="F435" s="365" t="s">
        <v>226</v>
      </c>
      <c r="G435" s="365" t="s">
        <v>226</v>
      </c>
      <c r="H435" s="365" t="s">
        <v>226</v>
      </c>
      <c r="I435" s="361"/>
      <c r="J435" s="365" t="s">
        <v>226</v>
      </c>
      <c r="K435" s="335"/>
      <c r="L435" s="335"/>
      <c r="M435" s="335"/>
    </row>
    <row r="436" spans="1:13" ht="13.8" hidden="1">
      <c r="A436" s="335"/>
      <c r="B436" s="335"/>
      <c r="C436" s="357" t="s">
        <v>947</v>
      </c>
      <c r="D436" s="370" t="s">
        <v>531</v>
      </c>
      <c r="E436" s="362" t="s">
        <v>940</v>
      </c>
      <c r="F436" s="365" t="s">
        <v>226</v>
      </c>
      <c r="G436" s="360"/>
      <c r="H436" s="365" t="s">
        <v>226</v>
      </c>
      <c r="I436" s="361"/>
      <c r="J436" s="365" t="s">
        <v>226</v>
      </c>
      <c r="K436" s="335"/>
      <c r="L436" s="335"/>
      <c r="M436" s="335"/>
    </row>
    <row r="437" spans="1:13" ht="13.8" hidden="1">
      <c r="A437" s="335"/>
      <c r="B437" s="335"/>
      <c r="C437" s="357" t="s">
        <v>947</v>
      </c>
      <c r="D437" s="370" t="s">
        <v>531</v>
      </c>
      <c r="E437" s="362" t="s">
        <v>941</v>
      </c>
      <c r="F437" s="365" t="s">
        <v>226</v>
      </c>
      <c r="G437" s="360"/>
      <c r="H437" s="365" t="s">
        <v>226</v>
      </c>
      <c r="I437" s="361"/>
      <c r="J437" s="365" t="s">
        <v>226</v>
      </c>
      <c r="K437" s="335"/>
      <c r="L437" s="335"/>
      <c r="M437" s="335"/>
    </row>
    <row r="438" spans="1:13" ht="13.8" hidden="1">
      <c r="A438" s="335"/>
      <c r="B438" s="335"/>
      <c r="C438" s="357" t="s">
        <v>947</v>
      </c>
      <c r="D438" s="370" t="s">
        <v>531</v>
      </c>
      <c r="E438" s="362" t="s">
        <v>942</v>
      </c>
      <c r="F438" s="363">
        <v>300039</v>
      </c>
      <c r="G438" s="360"/>
      <c r="H438" s="363">
        <v>-300039</v>
      </c>
      <c r="I438" s="364">
        <v>300039</v>
      </c>
      <c r="J438" s="363">
        <v>-300039</v>
      </c>
      <c r="K438" s="335"/>
      <c r="L438" s="335"/>
      <c r="M438" s="335"/>
    </row>
    <row r="439" spans="1:13" ht="13.8" hidden="1">
      <c r="A439" s="335"/>
      <c r="B439" s="335"/>
      <c r="C439" s="357" t="s">
        <v>947</v>
      </c>
      <c r="D439" s="370" t="s">
        <v>531</v>
      </c>
      <c r="E439" s="362" t="s">
        <v>949</v>
      </c>
      <c r="F439" s="365" t="s">
        <v>226</v>
      </c>
      <c r="G439" s="363">
        <v>118733</v>
      </c>
      <c r="H439" s="363">
        <v>118733</v>
      </c>
      <c r="I439" s="364">
        <v>118733</v>
      </c>
      <c r="J439" s="365" t="s">
        <v>226</v>
      </c>
      <c r="K439" s="335"/>
      <c r="L439" s="335"/>
      <c r="M439" s="335"/>
    </row>
    <row r="440" spans="1:13" ht="13.8" hidden="1">
      <c r="A440" s="335"/>
      <c r="B440" s="335"/>
      <c r="C440" s="357" t="s">
        <v>947</v>
      </c>
      <c r="D440" s="370" t="s">
        <v>531</v>
      </c>
      <c r="E440" s="362" t="s">
        <v>768</v>
      </c>
      <c r="F440" s="363">
        <v>903377</v>
      </c>
      <c r="G440" s="363">
        <v>309081</v>
      </c>
      <c r="H440" s="363">
        <v>-594296</v>
      </c>
      <c r="I440" s="364">
        <v>903377</v>
      </c>
      <c r="J440" s="363">
        <v>-594296</v>
      </c>
      <c r="K440" s="335"/>
      <c r="L440" s="335"/>
      <c r="M440" s="335"/>
    </row>
    <row r="441" spans="1:13" ht="13.8" hidden="1">
      <c r="A441" s="335"/>
      <c r="B441" s="335"/>
      <c r="C441" s="357" t="s">
        <v>947</v>
      </c>
      <c r="D441" s="370" t="s">
        <v>531</v>
      </c>
      <c r="E441" s="362" t="s">
        <v>767</v>
      </c>
      <c r="F441" s="363">
        <v>1766193</v>
      </c>
      <c r="G441" s="363">
        <v>772661</v>
      </c>
      <c r="H441" s="363">
        <v>-993532</v>
      </c>
      <c r="I441" s="364">
        <v>1766193</v>
      </c>
      <c r="J441" s="363">
        <v>-993532</v>
      </c>
      <c r="K441" s="335"/>
      <c r="L441" s="335"/>
      <c r="M441" s="335"/>
    </row>
    <row r="442" spans="1:13" ht="13.8" hidden="1">
      <c r="A442" s="335"/>
      <c r="B442" s="335"/>
      <c r="C442" s="357" t="s">
        <v>947</v>
      </c>
      <c r="D442" s="370" t="s">
        <v>531</v>
      </c>
      <c r="E442" s="362" t="s">
        <v>930</v>
      </c>
      <c r="F442" s="365" t="s">
        <v>226</v>
      </c>
      <c r="G442" s="363">
        <v>395000</v>
      </c>
      <c r="H442" s="363">
        <v>395000</v>
      </c>
      <c r="I442" s="364">
        <v>395000</v>
      </c>
      <c r="J442" s="365" t="s">
        <v>226</v>
      </c>
      <c r="K442" s="335"/>
      <c r="L442" s="335"/>
      <c r="M442" s="335"/>
    </row>
    <row r="443" spans="1:13" ht="13.8" hidden="1">
      <c r="A443" s="335"/>
      <c r="B443" s="335"/>
      <c r="C443" s="357" t="s">
        <v>947</v>
      </c>
      <c r="D443" s="370" t="s">
        <v>867</v>
      </c>
      <c r="E443" s="362" t="s">
        <v>752</v>
      </c>
      <c r="F443" s="363">
        <v>37755399</v>
      </c>
      <c r="G443" s="363">
        <v>37996910</v>
      </c>
      <c r="H443" s="363">
        <v>241511</v>
      </c>
      <c r="I443" s="364">
        <v>37996910</v>
      </c>
      <c r="J443" s="365" t="s">
        <v>226</v>
      </c>
      <c r="K443" s="335"/>
      <c r="L443" s="335"/>
      <c r="M443" s="335"/>
    </row>
    <row r="444" spans="1:13" ht="13.8" hidden="1">
      <c r="A444" s="335"/>
      <c r="B444" s="335"/>
      <c r="C444" s="357" t="s">
        <v>947</v>
      </c>
      <c r="D444" s="370" t="s">
        <v>867</v>
      </c>
      <c r="E444" s="362" t="s">
        <v>755</v>
      </c>
      <c r="F444" s="363">
        <v>156386812</v>
      </c>
      <c r="G444" s="363">
        <v>156386812</v>
      </c>
      <c r="H444" s="365" t="s">
        <v>226</v>
      </c>
      <c r="I444" s="364">
        <v>156386812</v>
      </c>
      <c r="J444" s="365" t="s">
        <v>226</v>
      </c>
      <c r="K444" s="335"/>
      <c r="L444" s="335"/>
      <c r="M444" s="335"/>
    </row>
    <row r="445" spans="1:13" ht="13.8" hidden="1">
      <c r="A445" s="335"/>
      <c r="B445" s="335"/>
      <c r="C445" s="357" t="s">
        <v>947</v>
      </c>
      <c r="D445" s="370" t="s">
        <v>867</v>
      </c>
      <c r="E445" s="362" t="s">
        <v>766</v>
      </c>
      <c r="F445" s="365" t="s">
        <v>226</v>
      </c>
      <c r="G445" s="365" t="s">
        <v>226</v>
      </c>
      <c r="H445" s="365" t="s">
        <v>226</v>
      </c>
      <c r="I445" s="361"/>
      <c r="J445" s="365" t="s">
        <v>226</v>
      </c>
      <c r="K445" s="335"/>
      <c r="L445" s="335"/>
      <c r="M445" s="335"/>
    </row>
    <row r="446" spans="1:13" ht="13.8" hidden="1">
      <c r="A446" s="335"/>
      <c r="B446" s="335"/>
      <c r="C446" s="357" t="s">
        <v>947</v>
      </c>
      <c r="D446" s="370" t="s">
        <v>867</v>
      </c>
      <c r="E446" s="362" t="s">
        <v>940</v>
      </c>
      <c r="F446" s="363">
        <v>5630032</v>
      </c>
      <c r="G446" s="360"/>
      <c r="H446" s="363">
        <v>-5630032</v>
      </c>
      <c r="I446" s="361"/>
      <c r="J446" s="365" t="s">
        <v>226</v>
      </c>
      <c r="K446" s="335"/>
      <c r="L446" s="335"/>
      <c r="M446" s="335"/>
    </row>
    <row r="447" spans="1:13" ht="13.8" hidden="1">
      <c r="A447" s="335"/>
      <c r="B447" s="335"/>
      <c r="C447" s="357" t="s">
        <v>947</v>
      </c>
      <c r="D447" s="370" t="s">
        <v>867</v>
      </c>
      <c r="E447" s="362" t="s">
        <v>941</v>
      </c>
      <c r="F447" s="363">
        <v>112038</v>
      </c>
      <c r="G447" s="360"/>
      <c r="H447" s="363">
        <v>-112038</v>
      </c>
      <c r="I447" s="361"/>
      <c r="J447" s="365" t="s">
        <v>226</v>
      </c>
      <c r="K447" s="335"/>
      <c r="L447" s="335"/>
      <c r="M447" s="335"/>
    </row>
    <row r="448" spans="1:13" ht="13.8" hidden="1">
      <c r="A448" s="335"/>
      <c r="B448" s="335"/>
      <c r="C448" s="357" t="s">
        <v>947</v>
      </c>
      <c r="D448" s="370" t="s">
        <v>867</v>
      </c>
      <c r="E448" s="362" t="s">
        <v>942</v>
      </c>
      <c r="F448" s="363">
        <v>4719425</v>
      </c>
      <c r="G448" s="360"/>
      <c r="H448" s="363">
        <v>-4719425</v>
      </c>
      <c r="I448" s="361"/>
      <c r="J448" s="365" t="s">
        <v>226</v>
      </c>
      <c r="K448" s="335"/>
      <c r="L448" s="335"/>
      <c r="M448" s="335"/>
    </row>
    <row r="449" spans="1:13" ht="13.8" hidden="1">
      <c r="A449" s="335"/>
      <c r="B449" s="335"/>
      <c r="C449" s="357" t="s">
        <v>947</v>
      </c>
      <c r="D449" s="370" t="s">
        <v>867</v>
      </c>
      <c r="E449" s="362" t="s">
        <v>949</v>
      </c>
      <c r="F449" s="363">
        <v>10759999</v>
      </c>
      <c r="G449" s="363">
        <v>21221495</v>
      </c>
      <c r="H449" s="363">
        <v>10461496</v>
      </c>
      <c r="I449" s="364">
        <v>21221495</v>
      </c>
      <c r="J449" s="365" t="s">
        <v>226</v>
      </c>
      <c r="K449" s="335"/>
      <c r="L449" s="335"/>
      <c r="M449" s="335"/>
    </row>
    <row r="450" spans="1:13" ht="13.8" hidden="1">
      <c r="A450" s="335"/>
      <c r="B450" s="335"/>
      <c r="C450" s="357" t="s">
        <v>947</v>
      </c>
      <c r="D450" s="370" t="s">
        <v>867</v>
      </c>
      <c r="E450" s="362" t="s">
        <v>768</v>
      </c>
      <c r="F450" s="363">
        <v>21838041</v>
      </c>
      <c r="G450" s="363">
        <v>21838041</v>
      </c>
      <c r="H450" s="365">
        <v>0</v>
      </c>
      <c r="I450" s="364">
        <v>21838041</v>
      </c>
      <c r="J450" s="365" t="s">
        <v>226</v>
      </c>
      <c r="K450" s="335"/>
      <c r="L450" s="335"/>
      <c r="M450" s="335"/>
    </row>
    <row r="451" spans="1:13" ht="13.8" hidden="1">
      <c r="A451" s="335"/>
      <c r="B451" s="335"/>
      <c r="C451" s="357" t="s">
        <v>947</v>
      </c>
      <c r="D451" s="370" t="s">
        <v>867</v>
      </c>
      <c r="E451" s="362" t="s">
        <v>767</v>
      </c>
      <c r="F451" s="363">
        <v>113565590</v>
      </c>
      <c r="G451" s="363">
        <v>12516667</v>
      </c>
      <c r="H451" s="363">
        <v>-101048923</v>
      </c>
      <c r="I451" s="364">
        <v>12516667</v>
      </c>
      <c r="J451" s="365" t="s">
        <v>226</v>
      </c>
      <c r="K451" s="335"/>
      <c r="L451" s="335"/>
      <c r="M451" s="335"/>
    </row>
    <row r="452" spans="1:13" ht="13.8" hidden="1">
      <c r="A452" s="335"/>
      <c r="B452" s="335"/>
      <c r="C452" s="357" t="s">
        <v>947</v>
      </c>
      <c r="D452" s="370" t="s">
        <v>867</v>
      </c>
      <c r="E452" s="362" t="s">
        <v>930</v>
      </c>
      <c r="F452" s="365" t="s">
        <v>226</v>
      </c>
      <c r="G452" s="363">
        <v>758000</v>
      </c>
      <c r="H452" s="363">
        <v>758000</v>
      </c>
      <c r="I452" s="364">
        <v>758000</v>
      </c>
      <c r="J452" s="365" t="s">
        <v>226</v>
      </c>
      <c r="K452" s="335"/>
      <c r="L452" s="335"/>
      <c r="M452" s="335"/>
    </row>
    <row r="453" spans="1:13" ht="13.8" hidden="1">
      <c r="A453" s="335"/>
      <c r="B453" s="335"/>
      <c r="C453" s="357" t="s">
        <v>947</v>
      </c>
      <c r="D453" s="356" t="s">
        <v>950</v>
      </c>
      <c r="E453" s="373" t="s">
        <v>950</v>
      </c>
      <c r="F453" s="374">
        <v>5594248891</v>
      </c>
      <c r="G453" s="374">
        <v>7148454171</v>
      </c>
      <c r="H453" s="374">
        <v>1554205281</v>
      </c>
      <c r="I453" s="375">
        <v>7154060874</v>
      </c>
      <c r="J453" s="374">
        <v>-5606703</v>
      </c>
      <c r="K453" s="335"/>
      <c r="L453" s="335"/>
      <c r="M453" s="335"/>
    </row>
    <row r="454" spans="1:13" ht="13.8" hidden="1">
      <c r="A454" s="335"/>
      <c r="B454" s="335"/>
      <c r="C454" s="357" t="s">
        <v>947</v>
      </c>
      <c r="D454" s="351" t="s">
        <v>951</v>
      </c>
      <c r="E454" s="373" t="s">
        <v>951</v>
      </c>
      <c r="F454" s="353"/>
      <c r="G454" s="353"/>
      <c r="H454" s="353"/>
      <c r="I454" s="354"/>
      <c r="J454" s="353"/>
      <c r="K454" s="335"/>
      <c r="L454" s="335"/>
      <c r="M454" s="335"/>
    </row>
    <row r="455" spans="1:13" ht="13.8" hidden="1">
      <c r="A455" s="335"/>
      <c r="B455" s="335"/>
      <c r="C455" s="357" t="s">
        <v>947</v>
      </c>
      <c r="D455" s="370" t="s">
        <v>480</v>
      </c>
      <c r="E455" s="362" t="s">
        <v>752</v>
      </c>
      <c r="F455" s="365" t="s">
        <v>226</v>
      </c>
      <c r="G455" s="365" t="s">
        <v>226</v>
      </c>
      <c r="H455" s="365" t="s">
        <v>226</v>
      </c>
      <c r="I455" s="361"/>
      <c r="J455" s="365" t="s">
        <v>226</v>
      </c>
      <c r="K455" s="335"/>
      <c r="L455" s="335"/>
      <c r="M455" s="335"/>
    </row>
    <row r="456" spans="1:13" ht="13.8" hidden="1">
      <c r="A456" s="335"/>
      <c r="B456" s="335"/>
      <c r="C456" s="357" t="s">
        <v>947</v>
      </c>
      <c r="D456" s="370" t="s">
        <v>480</v>
      </c>
      <c r="E456" s="362" t="s">
        <v>755</v>
      </c>
      <c r="F456" s="363">
        <v>20400</v>
      </c>
      <c r="G456" s="363">
        <v>20400</v>
      </c>
      <c r="H456" s="365" t="s">
        <v>226</v>
      </c>
      <c r="I456" s="364">
        <v>20400</v>
      </c>
      <c r="J456" s="365" t="s">
        <v>226</v>
      </c>
      <c r="K456" s="335"/>
      <c r="L456" s="335"/>
      <c r="M456" s="335"/>
    </row>
    <row r="457" spans="1:13" ht="13.8" hidden="1">
      <c r="A457" s="335"/>
      <c r="B457" s="335"/>
      <c r="C457" s="357" t="s">
        <v>947</v>
      </c>
      <c r="D457" s="370" t="s">
        <v>480</v>
      </c>
      <c r="E457" s="362" t="s">
        <v>766</v>
      </c>
      <c r="F457" s="365" t="s">
        <v>226</v>
      </c>
      <c r="G457" s="365" t="s">
        <v>226</v>
      </c>
      <c r="H457" s="365" t="s">
        <v>226</v>
      </c>
      <c r="I457" s="366" t="s">
        <v>226</v>
      </c>
      <c r="J457" s="365" t="s">
        <v>226</v>
      </c>
      <c r="K457" s="335"/>
      <c r="L457" s="335"/>
      <c r="M457" s="335"/>
    </row>
    <row r="458" spans="1:13" ht="13.8" hidden="1">
      <c r="A458" s="335"/>
      <c r="B458" s="335"/>
      <c r="C458" s="357" t="s">
        <v>947</v>
      </c>
      <c r="D458" s="370" t="s">
        <v>480</v>
      </c>
      <c r="E458" s="362" t="s">
        <v>940</v>
      </c>
      <c r="F458" s="365" t="s">
        <v>226</v>
      </c>
      <c r="G458" s="360"/>
      <c r="H458" s="365" t="s">
        <v>226</v>
      </c>
      <c r="I458" s="361"/>
      <c r="J458" s="365" t="s">
        <v>226</v>
      </c>
      <c r="K458" s="335"/>
      <c r="L458" s="335"/>
      <c r="M458" s="335"/>
    </row>
    <row r="459" spans="1:13" ht="13.8" hidden="1">
      <c r="A459" s="335"/>
      <c r="B459" s="335"/>
      <c r="C459" s="357" t="s">
        <v>947</v>
      </c>
      <c r="D459" s="370" t="s">
        <v>480</v>
      </c>
      <c r="E459" s="362" t="s">
        <v>941</v>
      </c>
      <c r="F459" s="365" t="s">
        <v>226</v>
      </c>
      <c r="G459" s="360"/>
      <c r="H459" s="365" t="s">
        <v>226</v>
      </c>
      <c r="I459" s="361"/>
      <c r="J459" s="365" t="s">
        <v>226</v>
      </c>
      <c r="K459" s="335"/>
      <c r="L459" s="335"/>
      <c r="M459" s="335"/>
    </row>
    <row r="460" spans="1:13" ht="13.8" hidden="1">
      <c r="A460" s="335"/>
      <c r="B460" s="335"/>
      <c r="C460" s="357" t="s">
        <v>947</v>
      </c>
      <c r="D460" s="370" t="s">
        <v>480</v>
      </c>
      <c r="E460" s="362" t="s">
        <v>942</v>
      </c>
      <c r="F460" s="365" t="s">
        <v>226</v>
      </c>
      <c r="G460" s="360"/>
      <c r="H460" s="365" t="s">
        <v>226</v>
      </c>
      <c r="I460" s="361"/>
      <c r="J460" s="365" t="s">
        <v>226</v>
      </c>
      <c r="K460" s="335"/>
      <c r="L460" s="335"/>
      <c r="M460" s="335"/>
    </row>
    <row r="461" spans="1:13" ht="13.8" hidden="1">
      <c r="A461" s="335"/>
      <c r="B461" s="335"/>
      <c r="C461" s="357" t="s">
        <v>947</v>
      </c>
      <c r="D461" s="370" t="s">
        <v>480</v>
      </c>
      <c r="E461" s="362" t="s">
        <v>949</v>
      </c>
      <c r="F461" s="365" t="s">
        <v>226</v>
      </c>
      <c r="G461" s="365" t="s">
        <v>226</v>
      </c>
      <c r="H461" s="365" t="s">
        <v>226</v>
      </c>
      <c r="I461" s="366" t="s">
        <v>226</v>
      </c>
      <c r="J461" s="365" t="s">
        <v>226</v>
      </c>
      <c r="K461" s="335"/>
      <c r="L461" s="335"/>
      <c r="M461" s="335"/>
    </row>
    <row r="462" spans="1:13" ht="13.8" hidden="1">
      <c r="A462" s="335"/>
      <c r="B462" s="335"/>
      <c r="C462" s="357" t="s">
        <v>947</v>
      </c>
      <c r="D462" s="370" t="s">
        <v>480</v>
      </c>
      <c r="E462" s="362" t="s">
        <v>768</v>
      </c>
      <c r="F462" s="363">
        <v>78282</v>
      </c>
      <c r="G462" s="363">
        <v>78282</v>
      </c>
      <c r="H462" s="365" t="s">
        <v>226</v>
      </c>
      <c r="I462" s="364">
        <v>78282</v>
      </c>
      <c r="J462" s="365" t="s">
        <v>226</v>
      </c>
      <c r="K462" s="335"/>
      <c r="L462" s="335"/>
      <c r="M462" s="335"/>
    </row>
    <row r="463" spans="1:13" ht="13.8" hidden="1">
      <c r="A463" s="335"/>
      <c r="B463" s="335"/>
      <c r="C463" s="357" t="s">
        <v>947</v>
      </c>
      <c r="D463" s="370" t="s">
        <v>480</v>
      </c>
      <c r="E463" s="362" t="s">
        <v>767</v>
      </c>
      <c r="F463" s="363">
        <v>52486</v>
      </c>
      <c r="G463" s="363">
        <v>52486</v>
      </c>
      <c r="H463" s="365" t="s">
        <v>226</v>
      </c>
      <c r="I463" s="364">
        <v>52486</v>
      </c>
      <c r="J463" s="365" t="s">
        <v>226</v>
      </c>
      <c r="K463" s="335"/>
      <c r="L463" s="335"/>
      <c r="M463" s="335"/>
    </row>
    <row r="464" spans="1:13" ht="13.8" hidden="1">
      <c r="A464" s="335"/>
      <c r="B464" s="335"/>
      <c r="C464" s="357" t="s">
        <v>947</v>
      </c>
      <c r="D464" s="370" t="s">
        <v>480</v>
      </c>
      <c r="E464" s="362" t="s">
        <v>930</v>
      </c>
      <c r="F464" s="365" t="s">
        <v>226</v>
      </c>
      <c r="G464" s="363">
        <v>1000</v>
      </c>
      <c r="H464" s="363">
        <v>1000</v>
      </c>
      <c r="I464" s="364">
        <v>1000</v>
      </c>
      <c r="J464" s="365" t="s">
        <v>226</v>
      </c>
      <c r="K464" s="335"/>
      <c r="L464" s="335"/>
      <c r="M464" s="335"/>
    </row>
    <row r="465" spans="1:13" ht="13.8" hidden="1">
      <c r="A465" s="335"/>
      <c r="B465" s="335"/>
      <c r="C465" s="357" t="s">
        <v>947</v>
      </c>
      <c r="D465" s="370" t="s">
        <v>523</v>
      </c>
      <c r="E465" s="362" t="s">
        <v>752</v>
      </c>
      <c r="F465" s="365" t="s">
        <v>226</v>
      </c>
      <c r="G465" s="365" t="s">
        <v>226</v>
      </c>
      <c r="H465" s="365" t="s">
        <v>226</v>
      </c>
      <c r="I465" s="361"/>
      <c r="J465" s="365" t="s">
        <v>226</v>
      </c>
      <c r="K465" s="335"/>
      <c r="L465" s="335"/>
      <c r="M465" s="335"/>
    </row>
    <row r="466" spans="1:13" ht="13.8" hidden="1">
      <c r="A466" s="335"/>
      <c r="B466" s="335"/>
      <c r="C466" s="357" t="s">
        <v>947</v>
      </c>
      <c r="D466" s="370" t="s">
        <v>523</v>
      </c>
      <c r="E466" s="362" t="s">
        <v>755</v>
      </c>
      <c r="F466" s="363">
        <v>52620</v>
      </c>
      <c r="G466" s="363">
        <v>52620</v>
      </c>
      <c r="H466" s="365">
        <v>0</v>
      </c>
      <c r="I466" s="364">
        <v>52620</v>
      </c>
      <c r="J466" s="365" t="s">
        <v>226</v>
      </c>
      <c r="K466" s="335"/>
      <c r="L466" s="335"/>
      <c r="M466" s="335"/>
    </row>
    <row r="467" spans="1:13" ht="13.8" hidden="1">
      <c r="A467" s="335"/>
      <c r="B467" s="335"/>
      <c r="C467" s="357" t="s">
        <v>947</v>
      </c>
      <c r="D467" s="370" t="s">
        <v>523</v>
      </c>
      <c r="E467" s="362" t="s">
        <v>766</v>
      </c>
      <c r="F467" s="365" t="s">
        <v>226</v>
      </c>
      <c r="G467" s="365" t="s">
        <v>226</v>
      </c>
      <c r="H467" s="365" t="s">
        <v>226</v>
      </c>
      <c r="I467" s="366" t="s">
        <v>226</v>
      </c>
      <c r="J467" s="365" t="s">
        <v>226</v>
      </c>
      <c r="K467" s="335"/>
      <c r="L467" s="335"/>
      <c r="M467" s="335"/>
    </row>
    <row r="468" spans="1:13" ht="13.8" hidden="1">
      <c r="A468" s="335"/>
      <c r="B468" s="335"/>
      <c r="C468" s="357" t="s">
        <v>947</v>
      </c>
      <c r="D468" s="370" t="s">
        <v>523</v>
      </c>
      <c r="E468" s="362" t="s">
        <v>940</v>
      </c>
      <c r="F468" s="365" t="s">
        <v>226</v>
      </c>
      <c r="G468" s="360"/>
      <c r="H468" s="365" t="s">
        <v>226</v>
      </c>
      <c r="I468" s="361"/>
      <c r="J468" s="365" t="s">
        <v>226</v>
      </c>
      <c r="K468" s="335"/>
      <c r="L468" s="335"/>
      <c r="M468" s="335"/>
    </row>
    <row r="469" spans="1:13" ht="13.8" hidden="1">
      <c r="A469" s="335"/>
      <c r="B469" s="335"/>
      <c r="C469" s="357" t="s">
        <v>947</v>
      </c>
      <c r="D469" s="370" t="s">
        <v>523</v>
      </c>
      <c r="E469" s="362" t="s">
        <v>941</v>
      </c>
      <c r="F469" s="365" t="s">
        <v>226</v>
      </c>
      <c r="G469" s="360"/>
      <c r="H469" s="365" t="s">
        <v>226</v>
      </c>
      <c r="I469" s="361"/>
      <c r="J469" s="365" t="s">
        <v>226</v>
      </c>
      <c r="K469" s="335"/>
      <c r="L469" s="335"/>
      <c r="M469" s="335"/>
    </row>
    <row r="470" spans="1:13" ht="13.8" hidden="1">
      <c r="A470" s="335"/>
      <c r="B470" s="335"/>
      <c r="C470" s="357" t="s">
        <v>947</v>
      </c>
      <c r="D470" s="370" t="s">
        <v>523</v>
      </c>
      <c r="E470" s="362" t="s">
        <v>942</v>
      </c>
      <c r="F470" s="365" t="s">
        <v>226</v>
      </c>
      <c r="G470" s="360"/>
      <c r="H470" s="365" t="s">
        <v>226</v>
      </c>
      <c r="I470" s="361"/>
      <c r="J470" s="365" t="s">
        <v>226</v>
      </c>
      <c r="K470" s="335"/>
      <c r="L470" s="335"/>
      <c r="M470" s="335"/>
    </row>
    <row r="471" spans="1:13" ht="13.8" hidden="1">
      <c r="A471" s="335"/>
      <c r="B471" s="335"/>
      <c r="C471" s="357" t="s">
        <v>947</v>
      </c>
      <c r="D471" s="370" t="s">
        <v>523</v>
      </c>
      <c r="E471" s="362" t="s">
        <v>949</v>
      </c>
      <c r="F471" s="365" t="s">
        <v>226</v>
      </c>
      <c r="G471" s="365" t="s">
        <v>226</v>
      </c>
      <c r="H471" s="365" t="s">
        <v>226</v>
      </c>
      <c r="I471" s="366" t="s">
        <v>226</v>
      </c>
      <c r="J471" s="365" t="s">
        <v>226</v>
      </c>
      <c r="K471" s="335"/>
      <c r="L471" s="335"/>
      <c r="M471" s="335"/>
    </row>
    <row r="472" spans="1:13" ht="13.8" hidden="1">
      <c r="A472" s="335"/>
      <c r="B472" s="335"/>
      <c r="C472" s="357" t="s">
        <v>947</v>
      </c>
      <c r="D472" s="370" t="s">
        <v>523</v>
      </c>
      <c r="E472" s="362" t="s">
        <v>768</v>
      </c>
      <c r="F472" s="363">
        <v>518001</v>
      </c>
      <c r="G472" s="363">
        <v>518001</v>
      </c>
      <c r="H472" s="365" t="s">
        <v>226</v>
      </c>
      <c r="I472" s="364">
        <v>518001</v>
      </c>
      <c r="J472" s="365" t="s">
        <v>226</v>
      </c>
      <c r="K472" s="335"/>
      <c r="L472" s="335"/>
      <c r="M472" s="335"/>
    </row>
    <row r="473" spans="1:13" ht="13.8" hidden="1">
      <c r="A473" s="335"/>
      <c r="B473" s="335"/>
      <c r="C473" s="357" t="s">
        <v>947</v>
      </c>
      <c r="D473" s="370" t="s">
        <v>523</v>
      </c>
      <c r="E473" s="362" t="s">
        <v>767</v>
      </c>
      <c r="F473" s="363">
        <v>1411216</v>
      </c>
      <c r="G473" s="363">
        <v>1411216</v>
      </c>
      <c r="H473" s="365" t="s">
        <v>226</v>
      </c>
      <c r="I473" s="364">
        <v>1411216</v>
      </c>
      <c r="J473" s="365" t="s">
        <v>226</v>
      </c>
      <c r="K473" s="335"/>
      <c r="L473" s="335"/>
      <c r="M473" s="335"/>
    </row>
    <row r="474" spans="1:13" ht="13.8" hidden="1">
      <c r="A474" s="335"/>
      <c r="B474" s="335"/>
      <c r="C474" s="357" t="s">
        <v>947</v>
      </c>
      <c r="D474" s="370" t="s">
        <v>523</v>
      </c>
      <c r="E474" s="362" t="s">
        <v>930</v>
      </c>
      <c r="F474" s="363">
        <v>42969</v>
      </c>
      <c r="G474" s="363">
        <v>43469</v>
      </c>
      <c r="H474" s="365">
        <v>500</v>
      </c>
      <c r="I474" s="364">
        <v>43469</v>
      </c>
      <c r="J474" s="365" t="s">
        <v>226</v>
      </c>
      <c r="K474" s="335"/>
      <c r="L474" s="335"/>
      <c r="M474" s="335"/>
    </row>
    <row r="475" spans="1:13" ht="13.8" hidden="1">
      <c r="A475" s="335"/>
      <c r="B475" s="335"/>
      <c r="C475" s="357" t="s">
        <v>947</v>
      </c>
      <c r="D475" s="351" t="s">
        <v>872</v>
      </c>
      <c r="E475" s="373" t="s">
        <v>872</v>
      </c>
      <c r="F475" s="374">
        <v>2175975</v>
      </c>
      <c r="G475" s="374">
        <v>2177475</v>
      </c>
      <c r="H475" s="374">
        <v>1500</v>
      </c>
      <c r="I475" s="375">
        <v>2177475</v>
      </c>
      <c r="J475" s="376" t="s">
        <v>226</v>
      </c>
      <c r="K475" s="335"/>
      <c r="L475" s="335"/>
      <c r="M475" s="335"/>
    </row>
    <row r="476" spans="1:13" ht="13.8" hidden="1">
      <c r="A476" s="335"/>
      <c r="B476" s="335"/>
      <c r="C476" s="357" t="s">
        <v>947</v>
      </c>
      <c r="D476" s="351" t="s">
        <v>952</v>
      </c>
      <c r="E476" s="373" t="s">
        <v>952</v>
      </c>
      <c r="F476" s="374">
        <v>16889011499</v>
      </c>
      <c r="G476" s="374">
        <v>17841250373</v>
      </c>
      <c r="H476" s="374">
        <v>952238874</v>
      </c>
      <c r="I476" s="375">
        <v>17933376620</v>
      </c>
      <c r="J476" s="374">
        <v>-92126247</v>
      </c>
      <c r="K476" s="335"/>
      <c r="L476" s="335"/>
      <c r="M476" s="335"/>
    </row>
    <row r="477" spans="1:13" ht="13.8" hidden="1">
      <c r="A477" s="335"/>
      <c r="B477" s="335"/>
      <c r="C477" s="350"/>
      <c r="D477" s="351" t="s">
        <v>953</v>
      </c>
      <c r="E477" s="373" t="s">
        <v>953</v>
      </c>
      <c r="F477" s="353"/>
      <c r="G477" s="353"/>
      <c r="H477" s="353"/>
      <c r="I477" s="354"/>
      <c r="J477" s="353"/>
      <c r="K477" s="335"/>
      <c r="L477" s="335"/>
      <c r="M477" s="335"/>
    </row>
    <row r="478" spans="1:13" ht="13.8" hidden="1">
      <c r="A478" s="335"/>
      <c r="B478" s="335"/>
      <c r="C478" s="350"/>
      <c r="D478" s="351" t="s">
        <v>417</v>
      </c>
      <c r="E478" s="373" t="s">
        <v>417</v>
      </c>
      <c r="F478" s="353"/>
      <c r="G478" s="353"/>
      <c r="H478" s="353"/>
      <c r="I478" s="354"/>
      <c r="J478" s="353"/>
      <c r="K478" s="335"/>
      <c r="L478" s="335"/>
      <c r="M478" s="335"/>
    </row>
    <row r="479" spans="1:13" ht="13.8" hidden="1">
      <c r="A479" s="335"/>
      <c r="B479" s="335"/>
      <c r="C479" s="377" t="s">
        <v>953</v>
      </c>
      <c r="D479" s="370" t="s">
        <v>413</v>
      </c>
      <c r="E479" s="373" t="s">
        <v>820</v>
      </c>
      <c r="F479" s="360"/>
      <c r="G479" s="360"/>
      <c r="H479" s="360"/>
      <c r="I479" s="361"/>
      <c r="J479" s="360"/>
      <c r="K479" s="335"/>
      <c r="L479" s="335"/>
      <c r="M479" s="335"/>
    </row>
    <row r="480" spans="1:13" ht="13.8" hidden="1">
      <c r="A480" s="335"/>
      <c r="B480" s="335"/>
      <c r="C480" s="377" t="s">
        <v>953</v>
      </c>
      <c r="D480" s="370" t="s">
        <v>413</v>
      </c>
      <c r="E480" s="362" t="s">
        <v>954</v>
      </c>
      <c r="F480" s="365" t="s">
        <v>226</v>
      </c>
      <c r="G480" s="365" t="s">
        <v>226</v>
      </c>
      <c r="H480" s="365" t="s">
        <v>226</v>
      </c>
      <c r="I480" s="366">
        <v>0</v>
      </c>
      <c r="J480" s="365" t="s">
        <v>226</v>
      </c>
      <c r="K480" s="335"/>
      <c r="L480" s="335"/>
      <c r="M480" s="335"/>
    </row>
    <row r="481" spans="1:13" ht="13.8" hidden="1">
      <c r="A481" s="335"/>
      <c r="B481" s="335"/>
      <c r="C481" s="377" t="s">
        <v>953</v>
      </c>
      <c r="D481" s="370" t="s">
        <v>413</v>
      </c>
      <c r="E481" s="362" t="s">
        <v>772</v>
      </c>
      <c r="F481" s="365" t="s">
        <v>226</v>
      </c>
      <c r="G481" s="365" t="s">
        <v>226</v>
      </c>
      <c r="H481" s="365" t="s">
        <v>226</v>
      </c>
      <c r="I481" s="366">
        <v>0</v>
      </c>
      <c r="J481" s="365" t="s">
        <v>226</v>
      </c>
      <c r="K481" s="335"/>
      <c r="L481" s="335"/>
      <c r="M481" s="335"/>
    </row>
    <row r="482" spans="1:13" ht="13.8" hidden="1">
      <c r="A482" s="335"/>
      <c r="B482" s="335"/>
      <c r="C482" s="377" t="s">
        <v>953</v>
      </c>
      <c r="D482" s="370" t="s">
        <v>413</v>
      </c>
      <c r="E482" s="362" t="s">
        <v>955</v>
      </c>
      <c r="F482" s="365" t="s">
        <v>226</v>
      </c>
      <c r="G482" s="365" t="s">
        <v>226</v>
      </c>
      <c r="H482" s="365" t="s">
        <v>226</v>
      </c>
      <c r="I482" s="366">
        <v>0</v>
      </c>
      <c r="J482" s="365" t="s">
        <v>226</v>
      </c>
      <c r="K482" s="335"/>
      <c r="L482" s="335"/>
      <c r="M482" s="335"/>
    </row>
    <row r="483" spans="1:13" ht="13.8" hidden="1">
      <c r="A483" s="335"/>
      <c r="B483" s="335"/>
      <c r="C483" s="377" t="s">
        <v>953</v>
      </c>
      <c r="D483" s="370" t="s">
        <v>419</v>
      </c>
      <c r="E483" s="362" t="s">
        <v>954</v>
      </c>
      <c r="F483" s="363">
        <v>123805</v>
      </c>
      <c r="G483" s="365">
        <v>918</v>
      </c>
      <c r="H483" s="363">
        <v>-122887</v>
      </c>
      <c r="I483" s="364">
        <v>123805</v>
      </c>
      <c r="J483" s="363">
        <v>-122887</v>
      </c>
      <c r="K483" s="335"/>
      <c r="L483" s="335"/>
      <c r="M483" s="335"/>
    </row>
    <row r="484" spans="1:13" ht="13.8" hidden="1">
      <c r="A484" s="335"/>
      <c r="B484" s="335"/>
      <c r="C484" s="377" t="s">
        <v>953</v>
      </c>
      <c r="D484" s="370" t="s">
        <v>419</v>
      </c>
      <c r="E484" s="362" t="s">
        <v>772</v>
      </c>
      <c r="F484" s="365" t="s">
        <v>226</v>
      </c>
      <c r="G484" s="363">
        <v>117867</v>
      </c>
      <c r="H484" s="363">
        <v>117867</v>
      </c>
      <c r="I484" s="364">
        <v>117867</v>
      </c>
      <c r="J484" s="365" t="s">
        <v>226</v>
      </c>
      <c r="K484" s="335"/>
      <c r="L484" s="335"/>
      <c r="M484" s="335"/>
    </row>
    <row r="485" spans="1:13" ht="13.8" hidden="1">
      <c r="A485" s="335"/>
      <c r="B485" s="335"/>
      <c r="C485" s="377" t="s">
        <v>953</v>
      </c>
      <c r="D485" s="370" t="s">
        <v>419</v>
      </c>
      <c r="E485" s="362" t="s">
        <v>955</v>
      </c>
      <c r="F485" s="365" t="s">
        <v>226</v>
      </c>
      <c r="G485" s="365" t="s">
        <v>226</v>
      </c>
      <c r="H485" s="365" t="s">
        <v>226</v>
      </c>
      <c r="I485" s="366">
        <v>0</v>
      </c>
      <c r="J485" s="365" t="s">
        <v>226</v>
      </c>
      <c r="K485" s="335"/>
      <c r="L485" s="335"/>
      <c r="M485" s="335"/>
    </row>
    <row r="486" spans="1:13" ht="13.8" hidden="1">
      <c r="A486" s="335"/>
      <c r="B486" s="335"/>
      <c r="C486" s="377" t="s">
        <v>953</v>
      </c>
      <c r="D486" s="370" t="s">
        <v>421</v>
      </c>
      <c r="E486" s="362" t="s">
        <v>954</v>
      </c>
      <c r="F486" s="365" t="s">
        <v>226</v>
      </c>
      <c r="G486" s="365" t="s">
        <v>226</v>
      </c>
      <c r="H486" s="360"/>
      <c r="I486" s="361"/>
      <c r="J486" s="365" t="s">
        <v>226</v>
      </c>
      <c r="K486" s="335"/>
      <c r="L486" s="335"/>
      <c r="M486" s="335"/>
    </row>
    <row r="487" spans="1:13" ht="13.8" hidden="1">
      <c r="A487" s="335"/>
      <c r="B487" s="335"/>
      <c r="C487" s="377" t="s">
        <v>953</v>
      </c>
      <c r="D487" s="370" t="s">
        <v>421</v>
      </c>
      <c r="E487" s="362" t="s">
        <v>772</v>
      </c>
      <c r="F487" s="365" t="s">
        <v>226</v>
      </c>
      <c r="G487" s="365" t="s">
        <v>226</v>
      </c>
      <c r="H487" s="360"/>
      <c r="I487" s="361"/>
      <c r="J487" s="365" t="s">
        <v>226</v>
      </c>
      <c r="K487" s="335"/>
      <c r="L487" s="335"/>
      <c r="M487" s="335"/>
    </row>
    <row r="488" spans="1:13" ht="13.8" hidden="1">
      <c r="A488" s="335"/>
      <c r="B488" s="335"/>
      <c r="C488" s="377" t="s">
        <v>953</v>
      </c>
      <c r="D488" s="370" t="s">
        <v>421</v>
      </c>
      <c r="E488" s="362" t="s">
        <v>955</v>
      </c>
      <c r="F488" s="365" t="s">
        <v>226</v>
      </c>
      <c r="G488" s="365" t="s">
        <v>226</v>
      </c>
      <c r="H488" s="360"/>
      <c r="I488" s="361"/>
      <c r="J488" s="365" t="s">
        <v>226</v>
      </c>
      <c r="K488" s="335"/>
      <c r="L488" s="335"/>
      <c r="M488" s="335"/>
    </row>
    <row r="489" spans="1:13" ht="13.8" hidden="1">
      <c r="A489" s="335"/>
      <c r="B489" s="335"/>
      <c r="C489" s="377" t="s">
        <v>953</v>
      </c>
      <c r="D489" s="370" t="s">
        <v>430</v>
      </c>
      <c r="E489" s="362" t="s">
        <v>954</v>
      </c>
      <c r="F489" s="365" t="s">
        <v>226</v>
      </c>
      <c r="G489" s="365" t="s">
        <v>226</v>
      </c>
      <c r="H489" s="360"/>
      <c r="I489" s="361"/>
      <c r="J489" s="365" t="s">
        <v>226</v>
      </c>
      <c r="K489" s="335"/>
      <c r="L489" s="335"/>
      <c r="M489" s="335"/>
    </row>
    <row r="490" spans="1:13" ht="13.8" hidden="1">
      <c r="A490" s="335"/>
      <c r="B490" s="335"/>
      <c r="C490" s="377" t="s">
        <v>953</v>
      </c>
      <c r="D490" s="370" t="s">
        <v>430</v>
      </c>
      <c r="E490" s="362" t="s">
        <v>772</v>
      </c>
      <c r="F490" s="365" t="s">
        <v>226</v>
      </c>
      <c r="G490" s="365" t="s">
        <v>226</v>
      </c>
      <c r="H490" s="360"/>
      <c r="I490" s="361"/>
      <c r="J490" s="365" t="s">
        <v>226</v>
      </c>
      <c r="K490" s="335"/>
      <c r="L490" s="335"/>
      <c r="M490" s="335"/>
    </row>
    <row r="491" spans="1:13" ht="13.8" hidden="1">
      <c r="A491" s="335"/>
      <c r="B491" s="335"/>
      <c r="C491" s="377" t="s">
        <v>953</v>
      </c>
      <c r="D491" s="370" t="s">
        <v>430</v>
      </c>
      <c r="E491" s="362" t="s">
        <v>955</v>
      </c>
      <c r="F491" s="365" t="s">
        <v>226</v>
      </c>
      <c r="G491" s="365" t="s">
        <v>226</v>
      </c>
      <c r="H491" s="360"/>
      <c r="I491" s="361"/>
      <c r="J491" s="365" t="s">
        <v>226</v>
      </c>
      <c r="K491" s="335"/>
      <c r="L491" s="335"/>
      <c r="M491" s="335"/>
    </row>
    <row r="492" spans="1:13" ht="13.8" hidden="1">
      <c r="A492" s="335"/>
      <c r="B492" s="335"/>
      <c r="C492" s="377" t="s">
        <v>953</v>
      </c>
      <c r="D492" s="370" t="s">
        <v>436</v>
      </c>
      <c r="E492" s="362" t="s">
        <v>954</v>
      </c>
      <c r="F492" s="365" t="s">
        <v>226</v>
      </c>
      <c r="G492" s="365" t="s">
        <v>226</v>
      </c>
      <c r="H492" s="360"/>
      <c r="I492" s="361"/>
      <c r="J492" s="365" t="s">
        <v>226</v>
      </c>
      <c r="K492" s="335"/>
      <c r="L492" s="335"/>
      <c r="M492" s="335"/>
    </row>
    <row r="493" spans="1:13" ht="13.8" hidden="1">
      <c r="A493" s="335"/>
      <c r="B493" s="335"/>
      <c r="C493" s="377" t="s">
        <v>953</v>
      </c>
      <c r="D493" s="370" t="s">
        <v>436</v>
      </c>
      <c r="E493" s="362" t="s">
        <v>772</v>
      </c>
      <c r="F493" s="365" t="s">
        <v>226</v>
      </c>
      <c r="G493" s="365" t="s">
        <v>226</v>
      </c>
      <c r="H493" s="360"/>
      <c r="I493" s="361"/>
      <c r="J493" s="365" t="s">
        <v>226</v>
      </c>
      <c r="K493" s="335"/>
      <c r="L493" s="335"/>
      <c r="M493" s="335"/>
    </row>
    <row r="494" spans="1:13" ht="13.8" hidden="1">
      <c r="A494" s="335"/>
      <c r="B494" s="335"/>
      <c r="C494" s="377" t="s">
        <v>953</v>
      </c>
      <c r="D494" s="370" t="s">
        <v>436</v>
      </c>
      <c r="E494" s="362" t="s">
        <v>955</v>
      </c>
      <c r="F494" s="365" t="s">
        <v>226</v>
      </c>
      <c r="G494" s="365" t="s">
        <v>226</v>
      </c>
      <c r="H494" s="360"/>
      <c r="I494" s="361"/>
      <c r="J494" s="365" t="s">
        <v>226</v>
      </c>
      <c r="K494" s="335"/>
      <c r="L494" s="335"/>
      <c r="M494" s="335"/>
    </row>
    <row r="495" spans="1:13" ht="13.8" hidden="1">
      <c r="A495" s="335"/>
      <c r="B495" s="335"/>
      <c r="C495" s="377" t="s">
        <v>953</v>
      </c>
      <c r="D495" s="370" t="s">
        <v>438</v>
      </c>
      <c r="E495" s="362" t="s">
        <v>954</v>
      </c>
      <c r="F495" s="365" t="s">
        <v>226</v>
      </c>
      <c r="G495" s="365" t="s">
        <v>226</v>
      </c>
      <c r="H495" s="360"/>
      <c r="I495" s="361"/>
      <c r="J495" s="365" t="s">
        <v>226</v>
      </c>
      <c r="K495" s="335"/>
      <c r="L495" s="335"/>
      <c r="M495" s="335"/>
    </row>
    <row r="496" spans="1:13" ht="13.8" hidden="1">
      <c r="A496" s="335"/>
      <c r="B496" s="335"/>
      <c r="C496" s="377" t="s">
        <v>953</v>
      </c>
      <c r="D496" s="370" t="s">
        <v>438</v>
      </c>
      <c r="E496" s="362" t="s">
        <v>772</v>
      </c>
      <c r="F496" s="365" t="s">
        <v>226</v>
      </c>
      <c r="G496" s="365" t="s">
        <v>226</v>
      </c>
      <c r="H496" s="360"/>
      <c r="I496" s="361"/>
      <c r="J496" s="365" t="s">
        <v>226</v>
      </c>
      <c r="K496" s="335"/>
      <c r="L496" s="335"/>
      <c r="M496" s="335"/>
    </row>
    <row r="497" spans="1:13" ht="13.8" hidden="1">
      <c r="A497" s="335"/>
      <c r="B497" s="335"/>
      <c r="C497" s="377" t="s">
        <v>953</v>
      </c>
      <c r="D497" s="370" t="s">
        <v>438</v>
      </c>
      <c r="E497" s="362" t="s">
        <v>955</v>
      </c>
      <c r="F497" s="365" t="s">
        <v>226</v>
      </c>
      <c r="G497" s="365" t="s">
        <v>226</v>
      </c>
      <c r="H497" s="360"/>
      <c r="I497" s="361"/>
      <c r="J497" s="365" t="s">
        <v>226</v>
      </c>
      <c r="K497" s="335"/>
      <c r="L497" s="335"/>
      <c r="M497" s="335"/>
    </row>
    <row r="498" spans="1:13" ht="13.8" hidden="1">
      <c r="A498" s="335"/>
      <c r="B498" s="335"/>
      <c r="C498" s="377" t="s">
        <v>953</v>
      </c>
      <c r="D498" s="370" t="s">
        <v>827</v>
      </c>
      <c r="E498" s="362" t="s">
        <v>954</v>
      </c>
      <c r="F498" s="363">
        <v>4390120</v>
      </c>
      <c r="G498" s="365" t="s">
        <v>226</v>
      </c>
      <c r="H498" s="363">
        <v>-4390120</v>
      </c>
      <c r="I498" s="366" t="s">
        <v>226</v>
      </c>
      <c r="J498" s="365" t="s">
        <v>226</v>
      </c>
      <c r="K498" s="335"/>
      <c r="L498" s="335"/>
      <c r="M498" s="335"/>
    </row>
    <row r="499" spans="1:13" ht="13.8" hidden="1">
      <c r="A499" s="335"/>
      <c r="B499" s="335"/>
      <c r="C499" s="377" t="s">
        <v>953</v>
      </c>
      <c r="D499" s="370" t="s">
        <v>827</v>
      </c>
      <c r="E499" s="362" t="s">
        <v>772</v>
      </c>
      <c r="F499" s="365" t="s">
        <v>226</v>
      </c>
      <c r="G499" s="365" t="s">
        <v>226</v>
      </c>
      <c r="H499" s="365" t="s">
        <v>226</v>
      </c>
      <c r="I499" s="361"/>
      <c r="J499" s="365" t="s">
        <v>226</v>
      </c>
      <c r="K499" s="335"/>
      <c r="L499" s="335"/>
      <c r="M499" s="335"/>
    </row>
    <row r="500" spans="1:13" ht="13.8" hidden="1">
      <c r="A500" s="335"/>
      <c r="B500" s="335"/>
      <c r="C500" s="377" t="s">
        <v>953</v>
      </c>
      <c r="D500" s="370" t="s">
        <v>827</v>
      </c>
      <c r="E500" s="362" t="s">
        <v>955</v>
      </c>
      <c r="F500" s="365" t="s">
        <v>226</v>
      </c>
      <c r="G500" s="365" t="s">
        <v>226</v>
      </c>
      <c r="H500" s="365" t="s">
        <v>226</v>
      </c>
      <c r="I500" s="361"/>
      <c r="J500" s="365" t="s">
        <v>226</v>
      </c>
      <c r="K500" s="335"/>
      <c r="L500" s="335"/>
      <c r="M500" s="335"/>
    </row>
    <row r="501" spans="1:13" ht="13.8" hidden="1">
      <c r="A501" s="335"/>
      <c r="B501" s="335"/>
      <c r="C501" s="377" t="s">
        <v>953</v>
      </c>
      <c r="D501" s="370" t="s">
        <v>442</v>
      </c>
      <c r="E501" s="362" t="s">
        <v>954</v>
      </c>
      <c r="F501" s="363">
        <v>233349</v>
      </c>
      <c r="G501" s="363">
        <v>233349</v>
      </c>
      <c r="H501" s="365" t="s">
        <v>226</v>
      </c>
      <c r="I501" s="364">
        <v>233349</v>
      </c>
      <c r="J501" s="365" t="s">
        <v>226</v>
      </c>
      <c r="K501" s="335"/>
      <c r="L501" s="335"/>
      <c r="M501" s="335"/>
    </row>
    <row r="502" spans="1:13" ht="13.8" hidden="1">
      <c r="A502" s="335"/>
      <c r="B502" s="335"/>
      <c r="C502" s="377" t="s">
        <v>953</v>
      </c>
      <c r="D502" s="370" t="s">
        <v>442</v>
      </c>
      <c r="E502" s="362" t="s">
        <v>772</v>
      </c>
      <c r="F502" s="363">
        <v>256575</v>
      </c>
      <c r="G502" s="363">
        <v>256575</v>
      </c>
      <c r="H502" s="365" t="s">
        <v>226</v>
      </c>
      <c r="I502" s="364">
        <v>256575</v>
      </c>
      <c r="J502" s="365" t="s">
        <v>226</v>
      </c>
      <c r="K502" s="335"/>
      <c r="L502" s="335"/>
      <c r="M502" s="335"/>
    </row>
    <row r="503" spans="1:13" ht="13.8" hidden="1">
      <c r="A503" s="335"/>
      <c r="B503" s="335"/>
      <c r="C503" s="377" t="s">
        <v>953</v>
      </c>
      <c r="D503" s="370" t="s">
        <v>442</v>
      </c>
      <c r="E503" s="362" t="s">
        <v>955</v>
      </c>
      <c r="F503" s="365" t="s">
        <v>226</v>
      </c>
      <c r="G503" s="365" t="s">
        <v>226</v>
      </c>
      <c r="H503" s="365" t="s">
        <v>226</v>
      </c>
      <c r="I503" s="361"/>
      <c r="J503" s="365" t="s">
        <v>226</v>
      </c>
      <c r="K503" s="335"/>
      <c r="L503" s="335"/>
      <c r="M503" s="335"/>
    </row>
    <row r="504" spans="1:13" ht="13.8" hidden="1">
      <c r="A504" s="335"/>
      <c r="B504" s="335"/>
      <c r="C504" s="377" t="s">
        <v>953</v>
      </c>
      <c r="D504" s="370" t="s">
        <v>451</v>
      </c>
      <c r="E504" s="362" t="s">
        <v>954</v>
      </c>
      <c r="F504" s="365" t="s">
        <v>226</v>
      </c>
      <c r="G504" s="365" t="s">
        <v>226</v>
      </c>
      <c r="H504" s="360"/>
      <c r="I504" s="361"/>
      <c r="J504" s="365" t="s">
        <v>226</v>
      </c>
      <c r="K504" s="335"/>
      <c r="L504" s="335"/>
      <c r="M504" s="335"/>
    </row>
    <row r="505" spans="1:13" ht="13.8" hidden="1">
      <c r="A505" s="335"/>
      <c r="B505" s="335"/>
      <c r="C505" s="377" t="s">
        <v>953</v>
      </c>
      <c r="D505" s="370" t="s">
        <v>451</v>
      </c>
      <c r="E505" s="362" t="s">
        <v>772</v>
      </c>
      <c r="F505" s="365" t="s">
        <v>226</v>
      </c>
      <c r="G505" s="365" t="s">
        <v>226</v>
      </c>
      <c r="H505" s="360"/>
      <c r="I505" s="361"/>
      <c r="J505" s="365" t="s">
        <v>226</v>
      </c>
      <c r="K505" s="335"/>
      <c r="L505" s="335"/>
      <c r="M505" s="335"/>
    </row>
    <row r="506" spans="1:13" ht="13.8" hidden="1">
      <c r="A506" s="335"/>
      <c r="B506" s="335"/>
      <c r="C506" s="377" t="s">
        <v>953</v>
      </c>
      <c r="D506" s="370" t="s">
        <v>451</v>
      </c>
      <c r="E506" s="362" t="s">
        <v>955</v>
      </c>
      <c r="F506" s="365" t="s">
        <v>226</v>
      </c>
      <c r="G506" s="365" t="s">
        <v>226</v>
      </c>
      <c r="H506" s="360"/>
      <c r="I506" s="361"/>
      <c r="J506" s="365" t="s">
        <v>226</v>
      </c>
      <c r="K506" s="335"/>
      <c r="L506" s="335"/>
      <c r="M506" s="335"/>
    </row>
    <row r="507" spans="1:13" ht="13.8" hidden="1">
      <c r="A507" s="335"/>
      <c r="B507" s="335"/>
      <c r="C507" s="377" t="s">
        <v>953</v>
      </c>
      <c r="D507" s="370" t="s">
        <v>454</v>
      </c>
      <c r="E507" s="362" t="s">
        <v>954</v>
      </c>
      <c r="F507" s="365" t="s">
        <v>226</v>
      </c>
      <c r="G507" s="365" t="s">
        <v>226</v>
      </c>
      <c r="H507" s="360"/>
      <c r="I507" s="361"/>
      <c r="J507" s="365" t="s">
        <v>226</v>
      </c>
      <c r="K507" s="335"/>
      <c r="L507" s="335"/>
      <c r="M507" s="335"/>
    </row>
    <row r="508" spans="1:13" ht="13.8" hidden="1">
      <c r="A508" s="335"/>
      <c r="B508" s="335"/>
      <c r="C508" s="377" t="s">
        <v>953</v>
      </c>
      <c r="D508" s="370" t="s">
        <v>454</v>
      </c>
      <c r="E508" s="362" t="s">
        <v>772</v>
      </c>
      <c r="F508" s="365" t="s">
        <v>226</v>
      </c>
      <c r="G508" s="365" t="s">
        <v>226</v>
      </c>
      <c r="H508" s="360"/>
      <c r="I508" s="361"/>
      <c r="J508" s="365" t="s">
        <v>226</v>
      </c>
      <c r="K508" s="335"/>
      <c r="L508" s="335"/>
      <c r="M508" s="335"/>
    </row>
    <row r="509" spans="1:13" ht="13.8" hidden="1">
      <c r="A509" s="335"/>
      <c r="B509" s="335"/>
      <c r="C509" s="377" t="s">
        <v>953</v>
      </c>
      <c r="D509" s="370" t="s">
        <v>454</v>
      </c>
      <c r="E509" s="362" t="s">
        <v>955</v>
      </c>
      <c r="F509" s="365" t="s">
        <v>226</v>
      </c>
      <c r="G509" s="365" t="s">
        <v>226</v>
      </c>
      <c r="H509" s="360"/>
      <c r="I509" s="361"/>
      <c r="J509" s="365" t="s">
        <v>226</v>
      </c>
      <c r="K509" s="335"/>
      <c r="L509" s="335"/>
      <c r="M509" s="335"/>
    </row>
    <row r="510" spans="1:13" ht="13.8" hidden="1">
      <c r="A510" s="335"/>
      <c r="B510" s="335"/>
      <c r="C510" s="377" t="s">
        <v>953</v>
      </c>
      <c r="D510" s="370" t="s">
        <v>458</v>
      </c>
      <c r="E510" s="362" t="s">
        <v>954</v>
      </c>
      <c r="F510" s="365" t="s">
        <v>226</v>
      </c>
      <c r="G510" s="365" t="s">
        <v>226</v>
      </c>
      <c r="H510" s="360"/>
      <c r="I510" s="361"/>
      <c r="J510" s="365" t="s">
        <v>226</v>
      </c>
      <c r="K510" s="335"/>
      <c r="L510" s="335"/>
      <c r="M510" s="335"/>
    </row>
    <row r="511" spans="1:13" ht="13.8" hidden="1">
      <c r="A511" s="335"/>
      <c r="B511" s="335"/>
      <c r="C511" s="377" t="s">
        <v>953</v>
      </c>
      <c r="D511" s="370" t="s">
        <v>458</v>
      </c>
      <c r="E511" s="362" t="s">
        <v>772</v>
      </c>
      <c r="F511" s="365" t="s">
        <v>226</v>
      </c>
      <c r="G511" s="365" t="s">
        <v>226</v>
      </c>
      <c r="H511" s="360"/>
      <c r="I511" s="361"/>
      <c r="J511" s="365" t="s">
        <v>226</v>
      </c>
      <c r="K511" s="335"/>
      <c r="L511" s="335"/>
      <c r="M511" s="335"/>
    </row>
    <row r="512" spans="1:13" ht="13.8" hidden="1">
      <c r="A512" s="335"/>
      <c r="B512" s="335"/>
      <c r="C512" s="377" t="s">
        <v>953</v>
      </c>
      <c r="D512" s="370" t="s">
        <v>458</v>
      </c>
      <c r="E512" s="362" t="s">
        <v>955</v>
      </c>
      <c r="F512" s="365" t="s">
        <v>226</v>
      </c>
      <c r="G512" s="365" t="s">
        <v>226</v>
      </c>
      <c r="H512" s="360"/>
      <c r="I512" s="361"/>
      <c r="J512" s="365" t="s">
        <v>226</v>
      </c>
      <c r="K512" s="335"/>
      <c r="L512" s="335"/>
      <c r="M512" s="335"/>
    </row>
    <row r="513" spans="1:13" ht="13.8" hidden="1">
      <c r="A513" s="335"/>
      <c r="B513" s="335"/>
      <c r="C513" s="377" t="s">
        <v>953</v>
      </c>
      <c r="D513" s="370" t="s">
        <v>550</v>
      </c>
      <c r="E513" s="362" t="s">
        <v>954</v>
      </c>
      <c r="F513" s="365" t="s">
        <v>226</v>
      </c>
      <c r="G513" s="365" t="s">
        <v>226</v>
      </c>
      <c r="H513" s="360"/>
      <c r="I513" s="361"/>
      <c r="J513" s="365" t="s">
        <v>226</v>
      </c>
      <c r="K513" s="335"/>
      <c r="L513" s="335"/>
      <c r="M513" s="335"/>
    </row>
    <row r="514" spans="1:13" ht="13.8" hidden="1">
      <c r="A514" s="335"/>
      <c r="B514" s="335"/>
      <c r="C514" s="377" t="s">
        <v>953</v>
      </c>
      <c r="D514" s="370" t="s">
        <v>550</v>
      </c>
      <c r="E514" s="362" t="s">
        <v>772</v>
      </c>
      <c r="F514" s="365" t="s">
        <v>226</v>
      </c>
      <c r="G514" s="365" t="s">
        <v>226</v>
      </c>
      <c r="H514" s="360"/>
      <c r="I514" s="361"/>
      <c r="J514" s="365" t="s">
        <v>226</v>
      </c>
      <c r="K514" s="335"/>
      <c r="L514" s="335"/>
      <c r="M514" s="335"/>
    </row>
    <row r="515" spans="1:13" ht="13.8" hidden="1">
      <c r="A515" s="335"/>
      <c r="B515" s="335"/>
      <c r="C515" s="377" t="s">
        <v>953</v>
      </c>
      <c r="D515" s="370" t="s">
        <v>550</v>
      </c>
      <c r="E515" s="362" t="s">
        <v>955</v>
      </c>
      <c r="F515" s="365" t="s">
        <v>226</v>
      </c>
      <c r="G515" s="365" t="s">
        <v>226</v>
      </c>
      <c r="H515" s="360"/>
      <c r="I515" s="361"/>
      <c r="J515" s="365" t="s">
        <v>226</v>
      </c>
      <c r="K515" s="335"/>
      <c r="L515" s="335"/>
      <c r="M515" s="335"/>
    </row>
    <row r="516" spans="1:13" ht="13.8" hidden="1">
      <c r="A516" s="335"/>
      <c r="B516" s="335"/>
      <c r="C516" s="377" t="s">
        <v>953</v>
      </c>
      <c r="D516" s="370" t="s">
        <v>462</v>
      </c>
      <c r="E516" s="362" t="s">
        <v>954</v>
      </c>
      <c r="F516" s="365" t="s">
        <v>226</v>
      </c>
      <c r="G516" s="365" t="s">
        <v>226</v>
      </c>
      <c r="H516" s="360"/>
      <c r="I516" s="361"/>
      <c r="J516" s="365" t="s">
        <v>226</v>
      </c>
      <c r="K516" s="335"/>
      <c r="L516" s="335"/>
      <c r="M516" s="335"/>
    </row>
    <row r="517" spans="1:13" ht="13.8" hidden="1">
      <c r="A517" s="335"/>
      <c r="B517" s="335"/>
      <c r="C517" s="377" t="s">
        <v>953</v>
      </c>
      <c r="D517" s="370" t="s">
        <v>462</v>
      </c>
      <c r="E517" s="362" t="s">
        <v>772</v>
      </c>
      <c r="F517" s="365" t="s">
        <v>226</v>
      </c>
      <c r="G517" s="365" t="s">
        <v>226</v>
      </c>
      <c r="H517" s="360"/>
      <c r="I517" s="361"/>
      <c r="J517" s="365" t="s">
        <v>226</v>
      </c>
      <c r="K517" s="335"/>
      <c r="L517" s="335"/>
      <c r="M517" s="335"/>
    </row>
    <row r="518" spans="1:13" ht="13.8" hidden="1">
      <c r="A518" s="335"/>
      <c r="B518" s="335"/>
      <c r="C518" s="377" t="s">
        <v>953</v>
      </c>
      <c r="D518" s="370" t="s">
        <v>462</v>
      </c>
      <c r="E518" s="362" t="s">
        <v>955</v>
      </c>
      <c r="F518" s="365" t="s">
        <v>226</v>
      </c>
      <c r="G518" s="365" t="s">
        <v>226</v>
      </c>
      <c r="H518" s="360"/>
      <c r="I518" s="361"/>
      <c r="J518" s="365" t="s">
        <v>226</v>
      </c>
      <c r="K518" s="335"/>
      <c r="L518" s="335"/>
      <c r="M518" s="335"/>
    </row>
    <row r="519" spans="1:13" ht="13.8" hidden="1">
      <c r="A519" s="335"/>
      <c r="B519" s="335"/>
      <c r="C519" s="377" t="s">
        <v>953</v>
      </c>
      <c r="D519" s="370" t="s">
        <v>474</v>
      </c>
      <c r="E519" s="362" t="s">
        <v>954</v>
      </c>
      <c r="F519" s="365" t="s">
        <v>226</v>
      </c>
      <c r="G519" s="365" t="s">
        <v>226</v>
      </c>
      <c r="H519" s="360"/>
      <c r="I519" s="361"/>
      <c r="J519" s="365" t="s">
        <v>226</v>
      </c>
      <c r="K519" s="335"/>
      <c r="L519" s="335"/>
      <c r="M519" s="335"/>
    </row>
    <row r="520" spans="1:13" ht="13.8" hidden="1">
      <c r="A520" s="335"/>
      <c r="B520" s="335"/>
      <c r="C520" s="377" t="s">
        <v>953</v>
      </c>
      <c r="D520" s="370" t="s">
        <v>474</v>
      </c>
      <c r="E520" s="362" t="s">
        <v>772</v>
      </c>
      <c r="F520" s="365" t="s">
        <v>226</v>
      </c>
      <c r="G520" s="365" t="s">
        <v>226</v>
      </c>
      <c r="H520" s="360"/>
      <c r="I520" s="361"/>
      <c r="J520" s="365" t="s">
        <v>226</v>
      </c>
      <c r="K520" s="335"/>
      <c r="L520" s="335"/>
      <c r="M520" s="335"/>
    </row>
    <row r="521" spans="1:13" ht="13.8" hidden="1">
      <c r="A521" s="335"/>
      <c r="B521" s="335"/>
      <c r="C521" s="377" t="s">
        <v>953</v>
      </c>
      <c r="D521" s="370" t="s">
        <v>474</v>
      </c>
      <c r="E521" s="362" t="s">
        <v>955</v>
      </c>
      <c r="F521" s="365" t="s">
        <v>226</v>
      </c>
      <c r="G521" s="365" t="s">
        <v>226</v>
      </c>
      <c r="H521" s="360"/>
      <c r="I521" s="361"/>
      <c r="J521" s="365" t="s">
        <v>226</v>
      </c>
      <c r="K521" s="335"/>
      <c r="L521" s="335"/>
      <c r="M521" s="335"/>
    </row>
    <row r="522" spans="1:13" ht="13.8" hidden="1">
      <c r="A522" s="335"/>
      <c r="B522" s="335"/>
      <c r="C522" s="377" t="s">
        <v>953</v>
      </c>
      <c r="D522" s="370" t="s">
        <v>475</v>
      </c>
      <c r="E522" s="362" t="s">
        <v>954</v>
      </c>
      <c r="F522" s="363">
        <v>2357</v>
      </c>
      <c r="G522" s="363">
        <v>1827</v>
      </c>
      <c r="H522" s="365">
        <v>-530</v>
      </c>
      <c r="I522" s="364">
        <v>2357</v>
      </c>
      <c r="J522" s="365">
        <v>-530</v>
      </c>
      <c r="K522" s="335"/>
      <c r="L522" s="335"/>
      <c r="M522" s="335"/>
    </row>
    <row r="523" spans="1:13" ht="13.8" hidden="1">
      <c r="A523" s="335"/>
      <c r="B523" s="335"/>
      <c r="C523" s="377" t="s">
        <v>953</v>
      </c>
      <c r="D523" s="370" t="s">
        <v>475</v>
      </c>
      <c r="E523" s="362" t="s">
        <v>772</v>
      </c>
      <c r="F523" s="363">
        <v>22866</v>
      </c>
      <c r="G523" s="363">
        <v>22866</v>
      </c>
      <c r="H523" s="365" t="s">
        <v>226</v>
      </c>
      <c r="I523" s="364">
        <v>22866</v>
      </c>
      <c r="J523" s="365" t="s">
        <v>226</v>
      </c>
      <c r="K523" s="335"/>
      <c r="L523" s="335"/>
      <c r="M523" s="335"/>
    </row>
    <row r="524" spans="1:13" ht="13.8" hidden="1">
      <c r="A524" s="335"/>
      <c r="B524" s="335"/>
      <c r="C524" s="377" t="s">
        <v>953</v>
      </c>
      <c r="D524" s="370" t="s">
        <v>475</v>
      </c>
      <c r="E524" s="362" t="s">
        <v>955</v>
      </c>
      <c r="F524" s="365" t="s">
        <v>226</v>
      </c>
      <c r="G524" s="365" t="s">
        <v>226</v>
      </c>
      <c r="H524" s="365" t="s">
        <v>226</v>
      </c>
      <c r="I524" s="361"/>
      <c r="J524" s="365" t="s">
        <v>226</v>
      </c>
      <c r="K524" s="335"/>
      <c r="L524" s="335"/>
      <c r="M524" s="335"/>
    </row>
    <row r="525" spans="1:13" ht="13.8" hidden="1">
      <c r="A525" s="335"/>
      <c r="B525" s="335"/>
      <c r="C525" s="377" t="s">
        <v>953</v>
      </c>
      <c r="D525" s="378" t="s">
        <v>487</v>
      </c>
      <c r="E525" s="362" t="s">
        <v>954</v>
      </c>
      <c r="F525" s="363">
        <v>3770</v>
      </c>
      <c r="G525" s="365" t="s">
        <v>226</v>
      </c>
      <c r="H525" s="363">
        <v>-3770</v>
      </c>
      <c r="I525" s="364">
        <v>3770</v>
      </c>
      <c r="J525" s="363">
        <v>-3770</v>
      </c>
      <c r="K525" s="335"/>
      <c r="L525" s="335"/>
      <c r="M525" s="335"/>
    </row>
    <row r="526" spans="1:13" ht="13.8" hidden="1">
      <c r="A526" s="335"/>
      <c r="B526" s="335"/>
      <c r="C526" s="377" t="s">
        <v>953</v>
      </c>
      <c r="D526" s="378" t="s">
        <v>487</v>
      </c>
      <c r="E526" s="362" t="s">
        <v>772</v>
      </c>
      <c r="F526" s="365" t="s">
        <v>226</v>
      </c>
      <c r="G526" s="365" t="s">
        <v>226</v>
      </c>
      <c r="H526" s="365" t="s">
        <v>226</v>
      </c>
      <c r="I526" s="361"/>
      <c r="J526" s="365" t="s">
        <v>226</v>
      </c>
      <c r="K526" s="335"/>
      <c r="L526" s="335"/>
      <c r="M526" s="335"/>
    </row>
    <row r="527" spans="1:13" ht="13.8" hidden="1">
      <c r="A527" s="335"/>
      <c r="B527" s="335"/>
      <c r="C527" s="377" t="s">
        <v>953</v>
      </c>
      <c r="D527" s="378" t="s">
        <v>487</v>
      </c>
      <c r="E527" s="362" t="s">
        <v>955</v>
      </c>
      <c r="F527" s="365" t="s">
        <v>226</v>
      </c>
      <c r="G527" s="365" t="s">
        <v>226</v>
      </c>
      <c r="H527" s="365" t="s">
        <v>226</v>
      </c>
      <c r="I527" s="361"/>
      <c r="J527" s="365" t="s">
        <v>226</v>
      </c>
      <c r="K527" s="335"/>
      <c r="L527" s="335"/>
      <c r="M527" s="335"/>
    </row>
    <row r="528" spans="1:13" ht="13.8" hidden="1">
      <c r="A528" s="335"/>
      <c r="B528" s="335"/>
      <c r="C528" s="377" t="s">
        <v>953</v>
      </c>
      <c r="D528" s="370" t="s">
        <v>491</v>
      </c>
      <c r="E528" s="362" t="s">
        <v>954</v>
      </c>
      <c r="F528" s="365" t="s">
        <v>226</v>
      </c>
      <c r="G528" s="365" t="s">
        <v>226</v>
      </c>
      <c r="H528" s="360"/>
      <c r="I528" s="361"/>
      <c r="J528" s="365" t="s">
        <v>226</v>
      </c>
      <c r="K528" s="335"/>
      <c r="L528" s="335"/>
      <c r="M528" s="335"/>
    </row>
    <row r="529" spans="1:13" ht="13.8" hidden="1">
      <c r="A529" s="335"/>
      <c r="B529" s="335"/>
      <c r="C529" s="377" t="s">
        <v>953</v>
      </c>
      <c r="D529" s="370" t="s">
        <v>491</v>
      </c>
      <c r="E529" s="362" t="s">
        <v>772</v>
      </c>
      <c r="F529" s="365" t="s">
        <v>226</v>
      </c>
      <c r="G529" s="365" t="s">
        <v>226</v>
      </c>
      <c r="H529" s="360"/>
      <c r="I529" s="361"/>
      <c r="J529" s="365" t="s">
        <v>226</v>
      </c>
      <c r="K529" s="335"/>
      <c r="L529" s="335"/>
      <c r="M529" s="335"/>
    </row>
    <row r="530" spans="1:13" ht="13.8" hidden="1">
      <c r="A530" s="335"/>
      <c r="B530" s="335"/>
      <c r="C530" s="377" t="s">
        <v>953</v>
      </c>
      <c r="D530" s="370" t="s">
        <v>491</v>
      </c>
      <c r="E530" s="362" t="s">
        <v>955</v>
      </c>
      <c r="F530" s="365" t="s">
        <v>226</v>
      </c>
      <c r="G530" s="365" t="s">
        <v>226</v>
      </c>
      <c r="H530" s="360"/>
      <c r="I530" s="361"/>
      <c r="J530" s="365" t="s">
        <v>226</v>
      </c>
      <c r="K530" s="335"/>
      <c r="L530" s="335"/>
      <c r="M530" s="335"/>
    </row>
    <row r="531" spans="1:13" ht="13.8" hidden="1">
      <c r="A531" s="335"/>
      <c r="B531" s="335"/>
      <c r="C531" s="377" t="s">
        <v>953</v>
      </c>
      <c r="D531" s="370" t="s">
        <v>493</v>
      </c>
      <c r="E531" s="362" t="s">
        <v>954</v>
      </c>
      <c r="F531" s="365" t="s">
        <v>226</v>
      </c>
      <c r="G531" s="365" t="s">
        <v>226</v>
      </c>
      <c r="H531" s="360"/>
      <c r="I531" s="361"/>
      <c r="J531" s="365" t="s">
        <v>226</v>
      </c>
      <c r="K531" s="335"/>
      <c r="L531" s="335"/>
      <c r="M531" s="335"/>
    </row>
    <row r="532" spans="1:13" ht="13.8" hidden="1">
      <c r="A532" s="335"/>
      <c r="B532" s="335"/>
      <c r="C532" s="377" t="s">
        <v>953</v>
      </c>
      <c r="D532" s="370" t="s">
        <v>493</v>
      </c>
      <c r="E532" s="362" t="s">
        <v>772</v>
      </c>
      <c r="F532" s="365" t="s">
        <v>226</v>
      </c>
      <c r="G532" s="365" t="s">
        <v>226</v>
      </c>
      <c r="H532" s="360"/>
      <c r="I532" s="361"/>
      <c r="J532" s="365" t="s">
        <v>226</v>
      </c>
      <c r="K532" s="335"/>
      <c r="L532" s="335"/>
      <c r="M532" s="335"/>
    </row>
    <row r="533" spans="1:13" ht="13.8" hidden="1">
      <c r="A533" s="335"/>
      <c r="B533" s="335"/>
      <c r="C533" s="377" t="s">
        <v>953</v>
      </c>
      <c r="D533" s="370" t="s">
        <v>493</v>
      </c>
      <c r="E533" s="362" t="s">
        <v>955</v>
      </c>
      <c r="F533" s="365" t="s">
        <v>226</v>
      </c>
      <c r="G533" s="365" t="s">
        <v>226</v>
      </c>
      <c r="H533" s="360"/>
      <c r="I533" s="361"/>
      <c r="J533" s="365" t="s">
        <v>226</v>
      </c>
      <c r="K533" s="335"/>
      <c r="L533" s="335"/>
      <c r="M533" s="335"/>
    </row>
    <row r="534" spans="1:13" ht="13.8" hidden="1">
      <c r="A534" s="335"/>
      <c r="B534" s="335"/>
      <c r="C534" s="377" t="s">
        <v>953</v>
      </c>
      <c r="D534" s="370" t="s">
        <v>501</v>
      </c>
      <c r="E534" s="362" t="s">
        <v>954</v>
      </c>
      <c r="F534" s="365" t="s">
        <v>226</v>
      </c>
      <c r="G534" s="365" t="s">
        <v>226</v>
      </c>
      <c r="H534" s="360"/>
      <c r="I534" s="361"/>
      <c r="J534" s="365" t="s">
        <v>226</v>
      </c>
      <c r="K534" s="335"/>
      <c r="L534" s="335"/>
      <c r="M534" s="335"/>
    </row>
    <row r="535" spans="1:13" ht="13.8" hidden="1">
      <c r="A535" s="335"/>
      <c r="B535" s="335"/>
      <c r="C535" s="377" t="s">
        <v>953</v>
      </c>
      <c r="D535" s="370" t="s">
        <v>501</v>
      </c>
      <c r="E535" s="362" t="s">
        <v>772</v>
      </c>
      <c r="F535" s="365" t="s">
        <v>226</v>
      </c>
      <c r="G535" s="365" t="s">
        <v>226</v>
      </c>
      <c r="H535" s="360"/>
      <c r="I535" s="361"/>
      <c r="J535" s="365" t="s">
        <v>226</v>
      </c>
      <c r="K535" s="335"/>
      <c r="L535" s="335"/>
      <c r="M535" s="335"/>
    </row>
    <row r="536" spans="1:13" ht="13.8" hidden="1">
      <c r="A536" s="335"/>
      <c r="B536" s="335"/>
      <c r="C536" s="377" t="s">
        <v>953</v>
      </c>
      <c r="D536" s="370" t="s">
        <v>501</v>
      </c>
      <c r="E536" s="362" t="s">
        <v>955</v>
      </c>
      <c r="F536" s="365" t="s">
        <v>226</v>
      </c>
      <c r="G536" s="365" t="s">
        <v>226</v>
      </c>
      <c r="H536" s="360"/>
      <c r="I536" s="361"/>
      <c r="J536" s="365" t="s">
        <v>226</v>
      </c>
      <c r="K536" s="335"/>
      <c r="L536" s="335"/>
      <c r="M536" s="335"/>
    </row>
    <row r="537" spans="1:13" ht="13.8" hidden="1">
      <c r="A537" s="335"/>
      <c r="B537" s="335"/>
      <c r="C537" s="377" t="s">
        <v>953</v>
      </c>
      <c r="D537" s="370" t="s">
        <v>503</v>
      </c>
      <c r="E537" s="362" t="s">
        <v>954</v>
      </c>
      <c r="F537" s="365" t="s">
        <v>226</v>
      </c>
      <c r="G537" s="365" t="s">
        <v>226</v>
      </c>
      <c r="H537" s="360"/>
      <c r="I537" s="361"/>
      <c r="J537" s="365" t="s">
        <v>226</v>
      </c>
      <c r="K537" s="335"/>
      <c r="L537" s="335"/>
      <c r="M537" s="335"/>
    </row>
    <row r="538" spans="1:13" ht="13.8" hidden="1">
      <c r="A538" s="335"/>
      <c r="B538" s="335"/>
      <c r="C538" s="377" t="s">
        <v>953</v>
      </c>
      <c r="D538" s="370" t="s">
        <v>503</v>
      </c>
      <c r="E538" s="362" t="s">
        <v>772</v>
      </c>
      <c r="F538" s="365" t="s">
        <v>226</v>
      </c>
      <c r="G538" s="365" t="s">
        <v>226</v>
      </c>
      <c r="H538" s="360"/>
      <c r="I538" s="361"/>
      <c r="J538" s="365" t="s">
        <v>226</v>
      </c>
      <c r="K538" s="335"/>
      <c r="L538" s="335"/>
      <c r="M538" s="335"/>
    </row>
    <row r="539" spans="1:13" ht="13.8" hidden="1">
      <c r="A539" s="335"/>
      <c r="B539" s="335"/>
      <c r="C539" s="377" t="s">
        <v>953</v>
      </c>
      <c r="D539" s="370" t="s">
        <v>503</v>
      </c>
      <c r="E539" s="362" t="s">
        <v>955</v>
      </c>
      <c r="F539" s="365" t="s">
        <v>226</v>
      </c>
      <c r="G539" s="365" t="s">
        <v>226</v>
      </c>
      <c r="H539" s="360"/>
      <c r="I539" s="361"/>
      <c r="J539" s="365" t="s">
        <v>226</v>
      </c>
      <c r="K539" s="335"/>
      <c r="L539" s="335"/>
      <c r="M539" s="335"/>
    </row>
    <row r="540" spans="1:13" ht="13.8" hidden="1">
      <c r="A540" s="335"/>
      <c r="B540" s="335"/>
      <c r="C540" s="377" t="s">
        <v>953</v>
      </c>
      <c r="D540" s="370" t="s">
        <v>511</v>
      </c>
      <c r="E540" s="362" t="s">
        <v>954</v>
      </c>
      <c r="F540" s="365" t="s">
        <v>226</v>
      </c>
      <c r="G540" s="365" t="s">
        <v>226</v>
      </c>
      <c r="H540" s="360"/>
      <c r="I540" s="361"/>
      <c r="J540" s="365" t="s">
        <v>226</v>
      </c>
      <c r="K540" s="335"/>
      <c r="L540" s="335"/>
      <c r="M540" s="335"/>
    </row>
    <row r="541" spans="1:13" ht="13.8" hidden="1">
      <c r="A541" s="335"/>
      <c r="B541" s="335"/>
      <c r="C541" s="377" t="s">
        <v>953</v>
      </c>
      <c r="D541" s="370" t="s">
        <v>511</v>
      </c>
      <c r="E541" s="362" t="s">
        <v>772</v>
      </c>
      <c r="F541" s="365" t="s">
        <v>226</v>
      </c>
      <c r="G541" s="365" t="s">
        <v>226</v>
      </c>
      <c r="H541" s="360"/>
      <c r="I541" s="361"/>
      <c r="J541" s="365" t="s">
        <v>226</v>
      </c>
      <c r="K541" s="335"/>
      <c r="L541" s="335"/>
      <c r="M541" s="335"/>
    </row>
    <row r="542" spans="1:13" ht="13.8" hidden="1">
      <c r="A542" s="335"/>
      <c r="B542" s="335"/>
      <c r="C542" s="377" t="s">
        <v>953</v>
      </c>
      <c r="D542" s="370" t="s">
        <v>511</v>
      </c>
      <c r="E542" s="362" t="s">
        <v>955</v>
      </c>
      <c r="F542" s="365" t="s">
        <v>226</v>
      </c>
      <c r="G542" s="365" t="s">
        <v>226</v>
      </c>
      <c r="H542" s="360"/>
      <c r="I542" s="361"/>
      <c r="J542" s="365" t="s">
        <v>226</v>
      </c>
      <c r="K542" s="335"/>
      <c r="L542" s="335"/>
      <c r="M542" s="335"/>
    </row>
    <row r="543" spans="1:13" ht="13.8" hidden="1">
      <c r="A543" s="335"/>
      <c r="B543" s="335"/>
      <c r="C543" s="377" t="s">
        <v>953</v>
      </c>
      <c r="D543" s="356" t="s">
        <v>515</v>
      </c>
      <c r="E543" s="362" t="s">
        <v>954</v>
      </c>
      <c r="F543" s="363">
        <v>195613</v>
      </c>
      <c r="G543" s="365" t="s">
        <v>226</v>
      </c>
      <c r="H543" s="363">
        <v>-195613</v>
      </c>
      <c r="I543" s="366" t="s">
        <v>226</v>
      </c>
      <c r="J543" s="365" t="s">
        <v>226</v>
      </c>
      <c r="K543" s="335"/>
      <c r="L543" s="335"/>
      <c r="M543" s="335"/>
    </row>
    <row r="544" spans="1:13" ht="13.8" hidden="1">
      <c r="A544" s="335"/>
      <c r="B544" s="335"/>
      <c r="C544" s="377" t="s">
        <v>953</v>
      </c>
      <c r="D544" s="356" t="s">
        <v>515</v>
      </c>
      <c r="E544" s="362" t="s">
        <v>772</v>
      </c>
      <c r="F544" s="363">
        <v>7112053</v>
      </c>
      <c r="G544" s="365" t="s">
        <v>226</v>
      </c>
      <c r="H544" s="363">
        <v>-7112053</v>
      </c>
      <c r="I544" s="366" t="s">
        <v>226</v>
      </c>
      <c r="J544" s="365" t="s">
        <v>226</v>
      </c>
      <c r="K544" s="335"/>
      <c r="L544" s="335"/>
      <c r="M544" s="335"/>
    </row>
    <row r="545" spans="1:13" ht="13.8" hidden="1">
      <c r="A545" s="335"/>
      <c r="B545" s="335"/>
      <c r="C545" s="377" t="s">
        <v>953</v>
      </c>
      <c r="D545" s="356" t="s">
        <v>515</v>
      </c>
      <c r="E545" s="362" t="s">
        <v>955</v>
      </c>
      <c r="F545" s="365" t="s">
        <v>226</v>
      </c>
      <c r="G545" s="365" t="s">
        <v>226</v>
      </c>
      <c r="H545" s="365" t="s">
        <v>226</v>
      </c>
      <c r="I545" s="361"/>
      <c r="J545" s="365" t="s">
        <v>226</v>
      </c>
      <c r="K545" s="335"/>
      <c r="L545" s="335"/>
      <c r="M545" s="335"/>
    </row>
    <row r="546" spans="1:13" ht="13.8" hidden="1">
      <c r="A546" s="335"/>
      <c r="B546" s="335"/>
      <c r="C546" s="377" t="s">
        <v>953</v>
      </c>
      <c r="D546" s="370" t="s">
        <v>515</v>
      </c>
      <c r="E546" s="379" t="s">
        <v>956</v>
      </c>
      <c r="F546" s="380" t="s">
        <v>957</v>
      </c>
      <c r="G546" s="360"/>
      <c r="H546" s="360"/>
      <c r="I546" s="361"/>
      <c r="J546" s="360"/>
      <c r="K546" s="335"/>
      <c r="L546" s="335"/>
      <c r="M546" s="335"/>
    </row>
    <row r="547" spans="1:13" ht="13.8" hidden="1">
      <c r="A547" s="335"/>
      <c r="B547" s="335"/>
      <c r="C547" s="377" t="s">
        <v>953</v>
      </c>
      <c r="D547" s="370" t="s">
        <v>515</v>
      </c>
      <c r="E547" s="362" t="s">
        <v>954</v>
      </c>
      <c r="F547" s="365" t="s">
        <v>226</v>
      </c>
      <c r="G547" s="365" t="s">
        <v>226</v>
      </c>
      <c r="H547" s="360"/>
      <c r="I547" s="361"/>
      <c r="J547" s="365" t="s">
        <v>226</v>
      </c>
      <c r="K547" s="335"/>
      <c r="L547" s="335"/>
      <c r="M547" s="335"/>
    </row>
    <row r="548" spans="1:13" ht="13.8" hidden="1">
      <c r="A548" s="335"/>
      <c r="B548" s="335"/>
      <c r="C548" s="377" t="s">
        <v>953</v>
      </c>
      <c r="D548" s="370" t="s">
        <v>515</v>
      </c>
      <c r="E548" s="362" t="s">
        <v>772</v>
      </c>
      <c r="F548" s="365" t="s">
        <v>226</v>
      </c>
      <c r="G548" s="365" t="s">
        <v>226</v>
      </c>
      <c r="H548" s="360"/>
      <c r="I548" s="361"/>
      <c r="J548" s="365" t="s">
        <v>226</v>
      </c>
      <c r="K548" s="335"/>
      <c r="L548" s="335"/>
      <c r="M548" s="335"/>
    </row>
    <row r="549" spans="1:13" ht="13.8" hidden="1">
      <c r="A549" s="335"/>
      <c r="B549" s="335"/>
      <c r="C549" s="377" t="s">
        <v>953</v>
      </c>
      <c r="D549" s="370" t="s">
        <v>515</v>
      </c>
      <c r="E549" s="362" t="s">
        <v>955</v>
      </c>
      <c r="F549" s="365" t="s">
        <v>226</v>
      </c>
      <c r="G549" s="365" t="s">
        <v>226</v>
      </c>
      <c r="H549" s="360"/>
      <c r="I549" s="361"/>
      <c r="J549" s="365" t="s">
        <v>226</v>
      </c>
      <c r="K549" s="335"/>
      <c r="L549" s="335"/>
      <c r="M549" s="335"/>
    </row>
    <row r="550" spans="1:13" ht="13.8" hidden="1">
      <c r="A550" s="335"/>
      <c r="B550" s="335"/>
      <c r="C550" s="377" t="s">
        <v>953</v>
      </c>
      <c r="D550" s="370" t="s">
        <v>518</v>
      </c>
      <c r="E550" s="362" t="s">
        <v>954</v>
      </c>
      <c r="F550" s="365" t="s">
        <v>226</v>
      </c>
      <c r="G550" s="365" t="s">
        <v>226</v>
      </c>
      <c r="H550" s="360"/>
      <c r="I550" s="361"/>
      <c r="J550" s="365" t="s">
        <v>226</v>
      </c>
      <c r="K550" s="335"/>
      <c r="L550" s="335"/>
      <c r="M550" s="335"/>
    </row>
    <row r="551" spans="1:13" ht="13.8" hidden="1">
      <c r="A551" s="335"/>
      <c r="B551" s="335"/>
      <c r="C551" s="377" t="s">
        <v>953</v>
      </c>
      <c r="D551" s="370" t="s">
        <v>518</v>
      </c>
      <c r="E551" s="362" t="s">
        <v>772</v>
      </c>
      <c r="F551" s="365" t="s">
        <v>226</v>
      </c>
      <c r="G551" s="365" t="s">
        <v>226</v>
      </c>
      <c r="H551" s="360"/>
      <c r="I551" s="361"/>
      <c r="J551" s="365" t="s">
        <v>226</v>
      </c>
      <c r="K551" s="335"/>
      <c r="L551" s="335"/>
      <c r="M551" s="335"/>
    </row>
    <row r="552" spans="1:13" ht="13.8" hidden="1">
      <c r="A552" s="335"/>
      <c r="B552" s="335"/>
      <c r="C552" s="377" t="s">
        <v>953</v>
      </c>
      <c r="D552" s="370" t="s">
        <v>518</v>
      </c>
      <c r="E552" s="362" t="s">
        <v>955</v>
      </c>
      <c r="F552" s="365" t="s">
        <v>226</v>
      </c>
      <c r="G552" s="365" t="s">
        <v>226</v>
      </c>
      <c r="H552" s="360"/>
      <c r="I552" s="361"/>
      <c r="J552" s="365" t="s">
        <v>226</v>
      </c>
      <c r="K552" s="335"/>
      <c r="L552" s="335"/>
      <c r="M552" s="335"/>
    </row>
    <row r="553" spans="1:13" ht="13.8" hidden="1">
      <c r="A553" s="335"/>
      <c r="B553" s="335"/>
      <c r="C553" s="377" t="s">
        <v>953</v>
      </c>
      <c r="D553" s="370" t="s">
        <v>521</v>
      </c>
      <c r="E553" s="362" t="s">
        <v>954</v>
      </c>
      <c r="F553" s="365" t="s">
        <v>226</v>
      </c>
      <c r="G553" s="365" t="s">
        <v>226</v>
      </c>
      <c r="H553" s="360"/>
      <c r="I553" s="361"/>
      <c r="J553" s="365" t="s">
        <v>226</v>
      </c>
      <c r="K553" s="335"/>
      <c r="L553" s="335"/>
      <c r="M553" s="335"/>
    </row>
    <row r="554" spans="1:13" ht="13.8" hidden="1">
      <c r="A554" s="335"/>
      <c r="B554" s="335"/>
      <c r="C554" s="377" t="s">
        <v>953</v>
      </c>
      <c r="D554" s="370" t="s">
        <v>521</v>
      </c>
      <c r="E554" s="362" t="s">
        <v>772</v>
      </c>
      <c r="F554" s="365" t="s">
        <v>226</v>
      </c>
      <c r="G554" s="365" t="s">
        <v>226</v>
      </c>
      <c r="H554" s="360"/>
      <c r="I554" s="361"/>
      <c r="J554" s="365" t="s">
        <v>226</v>
      </c>
      <c r="K554" s="335"/>
      <c r="L554" s="335"/>
      <c r="M554" s="335"/>
    </row>
    <row r="555" spans="1:13" ht="13.8" hidden="1">
      <c r="A555" s="335"/>
      <c r="B555" s="335"/>
      <c r="C555" s="377" t="s">
        <v>953</v>
      </c>
      <c r="D555" s="370" t="s">
        <v>521</v>
      </c>
      <c r="E555" s="362" t="s">
        <v>955</v>
      </c>
      <c r="F555" s="365" t="s">
        <v>226</v>
      </c>
      <c r="G555" s="365" t="s">
        <v>226</v>
      </c>
      <c r="H555" s="360"/>
      <c r="I555" s="361"/>
      <c r="J555" s="365" t="s">
        <v>226</v>
      </c>
      <c r="K555" s="335"/>
      <c r="L555" s="335"/>
      <c r="M555" s="335"/>
    </row>
    <row r="556" spans="1:13" ht="13.8" hidden="1">
      <c r="A556" s="335"/>
      <c r="B556" s="335"/>
      <c r="C556" s="377" t="s">
        <v>953</v>
      </c>
      <c r="D556" s="370" t="s">
        <v>526</v>
      </c>
      <c r="E556" s="362" t="s">
        <v>954</v>
      </c>
      <c r="F556" s="363">
        <v>1692195</v>
      </c>
      <c r="G556" s="363">
        <v>1692195</v>
      </c>
      <c r="H556" s="365" t="s">
        <v>226</v>
      </c>
      <c r="I556" s="364">
        <v>1692195</v>
      </c>
      <c r="J556" s="365" t="s">
        <v>226</v>
      </c>
      <c r="K556" s="335"/>
      <c r="L556" s="335"/>
      <c r="M556" s="335"/>
    </row>
    <row r="557" spans="1:13" ht="13.8" hidden="1">
      <c r="A557" s="335"/>
      <c r="B557" s="335"/>
      <c r="C557" s="377" t="s">
        <v>953</v>
      </c>
      <c r="D557" s="370" t="s">
        <v>526</v>
      </c>
      <c r="E557" s="362" t="s">
        <v>772</v>
      </c>
      <c r="F557" s="363">
        <v>7566729</v>
      </c>
      <c r="G557" s="363">
        <v>9675364</v>
      </c>
      <c r="H557" s="363">
        <v>2108635</v>
      </c>
      <c r="I557" s="364">
        <v>9675364</v>
      </c>
      <c r="J557" s="365" t="s">
        <v>226</v>
      </c>
      <c r="K557" s="335"/>
      <c r="L557" s="335"/>
      <c r="M557" s="335"/>
    </row>
    <row r="558" spans="1:13" ht="13.8" hidden="1">
      <c r="A558" s="335"/>
      <c r="B558" s="335"/>
      <c r="C558" s="377" t="s">
        <v>953</v>
      </c>
      <c r="D558" s="370" t="s">
        <v>526</v>
      </c>
      <c r="E558" s="362" t="s">
        <v>955</v>
      </c>
      <c r="F558" s="365" t="s">
        <v>226</v>
      </c>
      <c r="G558" s="365" t="s">
        <v>226</v>
      </c>
      <c r="H558" s="365" t="s">
        <v>226</v>
      </c>
      <c r="I558" s="361"/>
      <c r="J558" s="365" t="s">
        <v>226</v>
      </c>
      <c r="K558" s="335"/>
      <c r="L558" s="335"/>
      <c r="M558" s="335"/>
    </row>
    <row r="559" spans="1:13" ht="13.8" hidden="1">
      <c r="A559" s="335"/>
      <c r="B559" s="335"/>
      <c r="C559" s="377" t="s">
        <v>953</v>
      </c>
      <c r="D559" s="370" t="s">
        <v>529</v>
      </c>
      <c r="E559" s="362" t="s">
        <v>954</v>
      </c>
      <c r="F559" s="363">
        <v>443423</v>
      </c>
      <c r="G559" s="363">
        <v>120719</v>
      </c>
      <c r="H559" s="363">
        <v>-322704</v>
      </c>
      <c r="I559" s="364">
        <v>120719</v>
      </c>
      <c r="J559" s="365" t="s">
        <v>226</v>
      </c>
      <c r="K559" s="335"/>
      <c r="L559" s="335"/>
      <c r="M559" s="335"/>
    </row>
    <row r="560" spans="1:13" ht="13.8" hidden="1">
      <c r="A560" s="335"/>
      <c r="B560" s="335"/>
      <c r="C560" s="377" t="s">
        <v>953</v>
      </c>
      <c r="D560" s="370" t="s">
        <v>529</v>
      </c>
      <c r="E560" s="362" t="s">
        <v>772</v>
      </c>
      <c r="F560" s="365" t="s">
        <v>226</v>
      </c>
      <c r="G560" s="363">
        <v>831440</v>
      </c>
      <c r="H560" s="363">
        <v>831440</v>
      </c>
      <c r="I560" s="364">
        <v>831440</v>
      </c>
      <c r="J560" s="365" t="s">
        <v>226</v>
      </c>
      <c r="K560" s="335"/>
      <c r="L560" s="335"/>
      <c r="M560" s="335"/>
    </row>
    <row r="561" spans="1:13" ht="13.8" hidden="1">
      <c r="A561" s="335"/>
      <c r="B561" s="335"/>
      <c r="C561" s="377" t="s">
        <v>953</v>
      </c>
      <c r="D561" s="370" t="s">
        <v>529</v>
      </c>
      <c r="E561" s="362" t="s">
        <v>955</v>
      </c>
      <c r="F561" s="365" t="s">
        <v>226</v>
      </c>
      <c r="G561" s="365" t="s">
        <v>226</v>
      </c>
      <c r="H561" s="365" t="s">
        <v>226</v>
      </c>
      <c r="I561" s="361"/>
      <c r="J561" s="365" t="s">
        <v>226</v>
      </c>
      <c r="K561" s="335"/>
      <c r="L561" s="335"/>
      <c r="M561" s="335"/>
    </row>
    <row r="562" spans="1:13" ht="13.8" hidden="1">
      <c r="A562" s="335"/>
      <c r="B562" s="335"/>
      <c r="C562" s="377" t="s">
        <v>953</v>
      </c>
      <c r="D562" s="370" t="s">
        <v>533</v>
      </c>
      <c r="E562" s="362" t="s">
        <v>954</v>
      </c>
      <c r="F562" s="365" t="s">
        <v>226</v>
      </c>
      <c r="G562" s="365" t="s">
        <v>226</v>
      </c>
      <c r="H562" s="360"/>
      <c r="I562" s="361"/>
      <c r="J562" s="365" t="s">
        <v>226</v>
      </c>
      <c r="K562" s="335"/>
      <c r="L562" s="335"/>
      <c r="M562" s="335"/>
    </row>
    <row r="563" spans="1:13" ht="13.8" hidden="1">
      <c r="A563" s="335"/>
      <c r="B563" s="335"/>
      <c r="C563" s="377" t="s">
        <v>953</v>
      </c>
      <c r="D563" s="370" t="s">
        <v>533</v>
      </c>
      <c r="E563" s="362" t="s">
        <v>772</v>
      </c>
      <c r="F563" s="365" t="s">
        <v>226</v>
      </c>
      <c r="G563" s="365" t="s">
        <v>226</v>
      </c>
      <c r="H563" s="360"/>
      <c r="I563" s="361"/>
      <c r="J563" s="365" t="s">
        <v>226</v>
      </c>
      <c r="K563" s="335"/>
      <c r="L563" s="335"/>
      <c r="M563" s="335"/>
    </row>
    <row r="564" spans="1:13" ht="13.8" hidden="1">
      <c r="A564" s="335"/>
      <c r="B564" s="335"/>
      <c r="C564" s="377" t="s">
        <v>953</v>
      </c>
      <c r="D564" s="370" t="s">
        <v>533</v>
      </c>
      <c r="E564" s="362" t="s">
        <v>955</v>
      </c>
      <c r="F564" s="365" t="s">
        <v>226</v>
      </c>
      <c r="G564" s="365" t="s">
        <v>226</v>
      </c>
      <c r="H564" s="360"/>
      <c r="I564" s="361"/>
      <c r="J564" s="365" t="s">
        <v>226</v>
      </c>
      <c r="K564" s="335"/>
      <c r="L564" s="335"/>
      <c r="M564" s="335"/>
    </row>
    <row r="565" spans="1:13" ht="13.8" hidden="1">
      <c r="A565" s="335"/>
      <c r="B565" s="335"/>
      <c r="C565" s="377" t="s">
        <v>953</v>
      </c>
      <c r="D565" s="370" t="s">
        <v>489</v>
      </c>
      <c r="E565" s="362" t="s">
        <v>954</v>
      </c>
      <c r="F565" s="365" t="s">
        <v>226</v>
      </c>
      <c r="G565" s="365" t="s">
        <v>226</v>
      </c>
      <c r="H565" s="360"/>
      <c r="I565" s="361"/>
      <c r="J565" s="365" t="s">
        <v>226</v>
      </c>
      <c r="K565" s="335"/>
      <c r="L565" s="335"/>
      <c r="M565" s="335"/>
    </row>
    <row r="566" spans="1:13" ht="13.8" hidden="1">
      <c r="A566" s="335"/>
      <c r="B566" s="335"/>
      <c r="C566" s="377" t="s">
        <v>953</v>
      </c>
      <c r="D566" s="370" t="s">
        <v>489</v>
      </c>
      <c r="E566" s="362" t="s">
        <v>772</v>
      </c>
      <c r="F566" s="365" t="s">
        <v>226</v>
      </c>
      <c r="G566" s="365" t="s">
        <v>226</v>
      </c>
      <c r="H566" s="360"/>
      <c r="I566" s="361"/>
      <c r="J566" s="365" t="s">
        <v>226</v>
      </c>
      <c r="K566" s="335"/>
      <c r="L566" s="335"/>
      <c r="M566" s="335"/>
    </row>
    <row r="567" spans="1:13" ht="13.8" hidden="1">
      <c r="A567" s="335"/>
      <c r="B567" s="335"/>
      <c r="C567" s="377" t="s">
        <v>953</v>
      </c>
      <c r="D567" s="370" t="s">
        <v>489</v>
      </c>
      <c r="E567" s="362" t="s">
        <v>955</v>
      </c>
      <c r="F567" s="365" t="s">
        <v>226</v>
      </c>
      <c r="G567" s="365" t="s">
        <v>226</v>
      </c>
      <c r="H567" s="360"/>
      <c r="I567" s="361"/>
      <c r="J567" s="365" t="s">
        <v>226</v>
      </c>
      <c r="K567" s="335"/>
      <c r="L567" s="335"/>
      <c r="M567" s="335"/>
    </row>
    <row r="568" spans="1:13" ht="13.8" hidden="1">
      <c r="A568" s="335"/>
      <c r="B568" s="335"/>
      <c r="C568" s="377" t="s">
        <v>953</v>
      </c>
      <c r="D568" s="370" t="s">
        <v>534</v>
      </c>
      <c r="E568" s="362" t="s">
        <v>954</v>
      </c>
      <c r="F568" s="365" t="s">
        <v>226</v>
      </c>
      <c r="G568" s="365" t="s">
        <v>226</v>
      </c>
      <c r="H568" s="360"/>
      <c r="I568" s="361"/>
      <c r="J568" s="365" t="s">
        <v>226</v>
      </c>
      <c r="K568" s="335"/>
      <c r="L568" s="335"/>
      <c r="M568" s="335"/>
    </row>
    <row r="569" spans="1:13" ht="13.8" hidden="1">
      <c r="A569" s="335"/>
      <c r="B569" s="335"/>
      <c r="C569" s="377" t="s">
        <v>953</v>
      </c>
      <c r="D569" s="370" t="s">
        <v>534</v>
      </c>
      <c r="E569" s="362" t="s">
        <v>772</v>
      </c>
      <c r="F569" s="365" t="s">
        <v>226</v>
      </c>
      <c r="G569" s="365" t="s">
        <v>226</v>
      </c>
      <c r="H569" s="360"/>
      <c r="I569" s="361"/>
      <c r="J569" s="365" t="s">
        <v>226</v>
      </c>
      <c r="K569" s="335"/>
      <c r="L569" s="335"/>
      <c r="M569" s="335"/>
    </row>
    <row r="570" spans="1:13" ht="13.8" hidden="1">
      <c r="A570" s="335"/>
      <c r="B570" s="335"/>
      <c r="C570" s="377" t="s">
        <v>953</v>
      </c>
      <c r="D570" s="370" t="s">
        <v>534</v>
      </c>
      <c r="E570" s="362" t="s">
        <v>955</v>
      </c>
      <c r="F570" s="365" t="s">
        <v>226</v>
      </c>
      <c r="G570" s="365" t="s">
        <v>226</v>
      </c>
      <c r="H570" s="360"/>
      <c r="I570" s="361"/>
      <c r="J570" s="365" t="s">
        <v>226</v>
      </c>
      <c r="K570" s="335"/>
      <c r="L570" s="335"/>
      <c r="M570" s="335"/>
    </row>
    <row r="571" spans="1:13" ht="13.8" hidden="1">
      <c r="A571" s="335"/>
      <c r="B571" s="335"/>
      <c r="C571" s="377" t="s">
        <v>953</v>
      </c>
      <c r="D571" s="351" t="s">
        <v>851</v>
      </c>
      <c r="E571" s="373" t="s">
        <v>851</v>
      </c>
      <c r="F571" s="374">
        <v>22042856</v>
      </c>
      <c r="G571" s="374">
        <v>12953122</v>
      </c>
      <c r="H571" s="374">
        <v>-9089734</v>
      </c>
      <c r="I571" s="375">
        <v>13080308</v>
      </c>
      <c r="J571" s="374">
        <v>-127187</v>
      </c>
      <c r="K571" s="335"/>
      <c r="L571" s="335"/>
      <c r="M571" s="335"/>
    </row>
    <row r="572" spans="1:13" ht="13.8" hidden="1">
      <c r="A572" s="335"/>
      <c r="B572" s="335"/>
      <c r="C572" s="377" t="s">
        <v>953</v>
      </c>
      <c r="D572" s="351" t="s">
        <v>852</v>
      </c>
      <c r="E572" s="373" t="s">
        <v>852</v>
      </c>
      <c r="F572" s="353"/>
      <c r="G572" s="353"/>
      <c r="H572" s="353"/>
      <c r="I572" s="354"/>
      <c r="J572" s="353"/>
      <c r="K572" s="335"/>
      <c r="L572" s="335"/>
      <c r="M572" s="335"/>
    </row>
    <row r="573" spans="1:13" ht="13.8" hidden="1">
      <c r="A573" s="335"/>
      <c r="B573" s="335"/>
      <c r="C573" s="377" t="s">
        <v>953</v>
      </c>
      <c r="D573" s="370" t="s">
        <v>425</v>
      </c>
      <c r="E573" s="362" t="s">
        <v>954</v>
      </c>
      <c r="F573" s="363">
        <v>8341827</v>
      </c>
      <c r="G573" s="363">
        <v>8623744</v>
      </c>
      <c r="H573" s="363">
        <v>281917</v>
      </c>
      <c r="I573" s="364">
        <v>8623744</v>
      </c>
      <c r="J573" s="365" t="s">
        <v>226</v>
      </c>
      <c r="K573" s="335"/>
      <c r="L573" s="335"/>
      <c r="M573" s="335"/>
    </row>
    <row r="574" spans="1:13" ht="13.8" hidden="1">
      <c r="A574" s="335"/>
      <c r="B574" s="335"/>
      <c r="C574" s="377" t="s">
        <v>953</v>
      </c>
      <c r="D574" s="370" t="s">
        <v>425</v>
      </c>
      <c r="E574" s="362" t="s">
        <v>772</v>
      </c>
      <c r="F574" s="363">
        <v>97717751</v>
      </c>
      <c r="G574" s="363">
        <v>96460988</v>
      </c>
      <c r="H574" s="363">
        <v>-1256763</v>
      </c>
      <c r="I574" s="364">
        <v>96460988</v>
      </c>
      <c r="J574" s="365" t="s">
        <v>226</v>
      </c>
      <c r="K574" s="335"/>
      <c r="L574" s="335"/>
      <c r="M574" s="335"/>
    </row>
    <row r="575" spans="1:13" ht="13.8" hidden="1">
      <c r="A575" s="335"/>
      <c r="B575" s="335"/>
      <c r="C575" s="377" t="s">
        <v>953</v>
      </c>
      <c r="D575" s="370" t="s">
        <v>425</v>
      </c>
      <c r="E575" s="362" t="s">
        <v>955</v>
      </c>
      <c r="F575" s="365" t="s">
        <v>226</v>
      </c>
      <c r="G575" s="365" t="s">
        <v>226</v>
      </c>
      <c r="H575" s="365" t="s">
        <v>226</v>
      </c>
      <c r="I575" s="361"/>
      <c r="J575" s="365" t="s">
        <v>226</v>
      </c>
      <c r="K575" s="335"/>
      <c r="L575" s="335"/>
      <c r="M575" s="335"/>
    </row>
    <row r="576" spans="1:13" ht="13.8" hidden="1">
      <c r="A576" s="335"/>
      <c r="B576" s="335"/>
      <c r="C576" s="377" t="s">
        <v>953</v>
      </c>
      <c r="D576" s="370" t="s">
        <v>431</v>
      </c>
      <c r="E576" s="362" t="s">
        <v>954</v>
      </c>
      <c r="F576" s="365" t="s">
        <v>226</v>
      </c>
      <c r="G576" s="365" t="s">
        <v>226</v>
      </c>
      <c r="H576" s="360"/>
      <c r="I576" s="361"/>
      <c r="J576" s="365" t="s">
        <v>226</v>
      </c>
      <c r="K576" s="335"/>
      <c r="L576" s="335"/>
      <c r="M576" s="335"/>
    </row>
    <row r="577" spans="1:13" ht="13.8" hidden="1">
      <c r="A577" s="335"/>
      <c r="B577" s="335"/>
      <c r="C577" s="377" t="s">
        <v>953</v>
      </c>
      <c r="D577" s="370" t="s">
        <v>431</v>
      </c>
      <c r="E577" s="362" t="s">
        <v>772</v>
      </c>
      <c r="F577" s="365" t="s">
        <v>226</v>
      </c>
      <c r="G577" s="365" t="s">
        <v>226</v>
      </c>
      <c r="H577" s="360"/>
      <c r="I577" s="361"/>
      <c r="J577" s="365" t="s">
        <v>226</v>
      </c>
      <c r="K577" s="335"/>
      <c r="L577" s="335"/>
      <c r="M577" s="335"/>
    </row>
    <row r="578" spans="1:13" ht="13.8" hidden="1">
      <c r="A578" s="335"/>
      <c r="B578" s="335"/>
      <c r="C578" s="377" t="s">
        <v>953</v>
      </c>
      <c r="D578" s="370" t="s">
        <v>431</v>
      </c>
      <c r="E578" s="362" t="s">
        <v>955</v>
      </c>
      <c r="F578" s="365" t="s">
        <v>226</v>
      </c>
      <c r="G578" s="365" t="s">
        <v>226</v>
      </c>
      <c r="H578" s="360"/>
      <c r="I578" s="361"/>
      <c r="J578" s="365" t="s">
        <v>226</v>
      </c>
      <c r="K578" s="335"/>
      <c r="L578" s="335"/>
      <c r="M578" s="335"/>
    </row>
    <row r="579" spans="1:13" ht="13.8" hidden="1">
      <c r="A579" s="335"/>
      <c r="B579" s="335"/>
      <c r="C579" s="377" t="s">
        <v>953</v>
      </c>
      <c r="D579" s="370" t="s">
        <v>446</v>
      </c>
      <c r="E579" s="362" t="s">
        <v>954</v>
      </c>
      <c r="F579" s="363">
        <v>14242934</v>
      </c>
      <c r="G579" s="363">
        <v>14271561</v>
      </c>
      <c r="H579" s="363">
        <v>28628</v>
      </c>
      <c r="I579" s="364">
        <v>14271561</v>
      </c>
      <c r="J579" s="365" t="s">
        <v>226</v>
      </c>
      <c r="K579" s="335"/>
      <c r="L579" s="335"/>
      <c r="M579" s="335"/>
    </row>
    <row r="580" spans="1:13" ht="13.8" hidden="1">
      <c r="A580" s="335"/>
      <c r="B580" s="335"/>
      <c r="C580" s="377" t="s">
        <v>953</v>
      </c>
      <c r="D580" s="370" t="s">
        <v>446</v>
      </c>
      <c r="E580" s="362" t="s">
        <v>772</v>
      </c>
      <c r="F580" s="365" t="s">
        <v>226</v>
      </c>
      <c r="G580" s="363">
        <v>144583598</v>
      </c>
      <c r="H580" s="363">
        <v>144583598</v>
      </c>
      <c r="I580" s="364">
        <v>144583598</v>
      </c>
      <c r="J580" s="365" t="s">
        <v>226</v>
      </c>
      <c r="K580" s="335"/>
      <c r="L580" s="335"/>
      <c r="M580" s="335"/>
    </row>
    <row r="581" spans="1:13" ht="13.8" hidden="1">
      <c r="A581" s="335"/>
      <c r="B581" s="335"/>
      <c r="C581" s="377" t="s">
        <v>953</v>
      </c>
      <c r="D581" s="370" t="s">
        <v>446</v>
      </c>
      <c r="E581" s="362" t="s">
        <v>955</v>
      </c>
      <c r="F581" s="365" t="s">
        <v>226</v>
      </c>
      <c r="G581" s="363">
        <v>113975</v>
      </c>
      <c r="H581" s="363">
        <v>113975</v>
      </c>
      <c r="I581" s="364">
        <v>113975</v>
      </c>
      <c r="J581" s="365" t="s">
        <v>226</v>
      </c>
      <c r="K581" s="335"/>
      <c r="L581" s="335"/>
      <c r="M581" s="335"/>
    </row>
    <row r="582" spans="1:13" ht="13.8" hidden="1">
      <c r="A582" s="335"/>
      <c r="B582" s="335"/>
      <c r="C582" s="377" t="s">
        <v>953</v>
      </c>
      <c r="D582" s="370" t="s">
        <v>465</v>
      </c>
      <c r="E582" s="362" t="s">
        <v>954</v>
      </c>
      <c r="F582" s="363">
        <v>16979760</v>
      </c>
      <c r="G582" s="363">
        <v>14643672</v>
      </c>
      <c r="H582" s="363">
        <v>-2336088</v>
      </c>
      <c r="I582" s="364">
        <v>14643672</v>
      </c>
      <c r="J582" s="365" t="s">
        <v>226</v>
      </c>
      <c r="K582" s="335"/>
      <c r="L582" s="335"/>
      <c r="M582" s="335"/>
    </row>
    <row r="583" spans="1:13" ht="13.8" hidden="1">
      <c r="A583" s="335"/>
      <c r="B583" s="335"/>
      <c r="C583" s="377" t="s">
        <v>953</v>
      </c>
      <c r="D583" s="370" t="s">
        <v>465</v>
      </c>
      <c r="E583" s="362" t="s">
        <v>772</v>
      </c>
      <c r="F583" s="363">
        <v>88213606</v>
      </c>
      <c r="G583" s="363">
        <v>90887312</v>
      </c>
      <c r="H583" s="363">
        <v>2673706</v>
      </c>
      <c r="I583" s="364">
        <v>90887312</v>
      </c>
      <c r="J583" s="365" t="s">
        <v>226</v>
      </c>
      <c r="K583" s="335"/>
      <c r="L583" s="335"/>
      <c r="M583" s="335"/>
    </row>
    <row r="584" spans="1:13" ht="13.8" hidden="1">
      <c r="A584" s="335"/>
      <c r="B584" s="335"/>
      <c r="C584" s="377" t="s">
        <v>953</v>
      </c>
      <c r="D584" s="370" t="s">
        <v>465</v>
      </c>
      <c r="E584" s="362" t="s">
        <v>955</v>
      </c>
      <c r="F584" s="365" t="s">
        <v>226</v>
      </c>
      <c r="G584" s="363">
        <v>1430478</v>
      </c>
      <c r="H584" s="363">
        <v>1430478</v>
      </c>
      <c r="I584" s="364">
        <v>1430478</v>
      </c>
      <c r="J584" s="365" t="s">
        <v>226</v>
      </c>
      <c r="K584" s="335"/>
      <c r="L584" s="335"/>
      <c r="M584" s="335"/>
    </row>
    <row r="585" spans="1:13" ht="13.8" hidden="1">
      <c r="A585" s="335"/>
      <c r="B585" s="335"/>
      <c r="C585" s="377" t="s">
        <v>953</v>
      </c>
      <c r="D585" s="370" t="s">
        <v>469</v>
      </c>
      <c r="E585" s="362" t="s">
        <v>954</v>
      </c>
      <c r="F585" s="363">
        <v>3773965</v>
      </c>
      <c r="G585" s="363">
        <v>4518848</v>
      </c>
      <c r="H585" s="363">
        <v>744883</v>
      </c>
      <c r="I585" s="364">
        <v>4518848</v>
      </c>
      <c r="J585" s="365" t="s">
        <v>226</v>
      </c>
      <c r="K585" s="335"/>
      <c r="L585" s="335"/>
      <c r="M585" s="335"/>
    </row>
    <row r="586" spans="1:13" ht="13.8" hidden="1">
      <c r="A586" s="335"/>
      <c r="B586" s="335"/>
      <c r="C586" s="377" t="s">
        <v>953</v>
      </c>
      <c r="D586" s="370" t="s">
        <v>469</v>
      </c>
      <c r="E586" s="362" t="s">
        <v>772</v>
      </c>
      <c r="F586" s="363">
        <v>26827366</v>
      </c>
      <c r="G586" s="363">
        <v>28575311</v>
      </c>
      <c r="H586" s="363">
        <v>1747945</v>
      </c>
      <c r="I586" s="364">
        <v>28575311</v>
      </c>
      <c r="J586" s="365" t="s">
        <v>226</v>
      </c>
      <c r="K586" s="335"/>
      <c r="L586" s="335"/>
      <c r="M586" s="335"/>
    </row>
    <row r="587" spans="1:13" ht="13.8" hidden="1">
      <c r="A587" s="335"/>
      <c r="B587" s="335"/>
      <c r="C587" s="377" t="s">
        <v>953</v>
      </c>
      <c r="D587" s="370" t="s">
        <v>469</v>
      </c>
      <c r="E587" s="362" t="s">
        <v>955</v>
      </c>
      <c r="F587" s="365" t="s">
        <v>226</v>
      </c>
      <c r="G587" s="363">
        <v>13912</v>
      </c>
      <c r="H587" s="363">
        <v>13912</v>
      </c>
      <c r="I587" s="364">
        <v>13912</v>
      </c>
      <c r="J587" s="365" t="s">
        <v>226</v>
      </c>
      <c r="K587" s="335"/>
      <c r="L587" s="335"/>
      <c r="M587" s="335"/>
    </row>
    <row r="588" spans="1:13" ht="13.8" hidden="1">
      <c r="A588" s="335"/>
      <c r="B588" s="335"/>
      <c r="C588" s="377" t="s">
        <v>953</v>
      </c>
      <c r="D588" s="370" t="s">
        <v>471</v>
      </c>
      <c r="E588" s="362" t="s">
        <v>954</v>
      </c>
      <c r="F588" s="365" t="s">
        <v>226</v>
      </c>
      <c r="G588" s="365" t="s">
        <v>226</v>
      </c>
      <c r="H588" s="360"/>
      <c r="I588" s="361"/>
      <c r="J588" s="365" t="s">
        <v>226</v>
      </c>
      <c r="K588" s="335"/>
      <c r="L588" s="335"/>
      <c r="M588" s="335"/>
    </row>
    <row r="589" spans="1:13" ht="13.8" hidden="1">
      <c r="A589" s="335"/>
      <c r="B589" s="335"/>
      <c r="C589" s="377" t="s">
        <v>953</v>
      </c>
      <c r="D589" s="370" t="s">
        <v>471</v>
      </c>
      <c r="E589" s="362" t="s">
        <v>772</v>
      </c>
      <c r="F589" s="365" t="s">
        <v>226</v>
      </c>
      <c r="G589" s="365" t="s">
        <v>226</v>
      </c>
      <c r="H589" s="360"/>
      <c r="I589" s="361"/>
      <c r="J589" s="365" t="s">
        <v>226</v>
      </c>
      <c r="K589" s="335"/>
      <c r="L589" s="335"/>
      <c r="M589" s="335"/>
    </row>
    <row r="590" spans="1:13" ht="13.8" hidden="1">
      <c r="A590" s="335"/>
      <c r="B590" s="335"/>
      <c r="C590" s="377" t="s">
        <v>953</v>
      </c>
      <c r="D590" s="370" t="s">
        <v>471</v>
      </c>
      <c r="E590" s="362" t="s">
        <v>955</v>
      </c>
      <c r="F590" s="365" t="s">
        <v>226</v>
      </c>
      <c r="G590" s="365" t="s">
        <v>226</v>
      </c>
      <c r="H590" s="360"/>
      <c r="I590" s="361"/>
      <c r="J590" s="365" t="s">
        <v>226</v>
      </c>
      <c r="K590" s="335"/>
      <c r="L590" s="335"/>
      <c r="M590" s="335"/>
    </row>
    <row r="591" spans="1:13" ht="13.8" hidden="1">
      <c r="A591" s="335"/>
      <c r="B591" s="335"/>
      <c r="C591" s="377" t="s">
        <v>953</v>
      </c>
      <c r="D591" s="370" t="s">
        <v>857</v>
      </c>
      <c r="E591" s="362" t="s">
        <v>954</v>
      </c>
      <c r="F591" s="363">
        <v>731687</v>
      </c>
      <c r="G591" s="365" t="s">
        <v>226</v>
      </c>
      <c r="H591" s="363">
        <v>-731687</v>
      </c>
      <c r="I591" s="364">
        <v>731687</v>
      </c>
      <c r="J591" s="363">
        <v>-731687</v>
      </c>
      <c r="K591" s="335"/>
      <c r="L591" s="335"/>
      <c r="M591" s="335"/>
    </row>
    <row r="592" spans="1:13" ht="13.8" hidden="1">
      <c r="A592" s="335"/>
      <c r="B592" s="335"/>
      <c r="C592" s="377" t="s">
        <v>953</v>
      </c>
      <c r="D592" s="370" t="s">
        <v>857</v>
      </c>
      <c r="E592" s="362" t="s">
        <v>772</v>
      </c>
      <c r="F592" s="363">
        <v>3324728</v>
      </c>
      <c r="G592" s="365" t="s">
        <v>226</v>
      </c>
      <c r="H592" s="363">
        <v>-3324728</v>
      </c>
      <c r="I592" s="364">
        <v>3324728</v>
      </c>
      <c r="J592" s="363">
        <v>-3324728</v>
      </c>
      <c r="K592" s="335"/>
      <c r="L592" s="335"/>
      <c r="M592" s="335"/>
    </row>
    <row r="593" spans="1:13" ht="13.8" hidden="1">
      <c r="A593" s="335"/>
      <c r="B593" s="335"/>
      <c r="C593" s="377" t="s">
        <v>953</v>
      </c>
      <c r="D593" s="370" t="s">
        <v>857</v>
      </c>
      <c r="E593" s="362" t="s">
        <v>955</v>
      </c>
      <c r="F593" s="365" t="s">
        <v>226</v>
      </c>
      <c r="G593" s="365" t="s">
        <v>226</v>
      </c>
      <c r="H593" s="365" t="s">
        <v>226</v>
      </c>
      <c r="I593" s="361"/>
      <c r="J593" s="365" t="s">
        <v>226</v>
      </c>
      <c r="K593" s="335"/>
      <c r="L593" s="335"/>
      <c r="M593" s="335"/>
    </row>
    <row r="594" spans="1:13" ht="13.8" hidden="1">
      <c r="A594" s="335"/>
      <c r="B594" s="335"/>
      <c r="C594" s="377" t="s">
        <v>953</v>
      </c>
      <c r="D594" s="370" t="s">
        <v>859</v>
      </c>
      <c r="E594" s="362" t="s">
        <v>954</v>
      </c>
      <c r="F594" s="365" t="s">
        <v>226</v>
      </c>
      <c r="G594" s="365" t="s">
        <v>226</v>
      </c>
      <c r="H594" s="360"/>
      <c r="I594" s="361"/>
      <c r="J594" s="365" t="s">
        <v>226</v>
      </c>
      <c r="K594" s="335"/>
      <c r="L594" s="335"/>
      <c r="M594" s="335"/>
    </row>
    <row r="595" spans="1:13" ht="13.8" hidden="1">
      <c r="A595" s="335"/>
      <c r="B595" s="335"/>
      <c r="C595" s="377" t="s">
        <v>953</v>
      </c>
      <c r="D595" s="370" t="s">
        <v>859</v>
      </c>
      <c r="E595" s="362" t="s">
        <v>772</v>
      </c>
      <c r="F595" s="365" t="s">
        <v>226</v>
      </c>
      <c r="G595" s="365" t="s">
        <v>226</v>
      </c>
      <c r="H595" s="360"/>
      <c r="I595" s="361"/>
      <c r="J595" s="365" t="s">
        <v>226</v>
      </c>
      <c r="K595" s="335"/>
      <c r="L595" s="335"/>
      <c r="M595" s="335"/>
    </row>
    <row r="596" spans="1:13" ht="13.8" hidden="1">
      <c r="A596" s="335"/>
      <c r="B596" s="335"/>
      <c r="C596" s="377" t="s">
        <v>953</v>
      </c>
      <c r="D596" s="370" t="s">
        <v>859</v>
      </c>
      <c r="E596" s="362" t="s">
        <v>955</v>
      </c>
      <c r="F596" s="365" t="s">
        <v>226</v>
      </c>
      <c r="G596" s="365" t="s">
        <v>226</v>
      </c>
      <c r="H596" s="360"/>
      <c r="I596" s="361"/>
      <c r="J596" s="365" t="s">
        <v>226</v>
      </c>
      <c r="K596" s="335"/>
      <c r="L596" s="335"/>
      <c r="M596" s="335"/>
    </row>
    <row r="597" spans="1:13" ht="13.8" hidden="1">
      <c r="A597" s="335"/>
      <c r="B597" s="335"/>
      <c r="C597" s="377" t="s">
        <v>953</v>
      </c>
      <c r="D597" s="351" t="s">
        <v>861</v>
      </c>
      <c r="E597" s="362" t="s">
        <v>954</v>
      </c>
      <c r="F597" s="363">
        <v>3071620</v>
      </c>
      <c r="G597" s="365" t="s">
        <v>226</v>
      </c>
      <c r="H597" s="363">
        <v>-3071620</v>
      </c>
      <c r="I597" s="364">
        <v>3071620</v>
      </c>
      <c r="J597" s="363">
        <v>-3071620</v>
      </c>
      <c r="K597" s="335"/>
      <c r="L597" s="335"/>
      <c r="M597" s="335"/>
    </row>
    <row r="598" spans="1:13" ht="13.8" hidden="1">
      <c r="A598" s="335"/>
      <c r="B598" s="335"/>
      <c r="C598" s="377" t="s">
        <v>953</v>
      </c>
      <c r="D598" s="351" t="s">
        <v>861</v>
      </c>
      <c r="E598" s="362" t="s">
        <v>772</v>
      </c>
      <c r="F598" s="363">
        <v>22308582</v>
      </c>
      <c r="G598" s="365" t="s">
        <v>226</v>
      </c>
      <c r="H598" s="363">
        <v>-22308582</v>
      </c>
      <c r="I598" s="364">
        <v>22308582</v>
      </c>
      <c r="J598" s="363">
        <v>-22308582</v>
      </c>
      <c r="K598" s="335"/>
      <c r="L598" s="335"/>
      <c r="M598" s="335"/>
    </row>
    <row r="599" spans="1:13" ht="13.8" hidden="1">
      <c r="A599" s="335"/>
      <c r="B599" s="335"/>
      <c r="C599" s="377" t="s">
        <v>953</v>
      </c>
      <c r="D599" s="351" t="s">
        <v>861</v>
      </c>
      <c r="E599" s="362" t="s">
        <v>955</v>
      </c>
      <c r="F599" s="365" t="s">
        <v>226</v>
      </c>
      <c r="G599" s="365" t="s">
        <v>226</v>
      </c>
      <c r="H599" s="365" t="s">
        <v>226</v>
      </c>
      <c r="I599" s="361"/>
      <c r="J599" s="365" t="s">
        <v>226</v>
      </c>
      <c r="K599" s="335"/>
      <c r="L599" s="335"/>
      <c r="M599" s="335"/>
    </row>
    <row r="600" spans="1:13" ht="13.8" hidden="1">
      <c r="A600" s="335"/>
      <c r="B600" s="335"/>
      <c r="C600" s="377" t="s">
        <v>953</v>
      </c>
      <c r="D600" s="351" t="s">
        <v>863</v>
      </c>
      <c r="E600" s="362" t="s">
        <v>954</v>
      </c>
      <c r="F600" s="363">
        <v>6459082</v>
      </c>
      <c r="G600" s="363">
        <v>6506566</v>
      </c>
      <c r="H600" s="363">
        <v>47485</v>
      </c>
      <c r="I600" s="364">
        <v>6506566</v>
      </c>
      <c r="J600" s="365" t="s">
        <v>226</v>
      </c>
      <c r="K600" s="335"/>
      <c r="L600" s="335"/>
      <c r="M600" s="335"/>
    </row>
    <row r="601" spans="1:13" ht="13.8" hidden="1">
      <c r="A601" s="335"/>
      <c r="B601" s="335"/>
      <c r="C601" s="377" t="s">
        <v>953</v>
      </c>
      <c r="D601" s="351" t="s">
        <v>863</v>
      </c>
      <c r="E601" s="362" t="s">
        <v>772</v>
      </c>
      <c r="F601" s="363">
        <v>23363716</v>
      </c>
      <c r="G601" s="363">
        <v>24862932</v>
      </c>
      <c r="H601" s="363">
        <v>1499216</v>
      </c>
      <c r="I601" s="364">
        <v>24862932</v>
      </c>
      <c r="J601" s="365" t="s">
        <v>226</v>
      </c>
      <c r="K601" s="335"/>
      <c r="L601" s="335"/>
      <c r="M601" s="335"/>
    </row>
    <row r="602" spans="1:13" ht="13.8" hidden="1">
      <c r="A602" s="335"/>
      <c r="B602" s="335"/>
      <c r="C602" s="377" t="s">
        <v>953</v>
      </c>
      <c r="D602" s="351" t="s">
        <v>863</v>
      </c>
      <c r="E602" s="362" t="s">
        <v>955</v>
      </c>
      <c r="F602" s="365" t="s">
        <v>226</v>
      </c>
      <c r="G602" s="363">
        <v>115268</v>
      </c>
      <c r="H602" s="363">
        <v>115268</v>
      </c>
      <c r="I602" s="364">
        <v>115268</v>
      </c>
      <c r="J602" s="365" t="s">
        <v>226</v>
      </c>
      <c r="K602" s="335"/>
      <c r="L602" s="335"/>
      <c r="M602" s="335"/>
    </row>
    <row r="603" spans="1:13" ht="13.8" hidden="1">
      <c r="A603" s="335"/>
      <c r="B603" s="335"/>
      <c r="C603" s="377" t="s">
        <v>953</v>
      </c>
      <c r="D603" s="370" t="s">
        <v>509</v>
      </c>
      <c r="E603" s="362" t="s">
        <v>954</v>
      </c>
      <c r="F603" s="363">
        <v>8881887</v>
      </c>
      <c r="G603" s="363">
        <v>9741272</v>
      </c>
      <c r="H603" s="363">
        <v>859385</v>
      </c>
      <c r="I603" s="364">
        <v>9741272</v>
      </c>
      <c r="J603" s="365" t="s">
        <v>226</v>
      </c>
      <c r="K603" s="335"/>
      <c r="L603" s="335"/>
      <c r="M603" s="335"/>
    </row>
    <row r="604" spans="1:13" ht="13.8" hidden="1">
      <c r="A604" s="335"/>
      <c r="B604" s="335"/>
      <c r="C604" s="377" t="s">
        <v>953</v>
      </c>
      <c r="D604" s="370" t="s">
        <v>509</v>
      </c>
      <c r="E604" s="362" t="s">
        <v>772</v>
      </c>
      <c r="F604" s="365" t="s">
        <v>226</v>
      </c>
      <c r="G604" s="363">
        <v>57347448</v>
      </c>
      <c r="H604" s="363">
        <v>57347448</v>
      </c>
      <c r="I604" s="364">
        <v>57347448</v>
      </c>
      <c r="J604" s="365" t="s">
        <v>226</v>
      </c>
      <c r="K604" s="335"/>
      <c r="L604" s="335"/>
      <c r="M604" s="335"/>
    </row>
    <row r="605" spans="1:13" ht="13.8" hidden="1">
      <c r="A605" s="335"/>
      <c r="B605" s="335"/>
      <c r="C605" s="377" t="s">
        <v>953</v>
      </c>
      <c r="D605" s="370" t="s">
        <v>509</v>
      </c>
      <c r="E605" s="362" t="s">
        <v>955</v>
      </c>
      <c r="F605" s="365" t="s">
        <v>226</v>
      </c>
      <c r="G605" s="363">
        <v>4895</v>
      </c>
      <c r="H605" s="363">
        <v>4895</v>
      </c>
      <c r="I605" s="364">
        <v>4895</v>
      </c>
      <c r="J605" s="365" t="s">
        <v>226</v>
      </c>
      <c r="K605" s="335"/>
      <c r="L605" s="335"/>
      <c r="M605" s="335"/>
    </row>
    <row r="606" spans="1:13" ht="13.8" hidden="1">
      <c r="A606" s="335"/>
      <c r="B606" s="335"/>
      <c r="C606" s="377" t="s">
        <v>953</v>
      </c>
      <c r="D606" s="370" t="s">
        <v>505</v>
      </c>
      <c r="E606" s="362" t="s">
        <v>954</v>
      </c>
      <c r="F606" s="363">
        <v>8141424</v>
      </c>
      <c r="G606" s="363">
        <v>7602897</v>
      </c>
      <c r="H606" s="363">
        <v>-538527</v>
      </c>
      <c r="I606" s="364">
        <v>7602897</v>
      </c>
      <c r="J606" s="365" t="s">
        <v>226</v>
      </c>
      <c r="K606" s="335"/>
      <c r="L606" s="335"/>
      <c r="M606" s="335"/>
    </row>
    <row r="607" spans="1:13" ht="13.8" hidden="1">
      <c r="A607" s="335"/>
      <c r="B607" s="335"/>
      <c r="C607" s="377" t="s">
        <v>953</v>
      </c>
      <c r="D607" s="370" t="s">
        <v>505</v>
      </c>
      <c r="E607" s="362" t="s">
        <v>772</v>
      </c>
      <c r="F607" s="363">
        <v>55496717</v>
      </c>
      <c r="G607" s="363">
        <v>54508706</v>
      </c>
      <c r="H607" s="363">
        <v>-988011</v>
      </c>
      <c r="I607" s="364">
        <v>54508706</v>
      </c>
      <c r="J607" s="365" t="s">
        <v>226</v>
      </c>
      <c r="K607" s="335"/>
      <c r="L607" s="335"/>
      <c r="M607" s="335"/>
    </row>
    <row r="608" spans="1:13" ht="13.8" hidden="1">
      <c r="A608" s="335"/>
      <c r="B608" s="335"/>
      <c r="C608" s="377" t="s">
        <v>953</v>
      </c>
      <c r="D608" s="370" t="s">
        <v>505</v>
      </c>
      <c r="E608" s="362" t="s">
        <v>955</v>
      </c>
      <c r="F608" s="365" t="s">
        <v>226</v>
      </c>
      <c r="G608" s="363">
        <v>79943</v>
      </c>
      <c r="H608" s="363">
        <v>79943</v>
      </c>
      <c r="I608" s="364">
        <v>79943</v>
      </c>
      <c r="J608" s="365" t="s">
        <v>226</v>
      </c>
      <c r="K608" s="335"/>
      <c r="L608" s="335"/>
      <c r="M608" s="335"/>
    </row>
    <row r="609" spans="1:13" ht="13.8" hidden="1">
      <c r="A609" s="335"/>
      <c r="B609" s="335"/>
      <c r="C609" s="377" t="s">
        <v>953</v>
      </c>
      <c r="D609" s="370" t="s">
        <v>531</v>
      </c>
      <c r="E609" s="362" t="s">
        <v>954</v>
      </c>
      <c r="F609" s="365" t="s">
        <v>226</v>
      </c>
      <c r="G609" s="365" t="s">
        <v>226</v>
      </c>
      <c r="H609" s="360"/>
      <c r="I609" s="361"/>
      <c r="J609" s="365" t="s">
        <v>226</v>
      </c>
      <c r="K609" s="335"/>
      <c r="L609" s="335"/>
      <c r="M609" s="335"/>
    </row>
    <row r="610" spans="1:13" ht="13.8" hidden="1">
      <c r="A610" s="335"/>
      <c r="B610" s="335"/>
      <c r="C610" s="377" t="s">
        <v>953</v>
      </c>
      <c r="D610" s="370" t="s">
        <v>531</v>
      </c>
      <c r="E610" s="362" t="s">
        <v>772</v>
      </c>
      <c r="F610" s="365" t="s">
        <v>226</v>
      </c>
      <c r="G610" s="365" t="s">
        <v>226</v>
      </c>
      <c r="H610" s="360"/>
      <c r="I610" s="361"/>
      <c r="J610" s="365" t="s">
        <v>226</v>
      </c>
      <c r="K610" s="335"/>
      <c r="L610" s="335"/>
      <c r="M610" s="335"/>
    </row>
    <row r="611" spans="1:13" ht="13.8" hidden="1">
      <c r="A611" s="335"/>
      <c r="B611" s="335"/>
      <c r="C611" s="377" t="s">
        <v>953</v>
      </c>
      <c r="D611" s="370" t="s">
        <v>531</v>
      </c>
      <c r="E611" s="362" t="s">
        <v>955</v>
      </c>
      <c r="F611" s="365" t="s">
        <v>226</v>
      </c>
      <c r="G611" s="365" t="s">
        <v>226</v>
      </c>
      <c r="H611" s="360"/>
      <c r="I611" s="361"/>
      <c r="J611" s="365" t="s">
        <v>226</v>
      </c>
      <c r="K611" s="335"/>
      <c r="L611" s="335"/>
      <c r="M611" s="335"/>
    </row>
    <row r="612" spans="1:13" ht="13.8" hidden="1">
      <c r="A612" s="335"/>
      <c r="B612" s="335"/>
      <c r="C612" s="377" t="s">
        <v>953</v>
      </c>
      <c r="D612" s="370" t="s">
        <v>867</v>
      </c>
      <c r="E612" s="362" t="s">
        <v>954</v>
      </c>
      <c r="F612" s="363">
        <v>659165</v>
      </c>
      <c r="G612" s="365" t="s">
        <v>226</v>
      </c>
      <c r="H612" s="363">
        <v>-659165</v>
      </c>
      <c r="I612" s="366" t="s">
        <v>226</v>
      </c>
      <c r="J612" s="365" t="s">
        <v>226</v>
      </c>
      <c r="K612" s="335"/>
      <c r="L612" s="335"/>
      <c r="M612" s="335"/>
    </row>
    <row r="613" spans="1:13" ht="13.8" hidden="1">
      <c r="A613" s="335"/>
      <c r="B613" s="335"/>
      <c r="C613" s="377" t="s">
        <v>953</v>
      </c>
      <c r="D613" s="370" t="s">
        <v>867</v>
      </c>
      <c r="E613" s="362" t="s">
        <v>772</v>
      </c>
      <c r="F613" s="363">
        <v>16175717</v>
      </c>
      <c r="G613" s="365" t="s">
        <v>226</v>
      </c>
      <c r="H613" s="363">
        <v>-16175717</v>
      </c>
      <c r="I613" s="366" t="s">
        <v>226</v>
      </c>
      <c r="J613" s="365" t="s">
        <v>226</v>
      </c>
      <c r="K613" s="335"/>
      <c r="L613" s="335"/>
      <c r="M613" s="335"/>
    </row>
    <row r="614" spans="1:13" ht="13.8" hidden="1">
      <c r="A614" s="335"/>
      <c r="B614" s="335"/>
      <c r="C614" s="377" t="s">
        <v>953</v>
      </c>
      <c r="D614" s="370" t="s">
        <v>867</v>
      </c>
      <c r="E614" s="362" t="s">
        <v>955</v>
      </c>
      <c r="F614" s="365" t="s">
        <v>226</v>
      </c>
      <c r="G614" s="376" t="s">
        <v>226</v>
      </c>
      <c r="H614" s="365" t="s">
        <v>226</v>
      </c>
      <c r="I614" s="361"/>
      <c r="J614" s="365" t="s">
        <v>226</v>
      </c>
      <c r="K614" s="335"/>
      <c r="L614" s="335"/>
      <c r="M614" s="335"/>
    </row>
    <row r="615" spans="1:13" ht="13.8" hidden="1">
      <c r="A615" s="381"/>
      <c r="B615" s="381"/>
      <c r="C615" s="377" t="s">
        <v>953</v>
      </c>
      <c r="D615" s="351" t="s">
        <v>950</v>
      </c>
      <c r="E615" s="373" t="s">
        <v>950</v>
      </c>
      <c r="F615" s="374">
        <v>404711532</v>
      </c>
      <c r="G615" s="374">
        <v>564893327</v>
      </c>
      <c r="H615" s="374">
        <v>160181795</v>
      </c>
      <c r="I615" s="375">
        <v>594329944</v>
      </c>
      <c r="J615" s="374">
        <v>-29436616</v>
      </c>
      <c r="K615" s="335"/>
      <c r="L615" s="335"/>
      <c r="M615" s="381"/>
    </row>
    <row r="616" spans="1:13" ht="13.8" hidden="1">
      <c r="A616" s="335"/>
      <c r="B616" s="335"/>
      <c r="C616" s="377" t="s">
        <v>953</v>
      </c>
      <c r="D616" s="351" t="s">
        <v>869</v>
      </c>
      <c r="E616" s="373" t="s">
        <v>869</v>
      </c>
      <c r="F616" s="353"/>
      <c r="G616" s="353"/>
      <c r="H616" s="353"/>
      <c r="I616" s="354"/>
      <c r="J616" s="353"/>
      <c r="K616" s="335"/>
      <c r="L616" s="335"/>
      <c r="M616" s="335"/>
    </row>
    <row r="617" spans="1:13" ht="13.8" hidden="1">
      <c r="A617" s="335"/>
      <c r="B617" s="335"/>
      <c r="C617" s="377" t="s">
        <v>953</v>
      </c>
      <c r="D617" s="370" t="s">
        <v>480</v>
      </c>
      <c r="E617" s="362" t="s">
        <v>954</v>
      </c>
      <c r="F617" s="365" t="s">
        <v>226</v>
      </c>
      <c r="G617" s="365" t="s">
        <v>226</v>
      </c>
      <c r="H617" s="360"/>
      <c r="I617" s="361"/>
      <c r="J617" s="365" t="s">
        <v>226</v>
      </c>
      <c r="K617" s="335"/>
      <c r="L617" s="335"/>
      <c r="M617" s="335"/>
    </row>
    <row r="618" spans="1:13" ht="13.8" hidden="1">
      <c r="A618" s="335"/>
      <c r="B618" s="335"/>
      <c r="C618" s="377" t="s">
        <v>953</v>
      </c>
      <c r="D618" s="370" t="s">
        <v>480</v>
      </c>
      <c r="E618" s="362" t="s">
        <v>772</v>
      </c>
      <c r="F618" s="365" t="s">
        <v>226</v>
      </c>
      <c r="G618" s="365" t="s">
        <v>226</v>
      </c>
      <c r="H618" s="360"/>
      <c r="I618" s="361"/>
      <c r="J618" s="365" t="s">
        <v>226</v>
      </c>
      <c r="K618" s="335"/>
      <c r="L618" s="335"/>
      <c r="M618" s="335"/>
    </row>
    <row r="619" spans="1:13" ht="13.8" hidden="1">
      <c r="A619" s="335"/>
      <c r="B619" s="335"/>
      <c r="C619" s="377" t="s">
        <v>953</v>
      </c>
      <c r="D619" s="370" t="s">
        <v>480</v>
      </c>
      <c r="E619" s="362" t="s">
        <v>955</v>
      </c>
      <c r="F619" s="365" t="s">
        <v>226</v>
      </c>
      <c r="G619" s="365" t="s">
        <v>226</v>
      </c>
      <c r="H619" s="360"/>
      <c r="I619" s="361"/>
      <c r="J619" s="365" t="s">
        <v>226</v>
      </c>
      <c r="K619" s="335"/>
      <c r="L619" s="335"/>
      <c r="M619" s="335"/>
    </row>
    <row r="620" spans="1:13" ht="13.8" hidden="1">
      <c r="A620" s="335"/>
      <c r="B620" s="335"/>
      <c r="C620" s="377" t="s">
        <v>953</v>
      </c>
      <c r="D620" s="370" t="s">
        <v>523</v>
      </c>
      <c r="E620" s="362" t="s">
        <v>954</v>
      </c>
      <c r="F620" s="365" t="s">
        <v>226</v>
      </c>
      <c r="G620" s="365" t="s">
        <v>226</v>
      </c>
      <c r="H620" s="360"/>
      <c r="I620" s="361"/>
      <c r="J620" s="365" t="s">
        <v>226</v>
      </c>
      <c r="K620" s="335"/>
      <c r="L620" s="335"/>
      <c r="M620" s="335"/>
    </row>
    <row r="621" spans="1:13" ht="13.8" hidden="1">
      <c r="A621" s="335"/>
      <c r="B621" s="335"/>
      <c r="C621" s="377" t="s">
        <v>953</v>
      </c>
      <c r="D621" s="370" t="s">
        <v>523</v>
      </c>
      <c r="E621" s="362" t="s">
        <v>772</v>
      </c>
      <c r="F621" s="365" t="s">
        <v>226</v>
      </c>
      <c r="G621" s="365" t="s">
        <v>226</v>
      </c>
      <c r="H621" s="360"/>
      <c r="I621" s="361"/>
      <c r="J621" s="365" t="s">
        <v>226</v>
      </c>
      <c r="K621" s="335"/>
      <c r="L621" s="335"/>
      <c r="M621" s="335"/>
    </row>
    <row r="622" spans="1:13" ht="13.8" hidden="1">
      <c r="A622" s="335"/>
      <c r="B622" s="335"/>
      <c r="C622" s="377" t="s">
        <v>953</v>
      </c>
      <c r="D622" s="370" t="s">
        <v>523</v>
      </c>
      <c r="E622" s="362" t="s">
        <v>955</v>
      </c>
      <c r="F622" s="365" t="s">
        <v>226</v>
      </c>
      <c r="G622" s="365" t="s">
        <v>226</v>
      </c>
      <c r="H622" s="360"/>
      <c r="I622" s="361"/>
      <c r="J622" s="365" t="s">
        <v>226</v>
      </c>
      <c r="K622" s="335"/>
      <c r="L622" s="335"/>
      <c r="M622" s="335"/>
    </row>
    <row r="623" spans="1:13" ht="13.8" hidden="1">
      <c r="A623" s="335"/>
      <c r="B623" s="335"/>
      <c r="C623" s="377" t="s">
        <v>953</v>
      </c>
      <c r="D623" s="351" t="s">
        <v>872</v>
      </c>
      <c r="E623" s="352"/>
      <c r="F623" s="376" t="s">
        <v>226</v>
      </c>
      <c r="G623" s="376" t="s">
        <v>226</v>
      </c>
      <c r="H623" s="376" t="s">
        <v>226</v>
      </c>
      <c r="I623" s="382" t="s">
        <v>226</v>
      </c>
      <c r="J623" s="376" t="s">
        <v>226</v>
      </c>
      <c r="K623" s="335"/>
      <c r="L623" s="335"/>
      <c r="M623" s="335"/>
    </row>
    <row r="624" spans="1:13" ht="13.8" hidden="1">
      <c r="A624" s="335"/>
      <c r="B624" s="335"/>
      <c r="C624" s="377" t="s">
        <v>953</v>
      </c>
      <c r="D624" s="351" t="s">
        <v>958</v>
      </c>
      <c r="E624" s="352"/>
      <c r="F624" s="374">
        <v>426754388</v>
      </c>
      <c r="G624" s="374">
        <v>577846449</v>
      </c>
      <c r="H624" s="374">
        <v>151092061</v>
      </c>
      <c r="I624" s="375">
        <v>607410252</v>
      </c>
      <c r="J624" s="374">
        <v>-29563803</v>
      </c>
      <c r="K624" s="335"/>
      <c r="L624" s="335"/>
      <c r="M624" s="335"/>
    </row>
    <row r="625" spans="1:27" ht="13.8" hidden="1">
      <c r="A625" s="336"/>
      <c r="B625" s="336"/>
      <c r="C625" s="383"/>
      <c r="D625" s="384" t="s">
        <v>959</v>
      </c>
      <c r="E625" s="385"/>
      <c r="F625" s="354"/>
      <c r="G625" s="354"/>
      <c r="H625" s="354"/>
      <c r="I625" s="354"/>
      <c r="J625" s="354"/>
      <c r="K625" s="336"/>
      <c r="L625" s="336"/>
      <c r="M625" s="336"/>
      <c r="N625" s="386"/>
      <c r="O625" s="386"/>
      <c r="P625" s="386"/>
      <c r="Q625" s="386"/>
      <c r="R625" s="386"/>
      <c r="S625" s="386"/>
      <c r="T625" s="386"/>
      <c r="U625" s="386"/>
      <c r="V625" s="386"/>
      <c r="W625" s="386"/>
      <c r="X625" s="386"/>
      <c r="Y625" s="386"/>
      <c r="Z625" s="386"/>
      <c r="AA625" s="386"/>
    </row>
    <row r="626" spans="1:27" ht="13.8" hidden="1">
      <c r="A626" s="335"/>
      <c r="B626" s="335"/>
      <c r="C626" s="350"/>
      <c r="D626" s="351" t="s">
        <v>417</v>
      </c>
      <c r="E626" s="352"/>
      <c r="F626" s="353"/>
      <c r="G626" s="353"/>
      <c r="H626" s="353"/>
      <c r="I626" s="354"/>
      <c r="J626" s="353"/>
      <c r="K626" s="335"/>
      <c r="L626" s="335"/>
      <c r="M626" s="335"/>
    </row>
    <row r="627" spans="1:27" ht="13.8">
      <c r="A627" s="335"/>
      <c r="B627" s="335"/>
      <c r="C627" s="377" t="s">
        <v>960</v>
      </c>
      <c r="D627" s="370" t="s">
        <v>413</v>
      </c>
      <c r="E627" s="359" t="s">
        <v>948</v>
      </c>
      <c r="F627" s="360"/>
      <c r="G627" s="360"/>
      <c r="H627" s="360"/>
      <c r="I627" s="361"/>
      <c r="J627" s="360"/>
      <c r="K627" s="335"/>
      <c r="L627" s="335"/>
      <c r="M627" s="335"/>
    </row>
    <row r="628" spans="1:27" ht="13.8">
      <c r="A628" s="335"/>
      <c r="B628" s="335"/>
      <c r="C628" s="377" t="s">
        <v>960</v>
      </c>
      <c r="D628" s="370" t="s">
        <v>413</v>
      </c>
      <c r="E628" s="362" t="s">
        <v>780</v>
      </c>
      <c r="F628" s="363">
        <v>1165195</v>
      </c>
      <c r="G628" s="363">
        <v>3627380</v>
      </c>
      <c r="H628" s="363">
        <v>2462184</v>
      </c>
      <c r="I628" s="364">
        <v>3627380</v>
      </c>
      <c r="J628" s="365" t="s">
        <v>226</v>
      </c>
      <c r="K628" s="335"/>
      <c r="L628" s="335"/>
      <c r="M628" s="335"/>
    </row>
    <row r="629" spans="1:27" ht="13.8">
      <c r="A629" s="335"/>
      <c r="B629" s="335"/>
      <c r="C629" s="377" t="s">
        <v>960</v>
      </c>
      <c r="D629" s="370" t="s">
        <v>413</v>
      </c>
      <c r="E629" s="362" t="s">
        <v>782</v>
      </c>
      <c r="F629" s="363">
        <v>70662</v>
      </c>
      <c r="G629" s="363">
        <v>21088</v>
      </c>
      <c r="H629" s="363">
        <v>-49574</v>
      </c>
      <c r="I629" s="364">
        <v>21088</v>
      </c>
      <c r="J629" s="365" t="s">
        <v>226</v>
      </c>
      <c r="K629" s="335"/>
      <c r="L629" s="335"/>
      <c r="M629" s="335"/>
    </row>
    <row r="630" spans="1:27" ht="13.8">
      <c r="A630" s="335"/>
      <c r="B630" s="335"/>
      <c r="C630" s="377" t="s">
        <v>960</v>
      </c>
      <c r="D630" s="370" t="s">
        <v>413</v>
      </c>
      <c r="E630" s="362" t="s">
        <v>961</v>
      </c>
      <c r="F630" s="363">
        <v>28486</v>
      </c>
      <c r="G630" s="363">
        <v>21088</v>
      </c>
      <c r="H630" s="363">
        <v>-7398</v>
      </c>
      <c r="I630" s="364">
        <v>21088</v>
      </c>
      <c r="J630" s="365" t="s">
        <v>226</v>
      </c>
      <c r="K630" s="335"/>
      <c r="L630" s="335"/>
      <c r="M630" s="335"/>
    </row>
    <row r="631" spans="1:27" ht="13.8">
      <c r="A631" s="335"/>
      <c r="B631" s="335"/>
      <c r="C631" s="377" t="s">
        <v>960</v>
      </c>
      <c r="D631" s="370" t="s">
        <v>413</v>
      </c>
      <c r="E631" s="362" t="s">
        <v>962</v>
      </c>
      <c r="F631" s="363">
        <v>115000</v>
      </c>
      <c r="G631" s="363">
        <v>105000</v>
      </c>
      <c r="H631" s="363">
        <v>-10000</v>
      </c>
      <c r="I631" s="364">
        <v>105000</v>
      </c>
      <c r="J631" s="365" t="s">
        <v>226</v>
      </c>
      <c r="K631" s="335"/>
      <c r="L631" s="335"/>
      <c r="M631" s="335"/>
    </row>
    <row r="632" spans="1:27" ht="13.8">
      <c r="A632" s="335"/>
      <c r="B632" s="335"/>
      <c r="C632" s="377" t="s">
        <v>960</v>
      </c>
      <c r="D632" s="370" t="s">
        <v>413</v>
      </c>
      <c r="E632" s="362" t="s">
        <v>963</v>
      </c>
      <c r="F632" s="363">
        <v>27020</v>
      </c>
      <c r="G632" s="363">
        <v>26540</v>
      </c>
      <c r="H632" s="365">
        <v>-480</v>
      </c>
      <c r="I632" s="364">
        <v>26540</v>
      </c>
      <c r="J632" s="365" t="s">
        <v>226</v>
      </c>
      <c r="K632" s="335"/>
      <c r="L632" s="335"/>
      <c r="M632" s="335"/>
    </row>
    <row r="633" spans="1:27" ht="13.8">
      <c r="A633" s="335"/>
      <c r="B633" s="335"/>
      <c r="C633" s="377" t="s">
        <v>960</v>
      </c>
      <c r="D633" s="370" t="s">
        <v>413</v>
      </c>
      <c r="E633" s="362" t="s">
        <v>964</v>
      </c>
      <c r="F633" s="363">
        <v>1296127</v>
      </c>
      <c r="G633" s="363">
        <v>1009110</v>
      </c>
      <c r="H633" s="363">
        <v>-287017</v>
      </c>
      <c r="I633" s="364">
        <v>1009110</v>
      </c>
      <c r="J633" s="365" t="s">
        <v>226</v>
      </c>
      <c r="K633" s="335"/>
      <c r="L633" s="335"/>
      <c r="M633" s="335"/>
    </row>
    <row r="634" spans="1:27" ht="13.8">
      <c r="A634" s="335"/>
      <c r="B634" s="335"/>
      <c r="C634" s="377" t="s">
        <v>960</v>
      </c>
      <c r="D634" s="370" t="s">
        <v>413</v>
      </c>
      <c r="E634" s="362" t="s">
        <v>777</v>
      </c>
      <c r="F634" s="365" t="s">
        <v>226</v>
      </c>
      <c r="G634" s="363">
        <v>835050</v>
      </c>
      <c r="H634" s="363">
        <v>835050</v>
      </c>
      <c r="I634" s="364">
        <v>835050</v>
      </c>
      <c r="J634" s="365" t="s">
        <v>226</v>
      </c>
      <c r="K634" s="335"/>
      <c r="L634" s="335"/>
      <c r="M634" s="335"/>
    </row>
    <row r="635" spans="1:27" ht="13.8">
      <c r="A635" s="335"/>
      <c r="B635" s="335"/>
      <c r="C635" s="377" t="s">
        <v>960</v>
      </c>
      <c r="D635" s="370" t="s">
        <v>419</v>
      </c>
      <c r="E635" s="373" t="s">
        <v>603</v>
      </c>
      <c r="F635" s="360"/>
      <c r="G635" s="360"/>
      <c r="H635" s="360"/>
      <c r="I635" s="361"/>
      <c r="J635" s="360"/>
      <c r="K635" s="335"/>
      <c r="L635" s="335"/>
      <c r="M635" s="335"/>
    </row>
    <row r="636" spans="1:27" ht="13.8">
      <c r="A636" s="335"/>
      <c r="B636" s="335"/>
      <c r="C636" s="377" t="s">
        <v>960</v>
      </c>
      <c r="D636" s="370" t="s">
        <v>419</v>
      </c>
      <c r="E636" s="362" t="s">
        <v>780</v>
      </c>
      <c r="F636" s="363">
        <v>17183988</v>
      </c>
      <c r="G636" s="363">
        <v>16733404</v>
      </c>
      <c r="H636" s="363">
        <v>-450584</v>
      </c>
      <c r="I636" s="364">
        <v>17183988</v>
      </c>
      <c r="J636" s="363">
        <v>-450584</v>
      </c>
      <c r="K636" s="335"/>
      <c r="L636" s="335"/>
      <c r="M636" s="335"/>
    </row>
    <row r="637" spans="1:27" ht="13.8">
      <c r="A637" s="335"/>
      <c r="B637" s="335"/>
      <c r="C637" s="377" t="s">
        <v>960</v>
      </c>
      <c r="D637" s="370" t="s">
        <v>419</v>
      </c>
      <c r="E637" s="362" t="s">
        <v>782</v>
      </c>
      <c r="F637" s="363">
        <v>387251</v>
      </c>
      <c r="G637" s="363">
        <v>40749</v>
      </c>
      <c r="H637" s="363">
        <v>-346501</v>
      </c>
      <c r="I637" s="364">
        <v>387251</v>
      </c>
      <c r="J637" s="363">
        <v>-346501</v>
      </c>
      <c r="K637" s="335"/>
      <c r="L637" s="335"/>
      <c r="M637" s="335"/>
    </row>
    <row r="638" spans="1:27" ht="13.8">
      <c r="A638" s="335"/>
      <c r="B638" s="335"/>
      <c r="C638" s="377" t="s">
        <v>960</v>
      </c>
      <c r="D638" s="370" t="s">
        <v>419</v>
      </c>
      <c r="E638" s="362" t="s">
        <v>961</v>
      </c>
      <c r="F638" s="363">
        <v>307289</v>
      </c>
      <c r="G638" s="363">
        <v>40749</v>
      </c>
      <c r="H638" s="363">
        <v>-266539</v>
      </c>
      <c r="I638" s="364">
        <v>307289</v>
      </c>
      <c r="J638" s="363">
        <v>-266539</v>
      </c>
      <c r="K638" s="335"/>
      <c r="L638" s="335"/>
      <c r="M638" s="335"/>
    </row>
    <row r="639" spans="1:27" ht="13.8">
      <c r="A639" s="335"/>
      <c r="B639" s="335"/>
      <c r="C639" s="377" t="s">
        <v>960</v>
      </c>
      <c r="D639" s="370" t="s">
        <v>419</v>
      </c>
      <c r="E639" s="362" t="s">
        <v>962</v>
      </c>
      <c r="F639" s="363">
        <v>111000</v>
      </c>
      <c r="G639" s="363">
        <v>100000</v>
      </c>
      <c r="H639" s="363">
        <v>-11000</v>
      </c>
      <c r="I639" s="364">
        <v>111000</v>
      </c>
      <c r="J639" s="363">
        <v>-11000</v>
      </c>
      <c r="K639" s="335"/>
      <c r="L639" s="335"/>
      <c r="M639" s="335"/>
    </row>
    <row r="640" spans="1:27" ht="13.8">
      <c r="A640" s="335"/>
      <c r="B640" s="335"/>
      <c r="C640" s="377" t="s">
        <v>960</v>
      </c>
      <c r="D640" s="370" t="s">
        <v>419</v>
      </c>
      <c r="E640" s="362" t="s">
        <v>963</v>
      </c>
      <c r="F640" s="363">
        <v>10500</v>
      </c>
      <c r="G640" s="365" t="s">
        <v>226</v>
      </c>
      <c r="H640" s="363">
        <v>-10500</v>
      </c>
      <c r="I640" s="364">
        <v>10500</v>
      </c>
      <c r="J640" s="363">
        <v>-10500</v>
      </c>
      <c r="K640" s="335"/>
      <c r="L640" s="335"/>
      <c r="M640" s="335"/>
    </row>
    <row r="641" spans="1:13" ht="13.8">
      <c r="A641" s="335"/>
      <c r="B641" s="335"/>
      <c r="C641" s="377" t="s">
        <v>960</v>
      </c>
      <c r="D641" s="370" t="s">
        <v>419</v>
      </c>
      <c r="E641" s="362" t="s">
        <v>964</v>
      </c>
      <c r="F641" s="363">
        <v>109700</v>
      </c>
      <c r="G641" s="363">
        <v>217400</v>
      </c>
      <c r="H641" s="363">
        <v>107700</v>
      </c>
      <c r="I641" s="364">
        <v>251010</v>
      </c>
      <c r="J641" s="363">
        <v>-33610</v>
      </c>
      <c r="K641" s="335"/>
      <c r="L641" s="335"/>
      <c r="M641" s="335"/>
    </row>
    <row r="642" spans="1:13" ht="13.8">
      <c r="A642" s="335"/>
      <c r="B642" s="335"/>
      <c r="C642" s="377" t="s">
        <v>960</v>
      </c>
      <c r="D642" s="370" t="s">
        <v>419</v>
      </c>
      <c r="E642" s="362" t="s">
        <v>777</v>
      </c>
      <c r="F642" s="365" t="s">
        <v>226</v>
      </c>
      <c r="G642" s="363">
        <v>64504</v>
      </c>
      <c r="H642" s="363">
        <v>64504</v>
      </c>
      <c r="I642" s="364">
        <v>64504</v>
      </c>
      <c r="J642" s="365" t="s">
        <v>226</v>
      </c>
      <c r="K642" s="335"/>
      <c r="L642" s="335"/>
      <c r="M642" s="335"/>
    </row>
    <row r="643" spans="1:13" ht="13.8">
      <c r="A643" s="335"/>
      <c r="B643" s="335"/>
      <c r="C643" s="377" t="s">
        <v>960</v>
      </c>
      <c r="D643" s="370" t="s">
        <v>421</v>
      </c>
      <c r="E643" s="359" t="s">
        <v>605</v>
      </c>
      <c r="F643" s="360"/>
      <c r="G643" s="360"/>
      <c r="H643" s="360"/>
      <c r="I643" s="361"/>
      <c r="J643" s="360"/>
      <c r="K643" s="335"/>
      <c r="L643" s="335"/>
      <c r="M643" s="335"/>
    </row>
    <row r="644" spans="1:13" ht="13.8">
      <c r="A644" s="335"/>
      <c r="B644" s="335"/>
      <c r="C644" s="377" t="s">
        <v>960</v>
      </c>
      <c r="D644" s="370" t="s">
        <v>421</v>
      </c>
      <c r="E644" s="362" t="s">
        <v>780</v>
      </c>
      <c r="F644" s="363">
        <v>38845854</v>
      </c>
      <c r="G644" s="363">
        <v>33226040</v>
      </c>
      <c r="H644" s="363">
        <v>-5619815</v>
      </c>
      <c r="I644" s="364">
        <v>38846230</v>
      </c>
      <c r="J644" s="363">
        <v>-5620190</v>
      </c>
      <c r="K644" s="335"/>
      <c r="L644" s="335"/>
      <c r="M644" s="335"/>
    </row>
    <row r="645" spans="1:13" ht="13.8">
      <c r="A645" s="335"/>
      <c r="B645" s="335"/>
      <c r="C645" s="377" t="s">
        <v>960</v>
      </c>
      <c r="D645" s="370" t="s">
        <v>421</v>
      </c>
      <c r="E645" s="362" t="s">
        <v>782</v>
      </c>
      <c r="F645" s="363">
        <v>305809</v>
      </c>
      <c r="G645" s="365" t="s">
        <v>226</v>
      </c>
      <c r="H645" s="363">
        <v>-305809</v>
      </c>
      <c r="I645" s="366" t="s">
        <v>226</v>
      </c>
      <c r="J645" s="365" t="s">
        <v>226</v>
      </c>
      <c r="K645" s="335"/>
      <c r="L645" s="335"/>
      <c r="M645" s="335"/>
    </row>
    <row r="646" spans="1:13" ht="13.8">
      <c r="A646" s="335"/>
      <c r="B646" s="335"/>
      <c r="C646" s="377" t="s">
        <v>960</v>
      </c>
      <c r="D646" s="370" t="s">
        <v>421</v>
      </c>
      <c r="E646" s="362" t="s">
        <v>961</v>
      </c>
      <c r="F646" s="365" t="s">
        <v>226</v>
      </c>
      <c r="G646" s="365" t="s">
        <v>226</v>
      </c>
      <c r="H646" s="365" t="s">
        <v>226</v>
      </c>
      <c r="I646" s="366" t="s">
        <v>226</v>
      </c>
      <c r="J646" s="365" t="s">
        <v>226</v>
      </c>
      <c r="K646" s="335"/>
      <c r="L646" s="335"/>
      <c r="M646" s="335"/>
    </row>
    <row r="647" spans="1:13" ht="13.8">
      <c r="A647" s="335"/>
      <c r="B647" s="335"/>
      <c r="C647" s="377" t="s">
        <v>960</v>
      </c>
      <c r="D647" s="370" t="s">
        <v>421</v>
      </c>
      <c r="E647" s="362" t="s">
        <v>962</v>
      </c>
      <c r="F647" s="363">
        <v>9000</v>
      </c>
      <c r="G647" s="363">
        <v>5000</v>
      </c>
      <c r="H647" s="363">
        <v>-4000</v>
      </c>
      <c r="I647" s="364">
        <v>9000</v>
      </c>
      <c r="J647" s="363">
        <v>-4000</v>
      </c>
      <c r="K647" s="335"/>
      <c r="L647" s="335"/>
      <c r="M647" s="335"/>
    </row>
    <row r="648" spans="1:13" ht="13.8">
      <c r="A648" s="335"/>
      <c r="B648" s="335"/>
      <c r="C648" s="377" t="s">
        <v>960</v>
      </c>
      <c r="D648" s="370" t="s">
        <v>421</v>
      </c>
      <c r="E648" s="362" t="s">
        <v>963</v>
      </c>
      <c r="F648" s="363">
        <v>10500</v>
      </c>
      <c r="G648" s="365" t="s">
        <v>226</v>
      </c>
      <c r="H648" s="363">
        <v>-10500</v>
      </c>
      <c r="I648" s="366" t="s">
        <v>226</v>
      </c>
      <c r="J648" s="365" t="s">
        <v>226</v>
      </c>
      <c r="K648" s="335"/>
      <c r="L648" s="335"/>
      <c r="M648" s="335"/>
    </row>
    <row r="649" spans="1:13" ht="13.8">
      <c r="A649" s="335"/>
      <c r="B649" s="335"/>
      <c r="C649" s="377" t="s">
        <v>960</v>
      </c>
      <c r="D649" s="370" t="s">
        <v>421</v>
      </c>
      <c r="E649" s="362" t="s">
        <v>964</v>
      </c>
      <c r="F649" s="363">
        <v>374625</v>
      </c>
      <c r="G649" s="363">
        <v>244529</v>
      </c>
      <c r="H649" s="363">
        <v>-130096</v>
      </c>
      <c r="I649" s="364">
        <v>244529</v>
      </c>
      <c r="J649" s="365" t="s">
        <v>226</v>
      </c>
      <c r="K649" s="335"/>
      <c r="L649" s="335"/>
      <c r="M649" s="335"/>
    </row>
    <row r="650" spans="1:13" ht="13.8">
      <c r="A650" s="335"/>
      <c r="B650" s="335"/>
      <c r="C650" s="377" t="s">
        <v>960</v>
      </c>
      <c r="D650" s="370" t="s">
        <v>421</v>
      </c>
      <c r="E650" s="362" t="s">
        <v>777</v>
      </c>
      <c r="F650" s="365" t="s">
        <v>226</v>
      </c>
      <c r="G650" s="363">
        <v>1330</v>
      </c>
      <c r="H650" s="363">
        <v>1330</v>
      </c>
      <c r="I650" s="364">
        <v>1330</v>
      </c>
      <c r="J650" s="365" t="s">
        <v>226</v>
      </c>
      <c r="K650" s="335"/>
      <c r="L650" s="335"/>
      <c r="M650" s="335"/>
    </row>
    <row r="651" spans="1:13" ht="13.8">
      <c r="A651" s="335"/>
      <c r="B651" s="335"/>
      <c r="C651" s="377" t="s">
        <v>960</v>
      </c>
      <c r="D651" s="370" t="s">
        <v>430</v>
      </c>
      <c r="E651" s="373" t="s">
        <v>933</v>
      </c>
      <c r="F651" s="360"/>
      <c r="G651" s="360"/>
      <c r="H651" s="360"/>
      <c r="I651" s="361"/>
      <c r="J651" s="360"/>
      <c r="K651" s="335"/>
      <c r="L651" s="335"/>
      <c r="M651" s="335"/>
    </row>
    <row r="652" spans="1:13" ht="13.8">
      <c r="A652" s="335"/>
      <c r="B652" s="335"/>
      <c r="C652" s="377" t="s">
        <v>960</v>
      </c>
      <c r="D652" s="370" t="s">
        <v>430</v>
      </c>
      <c r="E652" s="362" t="s">
        <v>780</v>
      </c>
      <c r="F652" s="365" t="s">
        <v>226</v>
      </c>
      <c r="G652" s="365" t="s">
        <v>226</v>
      </c>
      <c r="H652" s="365" t="s">
        <v>226</v>
      </c>
      <c r="I652" s="361"/>
      <c r="J652" s="365" t="s">
        <v>226</v>
      </c>
      <c r="K652" s="335"/>
      <c r="L652" s="335"/>
      <c r="M652" s="335"/>
    </row>
    <row r="653" spans="1:13" ht="13.8">
      <c r="A653" s="335"/>
      <c r="B653" s="335"/>
      <c r="C653" s="377" t="s">
        <v>960</v>
      </c>
      <c r="D653" s="370" t="s">
        <v>430</v>
      </c>
      <c r="E653" s="362" t="s">
        <v>782</v>
      </c>
      <c r="F653" s="365" t="s">
        <v>226</v>
      </c>
      <c r="G653" s="365" t="s">
        <v>226</v>
      </c>
      <c r="H653" s="365" t="s">
        <v>226</v>
      </c>
      <c r="I653" s="361"/>
      <c r="J653" s="365" t="s">
        <v>226</v>
      </c>
      <c r="K653" s="335"/>
      <c r="L653" s="335"/>
      <c r="M653" s="335"/>
    </row>
    <row r="654" spans="1:13" ht="13.8">
      <c r="A654" s="335"/>
      <c r="B654" s="335"/>
      <c r="C654" s="377" t="s">
        <v>960</v>
      </c>
      <c r="D654" s="370" t="s">
        <v>430</v>
      </c>
      <c r="E654" s="362" t="s">
        <v>961</v>
      </c>
      <c r="F654" s="365" t="s">
        <v>226</v>
      </c>
      <c r="G654" s="365" t="s">
        <v>226</v>
      </c>
      <c r="H654" s="365" t="s">
        <v>226</v>
      </c>
      <c r="I654" s="361"/>
      <c r="J654" s="365" t="s">
        <v>226</v>
      </c>
      <c r="K654" s="335"/>
      <c r="L654" s="335"/>
      <c r="M654" s="335"/>
    </row>
    <row r="655" spans="1:13" ht="13.8">
      <c r="A655" s="335"/>
      <c r="B655" s="335"/>
      <c r="C655" s="377" t="s">
        <v>960</v>
      </c>
      <c r="D655" s="370" t="s">
        <v>430</v>
      </c>
      <c r="E655" s="362" t="s">
        <v>962</v>
      </c>
      <c r="F655" s="363">
        <v>4000</v>
      </c>
      <c r="G655" s="365" t="s">
        <v>226</v>
      </c>
      <c r="H655" s="363">
        <v>-4000</v>
      </c>
      <c r="I655" s="366" t="s">
        <v>226</v>
      </c>
      <c r="J655" s="365" t="s">
        <v>226</v>
      </c>
      <c r="K655" s="335"/>
      <c r="L655" s="335"/>
      <c r="M655" s="335"/>
    </row>
    <row r="656" spans="1:13" ht="13.8">
      <c r="A656" s="335"/>
      <c r="B656" s="335"/>
      <c r="C656" s="377" t="s">
        <v>960</v>
      </c>
      <c r="D656" s="370" t="s">
        <v>430</v>
      </c>
      <c r="E656" s="362" t="s">
        <v>963</v>
      </c>
      <c r="F656" s="365">
        <v>500</v>
      </c>
      <c r="G656" s="365" t="s">
        <v>226</v>
      </c>
      <c r="H656" s="365">
        <v>-500</v>
      </c>
      <c r="I656" s="366" t="s">
        <v>226</v>
      </c>
      <c r="J656" s="365" t="s">
        <v>226</v>
      </c>
      <c r="K656" s="335"/>
      <c r="L656" s="335"/>
      <c r="M656" s="335"/>
    </row>
    <row r="657" spans="1:13" ht="13.8">
      <c r="A657" s="335"/>
      <c r="B657" s="335"/>
      <c r="C657" s="377" t="s">
        <v>960</v>
      </c>
      <c r="D657" s="370" t="s">
        <v>430</v>
      </c>
      <c r="E657" s="362" t="s">
        <v>964</v>
      </c>
      <c r="F657" s="363">
        <v>262500</v>
      </c>
      <c r="G657" s="365" t="s">
        <v>226</v>
      </c>
      <c r="H657" s="363">
        <v>-262500</v>
      </c>
      <c r="I657" s="364">
        <v>262500</v>
      </c>
      <c r="J657" s="363">
        <v>-262500</v>
      </c>
      <c r="K657" s="335"/>
      <c r="L657" s="335"/>
      <c r="M657" s="335"/>
    </row>
    <row r="658" spans="1:13" ht="13.8">
      <c r="A658" s="335"/>
      <c r="B658" s="335"/>
      <c r="C658" s="377" t="s">
        <v>960</v>
      </c>
      <c r="D658" s="370" t="s">
        <v>430</v>
      </c>
      <c r="E658" s="362" t="s">
        <v>777</v>
      </c>
      <c r="F658" s="365" t="s">
        <v>226</v>
      </c>
      <c r="G658" s="365" t="s">
        <v>226</v>
      </c>
      <c r="H658" s="365" t="s">
        <v>226</v>
      </c>
      <c r="I658" s="361"/>
      <c r="J658" s="365" t="s">
        <v>226</v>
      </c>
      <c r="K658" s="335"/>
      <c r="L658" s="335"/>
      <c r="M658" s="335"/>
    </row>
    <row r="659" spans="1:13" ht="13.8">
      <c r="A659" s="335"/>
      <c r="B659" s="335"/>
      <c r="C659" s="377" t="s">
        <v>960</v>
      </c>
      <c r="D659" s="370" t="s">
        <v>436</v>
      </c>
      <c r="E659" s="373" t="s">
        <v>965</v>
      </c>
      <c r="F659" s="360"/>
      <c r="G659" s="360"/>
      <c r="H659" s="360"/>
      <c r="I659" s="361"/>
      <c r="J659" s="360"/>
      <c r="K659" s="335"/>
      <c r="L659" s="335"/>
      <c r="M659" s="335"/>
    </row>
    <row r="660" spans="1:13" ht="13.8">
      <c r="A660" s="335"/>
      <c r="B660" s="335"/>
      <c r="C660" s="377" t="s">
        <v>960</v>
      </c>
      <c r="D660" s="370" t="s">
        <v>436</v>
      </c>
      <c r="E660" s="362" t="s">
        <v>780</v>
      </c>
      <c r="F660" s="363">
        <v>3520044</v>
      </c>
      <c r="G660" s="363">
        <v>3533374</v>
      </c>
      <c r="H660" s="363">
        <v>13330</v>
      </c>
      <c r="I660" s="364">
        <v>3533374</v>
      </c>
      <c r="J660" s="365" t="s">
        <v>226</v>
      </c>
      <c r="K660" s="335"/>
      <c r="L660" s="335"/>
      <c r="M660" s="335"/>
    </row>
    <row r="661" spans="1:13" ht="13.8">
      <c r="A661" s="335"/>
      <c r="B661" s="335"/>
      <c r="C661" s="377" t="s">
        <v>960</v>
      </c>
      <c r="D661" s="370" t="s">
        <v>436</v>
      </c>
      <c r="E661" s="362" t="s">
        <v>782</v>
      </c>
      <c r="F661" s="363">
        <v>285854</v>
      </c>
      <c r="G661" s="365" t="s">
        <v>226</v>
      </c>
      <c r="H661" s="363">
        <v>-285854</v>
      </c>
      <c r="I661" s="366" t="s">
        <v>226</v>
      </c>
      <c r="J661" s="365" t="s">
        <v>226</v>
      </c>
      <c r="K661" s="335"/>
      <c r="L661" s="335"/>
      <c r="M661" s="335"/>
    </row>
    <row r="662" spans="1:13" ht="13.8">
      <c r="A662" s="335"/>
      <c r="B662" s="335"/>
      <c r="C662" s="377" t="s">
        <v>960</v>
      </c>
      <c r="D662" s="370" t="s">
        <v>436</v>
      </c>
      <c r="E662" s="362" t="s">
        <v>961</v>
      </c>
      <c r="F662" s="365" t="s">
        <v>226</v>
      </c>
      <c r="G662" s="365" t="s">
        <v>226</v>
      </c>
      <c r="H662" s="365" t="s">
        <v>226</v>
      </c>
      <c r="I662" s="366" t="s">
        <v>226</v>
      </c>
      <c r="J662" s="365" t="s">
        <v>226</v>
      </c>
      <c r="K662" s="335"/>
      <c r="L662" s="335"/>
      <c r="M662" s="335"/>
    </row>
    <row r="663" spans="1:13" ht="13.8">
      <c r="A663" s="335"/>
      <c r="B663" s="335"/>
      <c r="C663" s="377" t="s">
        <v>960</v>
      </c>
      <c r="D663" s="370" t="s">
        <v>436</v>
      </c>
      <c r="E663" s="362" t="s">
        <v>962</v>
      </c>
      <c r="F663" s="363">
        <v>13000</v>
      </c>
      <c r="G663" s="365">
        <v>500</v>
      </c>
      <c r="H663" s="363">
        <v>-12500</v>
      </c>
      <c r="I663" s="364">
        <v>8500</v>
      </c>
      <c r="J663" s="363">
        <v>-8000</v>
      </c>
      <c r="K663" s="335"/>
      <c r="L663" s="335"/>
      <c r="M663" s="335"/>
    </row>
    <row r="664" spans="1:13" ht="13.8">
      <c r="A664" s="335"/>
      <c r="B664" s="335"/>
      <c r="C664" s="377" t="s">
        <v>960</v>
      </c>
      <c r="D664" s="370" t="s">
        <v>436</v>
      </c>
      <c r="E664" s="362" t="s">
        <v>963</v>
      </c>
      <c r="F664" s="363">
        <v>10500</v>
      </c>
      <c r="G664" s="363">
        <v>10500</v>
      </c>
      <c r="H664" s="365" t="s">
        <v>226</v>
      </c>
      <c r="I664" s="364">
        <v>10500</v>
      </c>
      <c r="J664" s="365" t="s">
        <v>226</v>
      </c>
      <c r="K664" s="335"/>
      <c r="L664" s="335"/>
      <c r="M664" s="335"/>
    </row>
    <row r="665" spans="1:13" ht="13.8">
      <c r="A665" s="335"/>
      <c r="B665" s="335"/>
      <c r="C665" s="377" t="s">
        <v>960</v>
      </c>
      <c r="D665" s="370" t="s">
        <v>436</v>
      </c>
      <c r="E665" s="362" t="s">
        <v>964</v>
      </c>
      <c r="F665" s="363">
        <v>1723847</v>
      </c>
      <c r="G665" s="365" t="s">
        <v>226</v>
      </c>
      <c r="H665" s="363">
        <v>-1723847</v>
      </c>
      <c r="I665" s="364">
        <v>1723847</v>
      </c>
      <c r="J665" s="363">
        <v>-1723847</v>
      </c>
      <c r="K665" s="335"/>
      <c r="L665" s="335"/>
      <c r="M665" s="335"/>
    </row>
    <row r="666" spans="1:13" ht="13.8">
      <c r="A666" s="335"/>
      <c r="B666" s="335"/>
      <c r="C666" s="377" t="s">
        <v>960</v>
      </c>
      <c r="D666" s="370" t="s">
        <v>436</v>
      </c>
      <c r="E666" s="362" t="s">
        <v>777</v>
      </c>
      <c r="F666" s="365" t="s">
        <v>226</v>
      </c>
      <c r="G666" s="363">
        <v>11016900</v>
      </c>
      <c r="H666" s="363">
        <v>11016900</v>
      </c>
      <c r="I666" s="364">
        <v>11016900</v>
      </c>
      <c r="J666" s="365" t="s">
        <v>226</v>
      </c>
      <c r="K666" s="335"/>
      <c r="L666" s="335"/>
      <c r="M666" s="335"/>
    </row>
    <row r="667" spans="1:13" ht="13.8">
      <c r="A667" s="335"/>
      <c r="B667" s="335"/>
      <c r="C667" s="377" t="s">
        <v>960</v>
      </c>
      <c r="D667" s="370" t="s">
        <v>438</v>
      </c>
      <c r="E667" s="359" t="s">
        <v>615</v>
      </c>
      <c r="F667" s="360"/>
      <c r="G667" s="360"/>
      <c r="H667" s="360"/>
      <c r="I667" s="361"/>
      <c r="J667" s="360"/>
      <c r="K667" s="335"/>
      <c r="L667" s="335"/>
      <c r="M667" s="335"/>
    </row>
    <row r="668" spans="1:13" ht="13.8">
      <c r="A668" s="335"/>
      <c r="B668" s="335"/>
      <c r="C668" s="377" t="s">
        <v>960</v>
      </c>
      <c r="D668" s="370" t="s">
        <v>438</v>
      </c>
      <c r="E668" s="362" t="s">
        <v>780</v>
      </c>
      <c r="F668" s="363">
        <v>8826860</v>
      </c>
      <c r="G668" s="363">
        <v>6419535</v>
      </c>
      <c r="H668" s="363">
        <v>-2407326</v>
      </c>
      <c r="I668" s="364">
        <v>6419535</v>
      </c>
      <c r="J668" s="365" t="s">
        <v>226</v>
      </c>
      <c r="K668" s="335"/>
      <c r="L668" s="335"/>
      <c r="M668" s="335"/>
    </row>
    <row r="669" spans="1:13" ht="13.8">
      <c r="A669" s="335"/>
      <c r="B669" s="335"/>
      <c r="C669" s="377" t="s">
        <v>960</v>
      </c>
      <c r="D669" s="370" t="s">
        <v>438</v>
      </c>
      <c r="E669" s="362" t="s">
        <v>782</v>
      </c>
      <c r="F669" s="363">
        <v>21527</v>
      </c>
      <c r="G669" s="365" t="s">
        <v>226</v>
      </c>
      <c r="H669" s="363">
        <v>-21527</v>
      </c>
      <c r="I669" s="366" t="s">
        <v>226</v>
      </c>
      <c r="J669" s="365" t="s">
        <v>226</v>
      </c>
      <c r="K669" s="335"/>
      <c r="L669" s="335"/>
      <c r="M669" s="335"/>
    </row>
    <row r="670" spans="1:13" ht="13.8">
      <c r="A670" s="335"/>
      <c r="B670" s="335"/>
      <c r="C670" s="377" t="s">
        <v>960</v>
      </c>
      <c r="D670" s="370" t="s">
        <v>438</v>
      </c>
      <c r="E670" s="362" t="s">
        <v>961</v>
      </c>
      <c r="F670" s="365" t="s">
        <v>226</v>
      </c>
      <c r="G670" s="365" t="s">
        <v>226</v>
      </c>
      <c r="H670" s="365" t="s">
        <v>226</v>
      </c>
      <c r="I670" s="366" t="s">
        <v>226</v>
      </c>
      <c r="J670" s="365" t="s">
        <v>226</v>
      </c>
      <c r="K670" s="335"/>
      <c r="L670" s="335"/>
      <c r="M670" s="335"/>
    </row>
    <row r="671" spans="1:13" ht="13.8">
      <c r="A671" s="335"/>
      <c r="B671" s="335"/>
      <c r="C671" s="377" t="s">
        <v>960</v>
      </c>
      <c r="D671" s="370" t="s">
        <v>438</v>
      </c>
      <c r="E671" s="362" t="s">
        <v>962</v>
      </c>
      <c r="F671" s="363">
        <v>117511</v>
      </c>
      <c r="G671" s="363">
        <v>111541</v>
      </c>
      <c r="H671" s="363">
        <v>-5970</v>
      </c>
      <c r="I671" s="364">
        <v>111541</v>
      </c>
      <c r="J671" s="365" t="s">
        <v>226</v>
      </c>
      <c r="K671" s="335"/>
      <c r="L671" s="335"/>
      <c r="M671" s="335"/>
    </row>
    <row r="672" spans="1:13" ht="13.8">
      <c r="A672" s="335"/>
      <c r="B672" s="335"/>
      <c r="C672" s="377" t="s">
        <v>960</v>
      </c>
      <c r="D672" s="370" t="s">
        <v>438</v>
      </c>
      <c r="E672" s="362" t="s">
        <v>963</v>
      </c>
      <c r="F672" s="363">
        <v>10500</v>
      </c>
      <c r="G672" s="365" t="s">
        <v>226</v>
      </c>
      <c r="H672" s="363">
        <v>-10500</v>
      </c>
      <c r="I672" s="366" t="s">
        <v>226</v>
      </c>
      <c r="J672" s="365" t="s">
        <v>226</v>
      </c>
      <c r="K672" s="335"/>
      <c r="L672" s="335"/>
      <c r="M672" s="335"/>
    </row>
    <row r="673" spans="1:13" ht="13.8">
      <c r="A673" s="335"/>
      <c r="B673" s="335"/>
      <c r="C673" s="377" t="s">
        <v>960</v>
      </c>
      <c r="D673" s="370" t="s">
        <v>438</v>
      </c>
      <c r="E673" s="362" t="s">
        <v>964</v>
      </c>
      <c r="F673" s="363">
        <v>1084493</v>
      </c>
      <c r="G673" s="363">
        <v>27100</v>
      </c>
      <c r="H673" s="363">
        <v>-1057393</v>
      </c>
      <c r="I673" s="364">
        <v>27100</v>
      </c>
      <c r="J673" s="365" t="s">
        <v>226</v>
      </c>
      <c r="K673" s="335"/>
      <c r="L673" s="335"/>
      <c r="M673" s="335"/>
    </row>
    <row r="674" spans="1:13" ht="13.8">
      <c r="A674" s="335"/>
      <c r="B674" s="335"/>
      <c r="C674" s="377" t="s">
        <v>960</v>
      </c>
      <c r="D674" s="370" t="s">
        <v>438</v>
      </c>
      <c r="E674" s="362" t="s">
        <v>777</v>
      </c>
      <c r="F674" s="365" t="s">
        <v>226</v>
      </c>
      <c r="G674" s="363">
        <v>391465</v>
      </c>
      <c r="H674" s="363">
        <v>391465</v>
      </c>
      <c r="I674" s="364">
        <v>391465</v>
      </c>
      <c r="J674" s="365" t="s">
        <v>226</v>
      </c>
      <c r="K674" s="335"/>
      <c r="L674" s="335"/>
      <c r="M674" s="335"/>
    </row>
    <row r="675" spans="1:13" ht="13.8">
      <c r="A675" s="335"/>
      <c r="B675" s="335"/>
      <c r="C675" s="377" t="s">
        <v>960</v>
      </c>
      <c r="D675" s="370" t="s">
        <v>827</v>
      </c>
      <c r="E675" s="359" t="s">
        <v>966</v>
      </c>
      <c r="F675" s="360"/>
      <c r="G675" s="360"/>
      <c r="H675" s="360"/>
      <c r="I675" s="361"/>
      <c r="J675" s="360"/>
      <c r="K675" s="335"/>
      <c r="L675" s="335"/>
      <c r="M675" s="335"/>
    </row>
    <row r="676" spans="1:13" ht="13.8">
      <c r="A676" s="335"/>
      <c r="B676" s="335"/>
      <c r="C676" s="377" t="s">
        <v>960</v>
      </c>
      <c r="D676" s="370" t="s">
        <v>827</v>
      </c>
      <c r="E676" s="362" t="s">
        <v>780</v>
      </c>
      <c r="F676" s="363">
        <v>32000000</v>
      </c>
      <c r="G676" s="363">
        <v>32000000</v>
      </c>
      <c r="H676" s="365" t="s">
        <v>226</v>
      </c>
      <c r="I676" s="364">
        <v>32000000</v>
      </c>
      <c r="J676" s="365" t="s">
        <v>226</v>
      </c>
      <c r="K676" s="335"/>
      <c r="L676" s="335"/>
      <c r="M676" s="335"/>
    </row>
    <row r="677" spans="1:13" ht="13.8">
      <c r="A677" s="335"/>
      <c r="B677" s="335"/>
      <c r="C677" s="377" t="s">
        <v>960</v>
      </c>
      <c r="D677" s="370" t="s">
        <v>827</v>
      </c>
      <c r="E677" s="362" t="s">
        <v>782</v>
      </c>
      <c r="F677" s="363">
        <v>253452</v>
      </c>
      <c r="G677" s="365" t="s">
        <v>226</v>
      </c>
      <c r="H677" s="363">
        <v>-253452</v>
      </c>
      <c r="I677" s="361"/>
      <c r="J677" s="365" t="s">
        <v>226</v>
      </c>
      <c r="K677" s="335"/>
      <c r="L677" s="335"/>
      <c r="M677" s="335"/>
    </row>
    <row r="678" spans="1:13" ht="13.8">
      <c r="A678" s="335"/>
      <c r="B678" s="335"/>
      <c r="C678" s="377" t="s">
        <v>960</v>
      </c>
      <c r="D678" s="370" t="s">
        <v>827</v>
      </c>
      <c r="E678" s="362" t="s">
        <v>961</v>
      </c>
      <c r="F678" s="363">
        <v>264403</v>
      </c>
      <c r="G678" s="365" t="s">
        <v>226</v>
      </c>
      <c r="H678" s="363">
        <v>-264403</v>
      </c>
      <c r="I678" s="361"/>
      <c r="J678" s="365" t="s">
        <v>226</v>
      </c>
      <c r="K678" s="335"/>
      <c r="L678" s="335"/>
      <c r="M678" s="335"/>
    </row>
    <row r="679" spans="1:13" ht="13.8">
      <c r="A679" s="335"/>
      <c r="B679" s="335"/>
      <c r="C679" s="377" t="s">
        <v>960</v>
      </c>
      <c r="D679" s="370" t="s">
        <v>827</v>
      </c>
      <c r="E679" s="362" t="s">
        <v>962</v>
      </c>
      <c r="F679" s="363">
        <v>20000</v>
      </c>
      <c r="G679" s="363">
        <v>20000</v>
      </c>
      <c r="H679" s="365" t="s">
        <v>226</v>
      </c>
      <c r="I679" s="364">
        <v>20000</v>
      </c>
      <c r="J679" s="365" t="s">
        <v>226</v>
      </c>
      <c r="K679" s="335"/>
      <c r="L679" s="335"/>
      <c r="M679" s="335"/>
    </row>
    <row r="680" spans="1:13" ht="13.8">
      <c r="A680" s="335"/>
      <c r="B680" s="335"/>
      <c r="C680" s="377" t="s">
        <v>960</v>
      </c>
      <c r="D680" s="370" t="s">
        <v>827</v>
      </c>
      <c r="E680" s="362" t="s">
        <v>963</v>
      </c>
      <c r="F680" s="363">
        <v>10500</v>
      </c>
      <c r="G680" s="365" t="s">
        <v>226</v>
      </c>
      <c r="H680" s="363">
        <v>-10500</v>
      </c>
      <c r="I680" s="366" t="s">
        <v>226</v>
      </c>
      <c r="J680" s="365" t="s">
        <v>226</v>
      </c>
      <c r="K680" s="335"/>
      <c r="L680" s="335"/>
      <c r="M680" s="335"/>
    </row>
    <row r="681" spans="1:13" ht="13.8">
      <c r="A681" s="335"/>
      <c r="B681" s="335"/>
      <c r="C681" s="377" t="s">
        <v>960</v>
      </c>
      <c r="D681" s="370" t="s">
        <v>827</v>
      </c>
      <c r="E681" s="362" t="s">
        <v>964</v>
      </c>
      <c r="F681" s="363">
        <v>745000</v>
      </c>
      <c r="G681" s="363">
        <v>818230</v>
      </c>
      <c r="H681" s="363">
        <v>73230</v>
      </c>
      <c r="I681" s="364">
        <v>818230</v>
      </c>
      <c r="J681" s="365" t="s">
        <v>226</v>
      </c>
      <c r="K681" s="335"/>
      <c r="L681" s="335"/>
      <c r="M681" s="335"/>
    </row>
    <row r="682" spans="1:13" ht="13.8">
      <c r="A682" s="335"/>
      <c r="B682" s="335"/>
      <c r="C682" s="377" t="s">
        <v>960</v>
      </c>
      <c r="D682" s="370" t="s">
        <v>827</v>
      </c>
      <c r="E682" s="362" t="s">
        <v>777</v>
      </c>
      <c r="F682" s="365" t="s">
        <v>226</v>
      </c>
      <c r="G682" s="365">
        <v>405</v>
      </c>
      <c r="H682" s="365">
        <v>405</v>
      </c>
      <c r="I682" s="366">
        <v>405</v>
      </c>
      <c r="J682" s="365" t="s">
        <v>226</v>
      </c>
      <c r="K682" s="335"/>
      <c r="L682" s="335"/>
      <c r="M682" s="335"/>
    </row>
    <row r="683" spans="1:13" ht="13.8">
      <c r="A683" s="335"/>
      <c r="B683" s="335"/>
      <c r="C683" s="377" t="s">
        <v>960</v>
      </c>
      <c r="D683" s="370" t="s">
        <v>442</v>
      </c>
      <c r="E683" s="373" t="s">
        <v>617</v>
      </c>
      <c r="F683" s="360"/>
      <c r="G683" s="360"/>
      <c r="H683" s="360"/>
      <c r="I683" s="361"/>
      <c r="J683" s="360"/>
      <c r="K683" s="335"/>
      <c r="L683" s="335"/>
      <c r="M683" s="335"/>
    </row>
    <row r="684" spans="1:13" ht="13.8">
      <c r="A684" s="335"/>
      <c r="B684" s="335"/>
      <c r="C684" s="377" t="s">
        <v>960</v>
      </c>
      <c r="D684" s="370" t="s">
        <v>442</v>
      </c>
      <c r="E684" s="362" t="s">
        <v>780</v>
      </c>
      <c r="F684" s="363">
        <v>45300373</v>
      </c>
      <c r="G684" s="363">
        <v>43011717</v>
      </c>
      <c r="H684" s="363">
        <v>-2288656</v>
      </c>
      <c r="I684" s="364">
        <v>45300373</v>
      </c>
      <c r="J684" s="363">
        <v>-2288656</v>
      </c>
      <c r="K684" s="335"/>
      <c r="L684" s="335"/>
      <c r="M684" s="335"/>
    </row>
    <row r="685" spans="1:13" ht="13.8">
      <c r="A685" s="335"/>
      <c r="B685" s="335"/>
      <c r="C685" s="377" t="s">
        <v>960</v>
      </c>
      <c r="D685" s="370" t="s">
        <v>442</v>
      </c>
      <c r="E685" s="362" t="s">
        <v>782</v>
      </c>
      <c r="F685" s="363">
        <v>877827</v>
      </c>
      <c r="G685" s="363">
        <v>865464</v>
      </c>
      <c r="H685" s="363">
        <v>-12363</v>
      </c>
      <c r="I685" s="364">
        <v>877827</v>
      </c>
      <c r="J685" s="363">
        <v>-12363</v>
      </c>
      <c r="K685" s="335"/>
      <c r="L685" s="335"/>
      <c r="M685" s="335"/>
    </row>
    <row r="686" spans="1:13" ht="13.8">
      <c r="A686" s="335"/>
      <c r="B686" s="335"/>
      <c r="C686" s="377" t="s">
        <v>960</v>
      </c>
      <c r="D686" s="370" t="s">
        <v>442</v>
      </c>
      <c r="E686" s="362" t="s">
        <v>961</v>
      </c>
      <c r="F686" s="363">
        <v>873706</v>
      </c>
      <c r="G686" s="363">
        <v>865464</v>
      </c>
      <c r="H686" s="363">
        <v>-8242</v>
      </c>
      <c r="I686" s="364">
        <v>873706</v>
      </c>
      <c r="J686" s="363">
        <v>-8242</v>
      </c>
      <c r="K686" s="335"/>
      <c r="L686" s="335"/>
      <c r="M686" s="335"/>
    </row>
    <row r="687" spans="1:13" ht="13.8">
      <c r="A687" s="335"/>
      <c r="B687" s="335"/>
      <c r="C687" s="377" t="s">
        <v>960</v>
      </c>
      <c r="D687" s="370" t="s">
        <v>442</v>
      </c>
      <c r="E687" s="362" t="s">
        <v>962</v>
      </c>
      <c r="F687" s="363">
        <v>56000</v>
      </c>
      <c r="G687" s="363">
        <v>50000</v>
      </c>
      <c r="H687" s="363">
        <v>-6000</v>
      </c>
      <c r="I687" s="364">
        <v>56000</v>
      </c>
      <c r="J687" s="363">
        <v>-6000</v>
      </c>
      <c r="K687" s="335"/>
      <c r="L687" s="335"/>
      <c r="M687" s="335"/>
    </row>
    <row r="688" spans="1:13" ht="13.8">
      <c r="A688" s="335"/>
      <c r="B688" s="335"/>
      <c r="C688" s="377" t="s">
        <v>960</v>
      </c>
      <c r="D688" s="370" t="s">
        <v>442</v>
      </c>
      <c r="E688" s="362" t="s">
        <v>963</v>
      </c>
      <c r="F688" s="363">
        <v>21000</v>
      </c>
      <c r="G688" s="365" t="s">
        <v>226</v>
      </c>
      <c r="H688" s="363">
        <v>-21000</v>
      </c>
      <c r="I688" s="366" t="s">
        <v>226</v>
      </c>
      <c r="J688" s="365" t="s">
        <v>226</v>
      </c>
      <c r="K688" s="335"/>
      <c r="L688" s="335"/>
      <c r="M688" s="335"/>
    </row>
    <row r="689" spans="1:13" ht="13.8">
      <c r="A689" s="335"/>
      <c r="B689" s="335"/>
      <c r="C689" s="377" t="s">
        <v>960</v>
      </c>
      <c r="D689" s="370" t="s">
        <v>442</v>
      </c>
      <c r="E689" s="362" t="s">
        <v>964</v>
      </c>
      <c r="F689" s="363">
        <v>69800</v>
      </c>
      <c r="G689" s="363">
        <v>69800</v>
      </c>
      <c r="H689" s="365" t="s">
        <v>226</v>
      </c>
      <c r="I689" s="364">
        <v>69800</v>
      </c>
      <c r="J689" s="365" t="s">
        <v>226</v>
      </c>
      <c r="K689" s="335"/>
      <c r="L689" s="335"/>
      <c r="M689" s="335"/>
    </row>
    <row r="690" spans="1:13" ht="13.8">
      <c r="A690" s="335"/>
      <c r="B690" s="335"/>
      <c r="C690" s="377" t="s">
        <v>960</v>
      </c>
      <c r="D690" s="370" t="s">
        <v>442</v>
      </c>
      <c r="E690" s="362" t="s">
        <v>777</v>
      </c>
      <c r="F690" s="365" t="s">
        <v>226</v>
      </c>
      <c r="G690" s="363">
        <v>33282</v>
      </c>
      <c r="H690" s="363">
        <v>33282</v>
      </c>
      <c r="I690" s="364">
        <v>33282</v>
      </c>
      <c r="J690" s="365" t="s">
        <v>226</v>
      </c>
      <c r="K690" s="335"/>
      <c r="L690" s="335"/>
      <c r="M690" s="335"/>
    </row>
    <row r="691" spans="1:13" ht="13.8">
      <c r="A691" s="335"/>
      <c r="B691" s="335"/>
      <c r="C691" s="377" t="s">
        <v>960</v>
      </c>
      <c r="D691" s="370" t="s">
        <v>451</v>
      </c>
      <c r="E691" s="373" t="s">
        <v>622</v>
      </c>
      <c r="F691" s="360"/>
      <c r="G691" s="360"/>
      <c r="H691" s="360"/>
      <c r="I691" s="361"/>
      <c r="J691" s="360"/>
      <c r="K691" s="335"/>
      <c r="L691" s="335"/>
      <c r="M691" s="335"/>
    </row>
    <row r="692" spans="1:13" ht="13.8">
      <c r="A692" s="335"/>
      <c r="B692" s="335"/>
      <c r="C692" s="377" t="s">
        <v>960</v>
      </c>
      <c r="D692" s="370" t="s">
        <v>451</v>
      </c>
      <c r="E692" s="362" t="s">
        <v>780</v>
      </c>
      <c r="F692" s="363">
        <v>65575798</v>
      </c>
      <c r="G692" s="363">
        <v>65536693</v>
      </c>
      <c r="H692" s="363">
        <v>-39105</v>
      </c>
      <c r="I692" s="364">
        <v>65536693</v>
      </c>
      <c r="J692" s="365" t="s">
        <v>226</v>
      </c>
      <c r="K692" s="335"/>
      <c r="L692" s="335"/>
      <c r="M692" s="335"/>
    </row>
    <row r="693" spans="1:13" ht="13.8">
      <c r="A693" s="335"/>
      <c r="B693" s="335"/>
      <c r="C693" s="377" t="s">
        <v>960</v>
      </c>
      <c r="D693" s="370" t="s">
        <v>451</v>
      </c>
      <c r="E693" s="362" t="s">
        <v>782</v>
      </c>
      <c r="F693" s="363">
        <v>276212</v>
      </c>
      <c r="G693" s="365" t="s">
        <v>226</v>
      </c>
      <c r="H693" s="363">
        <v>-276212</v>
      </c>
      <c r="I693" s="366" t="s">
        <v>226</v>
      </c>
      <c r="J693" s="365" t="s">
        <v>226</v>
      </c>
      <c r="K693" s="335"/>
      <c r="L693" s="335"/>
      <c r="M693" s="335"/>
    </row>
    <row r="694" spans="1:13" ht="13.8">
      <c r="A694" s="335"/>
      <c r="B694" s="335"/>
      <c r="C694" s="377" t="s">
        <v>960</v>
      </c>
      <c r="D694" s="370" t="s">
        <v>451</v>
      </c>
      <c r="E694" s="362" t="s">
        <v>961</v>
      </c>
      <c r="F694" s="365" t="s">
        <v>226</v>
      </c>
      <c r="G694" s="365" t="s">
        <v>226</v>
      </c>
      <c r="H694" s="365" t="s">
        <v>226</v>
      </c>
      <c r="I694" s="361"/>
      <c r="J694" s="365" t="s">
        <v>226</v>
      </c>
      <c r="K694" s="335"/>
      <c r="L694" s="335"/>
      <c r="M694" s="335"/>
    </row>
    <row r="695" spans="1:13" ht="13.8">
      <c r="A695" s="335"/>
      <c r="B695" s="335"/>
      <c r="C695" s="377" t="s">
        <v>960</v>
      </c>
      <c r="D695" s="370" t="s">
        <v>451</v>
      </c>
      <c r="E695" s="362" t="s">
        <v>962</v>
      </c>
      <c r="F695" s="363">
        <v>20000</v>
      </c>
      <c r="G695" s="363">
        <v>20000</v>
      </c>
      <c r="H695" s="365" t="s">
        <v>226</v>
      </c>
      <c r="I695" s="364">
        <v>20000</v>
      </c>
      <c r="J695" s="365" t="s">
        <v>226</v>
      </c>
      <c r="K695" s="335"/>
      <c r="L695" s="335"/>
      <c r="M695" s="335"/>
    </row>
    <row r="696" spans="1:13" ht="13.8">
      <c r="A696" s="335"/>
      <c r="B696" s="335"/>
      <c r="C696" s="377" t="s">
        <v>960</v>
      </c>
      <c r="D696" s="370" t="s">
        <v>451</v>
      </c>
      <c r="E696" s="362" t="s">
        <v>963</v>
      </c>
      <c r="F696" s="363">
        <v>10500</v>
      </c>
      <c r="G696" s="363">
        <v>10500</v>
      </c>
      <c r="H696" s="365" t="s">
        <v>226</v>
      </c>
      <c r="I696" s="364">
        <v>10500</v>
      </c>
      <c r="J696" s="365" t="s">
        <v>226</v>
      </c>
      <c r="K696" s="335"/>
      <c r="L696" s="335"/>
      <c r="M696" s="335"/>
    </row>
    <row r="697" spans="1:13" ht="13.8">
      <c r="A697" s="335"/>
      <c r="B697" s="335"/>
      <c r="C697" s="377" t="s">
        <v>960</v>
      </c>
      <c r="D697" s="370" t="s">
        <v>451</v>
      </c>
      <c r="E697" s="362" t="s">
        <v>964</v>
      </c>
      <c r="F697" s="363">
        <v>909600</v>
      </c>
      <c r="G697" s="363">
        <v>12900</v>
      </c>
      <c r="H697" s="363">
        <v>-896700</v>
      </c>
      <c r="I697" s="364">
        <v>12900</v>
      </c>
      <c r="J697" s="365" t="s">
        <v>226</v>
      </c>
      <c r="K697" s="335"/>
      <c r="L697" s="335"/>
      <c r="M697" s="335"/>
    </row>
    <row r="698" spans="1:13" ht="13.8">
      <c r="A698" s="335"/>
      <c r="B698" s="335"/>
      <c r="C698" s="377" t="s">
        <v>960</v>
      </c>
      <c r="D698" s="370" t="s">
        <v>451</v>
      </c>
      <c r="E698" s="362" t="s">
        <v>777</v>
      </c>
      <c r="F698" s="365" t="s">
        <v>226</v>
      </c>
      <c r="G698" s="363">
        <v>6105</v>
      </c>
      <c r="H698" s="363">
        <v>6105</v>
      </c>
      <c r="I698" s="364">
        <v>6105</v>
      </c>
      <c r="J698" s="365" t="s">
        <v>226</v>
      </c>
      <c r="K698" s="335"/>
      <c r="L698" s="335"/>
      <c r="M698" s="335"/>
    </row>
    <row r="699" spans="1:13" ht="13.8">
      <c r="A699" s="335"/>
      <c r="B699" s="335"/>
      <c r="C699" s="377" t="s">
        <v>960</v>
      </c>
      <c r="D699" s="370" t="s">
        <v>454</v>
      </c>
      <c r="E699" s="359" t="s">
        <v>624</v>
      </c>
      <c r="F699" s="360"/>
      <c r="G699" s="360"/>
      <c r="H699" s="360"/>
      <c r="I699" s="361"/>
      <c r="J699" s="360"/>
      <c r="K699" s="335"/>
      <c r="L699" s="335"/>
      <c r="M699" s="335"/>
    </row>
    <row r="700" spans="1:13" ht="13.8">
      <c r="A700" s="335"/>
      <c r="B700" s="335"/>
      <c r="C700" s="377" t="s">
        <v>960</v>
      </c>
      <c r="D700" s="370" t="s">
        <v>454</v>
      </c>
      <c r="E700" s="362" t="s">
        <v>780</v>
      </c>
      <c r="F700" s="363">
        <v>1251964</v>
      </c>
      <c r="G700" s="363">
        <v>14529260</v>
      </c>
      <c r="H700" s="363">
        <v>13277296</v>
      </c>
      <c r="I700" s="364">
        <v>14529260</v>
      </c>
      <c r="J700" s="365" t="s">
        <v>226</v>
      </c>
      <c r="K700" s="335"/>
      <c r="L700" s="335"/>
      <c r="M700" s="335"/>
    </row>
    <row r="701" spans="1:13" ht="13.8">
      <c r="A701" s="335"/>
      <c r="B701" s="335"/>
      <c r="C701" s="377" t="s">
        <v>960</v>
      </c>
      <c r="D701" s="370" t="s">
        <v>454</v>
      </c>
      <c r="E701" s="362" t="s">
        <v>782</v>
      </c>
      <c r="F701" s="363">
        <v>59247</v>
      </c>
      <c r="G701" s="363">
        <v>13331</v>
      </c>
      <c r="H701" s="363">
        <v>-45917</v>
      </c>
      <c r="I701" s="364">
        <v>13331</v>
      </c>
      <c r="J701" s="365" t="s">
        <v>226</v>
      </c>
      <c r="K701" s="335"/>
      <c r="L701" s="335"/>
      <c r="M701" s="335"/>
    </row>
    <row r="702" spans="1:13" ht="13.8">
      <c r="A702" s="335"/>
      <c r="B702" s="335"/>
      <c r="C702" s="377" t="s">
        <v>960</v>
      </c>
      <c r="D702" s="370" t="s">
        <v>454</v>
      </c>
      <c r="E702" s="362" t="s">
        <v>961</v>
      </c>
      <c r="F702" s="365" t="s">
        <v>226</v>
      </c>
      <c r="G702" s="363">
        <v>13331</v>
      </c>
      <c r="H702" s="363">
        <v>13331</v>
      </c>
      <c r="I702" s="364">
        <v>13331</v>
      </c>
      <c r="J702" s="365" t="s">
        <v>226</v>
      </c>
      <c r="K702" s="335"/>
      <c r="L702" s="335"/>
      <c r="M702" s="335"/>
    </row>
    <row r="703" spans="1:13" ht="13.8">
      <c r="A703" s="335"/>
      <c r="B703" s="335"/>
      <c r="C703" s="377" t="s">
        <v>960</v>
      </c>
      <c r="D703" s="370" t="s">
        <v>454</v>
      </c>
      <c r="E703" s="362" t="s">
        <v>962</v>
      </c>
      <c r="F703" s="363">
        <v>200000</v>
      </c>
      <c r="G703" s="363">
        <v>100000</v>
      </c>
      <c r="H703" s="363">
        <v>-100000</v>
      </c>
      <c r="I703" s="364">
        <v>100000</v>
      </c>
      <c r="J703" s="365" t="s">
        <v>226</v>
      </c>
      <c r="K703" s="335"/>
      <c r="L703" s="335"/>
      <c r="M703" s="335"/>
    </row>
    <row r="704" spans="1:13" ht="13.8">
      <c r="A704" s="335"/>
      <c r="B704" s="335"/>
      <c r="C704" s="377" t="s">
        <v>960</v>
      </c>
      <c r="D704" s="370" t="s">
        <v>454</v>
      </c>
      <c r="E704" s="362" t="s">
        <v>963</v>
      </c>
      <c r="F704" s="363">
        <v>26040</v>
      </c>
      <c r="G704" s="363">
        <v>13020</v>
      </c>
      <c r="H704" s="363">
        <v>-13020</v>
      </c>
      <c r="I704" s="364">
        <v>13020</v>
      </c>
      <c r="J704" s="365" t="s">
        <v>226</v>
      </c>
      <c r="K704" s="335"/>
      <c r="L704" s="335"/>
      <c r="M704" s="335"/>
    </row>
    <row r="705" spans="1:13" ht="13.8">
      <c r="A705" s="335"/>
      <c r="B705" s="335"/>
      <c r="C705" s="377" t="s">
        <v>960</v>
      </c>
      <c r="D705" s="370" t="s">
        <v>454</v>
      </c>
      <c r="E705" s="362" t="s">
        <v>964</v>
      </c>
      <c r="F705" s="363">
        <v>343140</v>
      </c>
      <c r="G705" s="363">
        <v>434790</v>
      </c>
      <c r="H705" s="363">
        <v>91650</v>
      </c>
      <c r="I705" s="364">
        <v>434790</v>
      </c>
      <c r="J705" s="365" t="s">
        <v>226</v>
      </c>
      <c r="K705" s="335"/>
      <c r="L705" s="335"/>
      <c r="M705" s="335"/>
    </row>
    <row r="706" spans="1:13" ht="13.8">
      <c r="A706" s="335"/>
      <c r="B706" s="335"/>
      <c r="C706" s="377" t="s">
        <v>960</v>
      </c>
      <c r="D706" s="370" t="s">
        <v>454</v>
      </c>
      <c r="E706" s="362" t="s">
        <v>777</v>
      </c>
      <c r="F706" s="363">
        <v>50000</v>
      </c>
      <c r="G706" s="363">
        <v>50000</v>
      </c>
      <c r="H706" s="365" t="s">
        <v>226</v>
      </c>
      <c r="I706" s="364">
        <v>50000</v>
      </c>
      <c r="J706" s="365" t="s">
        <v>226</v>
      </c>
      <c r="K706" s="335"/>
      <c r="L706" s="335"/>
      <c r="M706" s="335"/>
    </row>
    <row r="707" spans="1:13" ht="13.8">
      <c r="A707" s="335"/>
      <c r="B707" s="335"/>
      <c r="C707" s="377" t="s">
        <v>960</v>
      </c>
      <c r="D707" s="370" t="s">
        <v>458</v>
      </c>
      <c r="E707" s="373" t="s">
        <v>627</v>
      </c>
      <c r="F707" s="360"/>
      <c r="G707" s="360"/>
      <c r="H707" s="360"/>
      <c r="I707" s="361"/>
      <c r="J707" s="360"/>
      <c r="K707" s="335"/>
      <c r="L707" s="335"/>
      <c r="M707" s="335"/>
    </row>
    <row r="708" spans="1:13" ht="13.8">
      <c r="A708" s="335"/>
      <c r="B708" s="335"/>
      <c r="C708" s="377" t="s">
        <v>960</v>
      </c>
      <c r="D708" s="370" t="s">
        <v>458</v>
      </c>
      <c r="E708" s="362" t="s">
        <v>780</v>
      </c>
      <c r="F708" s="363">
        <v>22229944</v>
      </c>
      <c r="G708" s="363">
        <v>22229944</v>
      </c>
      <c r="H708" s="365" t="s">
        <v>226</v>
      </c>
      <c r="I708" s="364">
        <v>22229944</v>
      </c>
      <c r="J708" s="365" t="s">
        <v>226</v>
      </c>
      <c r="K708" s="335"/>
      <c r="L708" s="335"/>
      <c r="M708" s="335"/>
    </row>
    <row r="709" spans="1:13" ht="13.8">
      <c r="A709" s="335"/>
      <c r="B709" s="335"/>
      <c r="C709" s="377" t="s">
        <v>960</v>
      </c>
      <c r="D709" s="370" t="s">
        <v>458</v>
      </c>
      <c r="E709" s="362" t="s">
        <v>782</v>
      </c>
      <c r="F709" s="363">
        <v>9107902</v>
      </c>
      <c r="G709" s="363">
        <v>4855281</v>
      </c>
      <c r="H709" s="363">
        <v>-4252621</v>
      </c>
      <c r="I709" s="364">
        <v>4855281</v>
      </c>
      <c r="J709" s="365" t="s">
        <v>226</v>
      </c>
      <c r="K709" s="335"/>
      <c r="L709" s="335"/>
      <c r="M709" s="335"/>
    </row>
    <row r="710" spans="1:13" ht="13.8">
      <c r="A710" s="335"/>
      <c r="B710" s="335"/>
      <c r="C710" s="377" t="s">
        <v>960</v>
      </c>
      <c r="D710" s="370" t="s">
        <v>458</v>
      </c>
      <c r="E710" s="362" t="s">
        <v>961</v>
      </c>
      <c r="F710" s="365">
        <v>2</v>
      </c>
      <c r="G710" s="363">
        <v>4855281</v>
      </c>
      <c r="H710" s="363">
        <v>4855279</v>
      </c>
      <c r="I710" s="364">
        <v>4855281</v>
      </c>
      <c r="J710" s="365" t="s">
        <v>226</v>
      </c>
      <c r="K710" s="335"/>
      <c r="L710" s="335"/>
      <c r="M710" s="335"/>
    </row>
    <row r="711" spans="1:13" ht="13.8">
      <c r="A711" s="335"/>
      <c r="B711" s="335"/>
      <c r="C711" s="377" t="s">
        <v>960</v>
      </c>
      <c r="D711" s="370" t="s">
        <v>458</v>
      </c>
      <c r="E711" s="362" t="s">
        <v>962</v>
      </c>
      <c r="F711" s="363">
        <v>1385754</v>
      </c>
      <c r="G711" s="363">
        <v>1010000</v>
      </c>
      <c r="H711" s="363">
        <v>-375754</v>
      </c>
      <c r="I711" s="364">
        <v>1010000</v>
      </c>
      <c r="J711" s="365" t="s">
        <v>226</v>
      </c>
      <c r="K711" s="335"/>
      <c r="L711" s="335"/>
      <c r="M711" s="335"/>
    </row>
    <row r="712" spans="1:13" ht="13.8">
      <c r="A712" s="335"/>
      <c r="B712" s="335"/>
      <c r="C712" s="377" t="s">
        <v>960</v>
      </c>
      <c r="D712" s="370" t="s">
        <v>458</v>
      </c>
      <c r="E712" s="362" t="s">
        <v>963</v>
      </c>
      <c r="F712" s="363">
        <v>21000</v>
      </c>
      <c r="G712" s="363">
        <v>10500</v>
      </c>
      <c r="H712" s="363">
        <v>-10500</v>
      </c>
      <c r="I712" s="364">
        <v>10500</v>
      </c>
      <c r="J712" s="365" t="s">
        <v>226</v>
      </c>
      <c r="K712" s="335"/>
      <c r="L712" s="335"/>
      <c r="M712" s="335"/>
    </row>
    <row r="713" spans="1:13" ht="13.8">
      <c r="A713" s="335"/>
      <c r="B713" s="335"/>
      <c r="C713" s="377" t="s">
        <v>960</v>
      </c>
      <c r="D713" s="370" t="s">
        <v>458</v>
      </c>
      <c r="E713" s="362" t="s">
        <v>964</v>
      </c>
      <c r="F713" s="363">
        <v>163200</v>
      </c>
      <c r="G713" s="363">
        <v>141400</v>
      </c>
      <c r="H713" s="363">
        <v>-21800</v>
      </c>
      <c r="I713" s="364">
        <v>141400</v>
      </c>
      <c r="J713" s="365" t="s">
        <v>226</v>
      </c>
      <c r="K713" s="335"/>
      <c r="L713" s="335"/>
      <c r="M713" s="335"/>
    </row>
    <row r="714" spans="1:13" ht="13.8">
      <c r="A714" s="335"/>
      <c r="B714" s="335"/>
      <c r="C714" s="377" t="s">
        <v>960</v>
      </c>
      <c r="D714" s="370" t="s">
        <v>458</v>
      </c>
      <c r="E714" s="362" t="s">
        <v>777</v>
      </c>
      <c r="F714" s="365" t="s">
        <v>226</v>
      </c>
      <c r="G714" s="363">
        <v>209222</v>
      </c>
      <c r="H714" s="363">
        <v>209222</v>
      </c>
      <c r="I714" s="364">
        <v>209222</v>
      </c>
      <c r="J714" s="365" t="s">
        <v>226</v>
      </c>
      <c r="K714" s="335"/>
      <c r="L714" s="335"/>
      <c r="M714" s="335"/>
    </row>
    <row r="715" spans="1:13" ht="13.8">
      <c r="A715" s="335"/>
      <c r="B715" s="335"/>
      <c r="C715" s="377" t="s">
        <v>960</v>
      </c>
      <c r="D715" s="370" t="s">
        <v>550</v>
      </c>
      <c r="E715" s="373" t="s">
        <v>687</v>
      </c>
      <c r="F715" s="360"/>
      <c r="G715" s="360"/>
      <c r="H715" s="360"/>
      <c r="I715" s="361"/>
      <c r="J715" s="360"/>
      <c r="K715" s="335"/>
      <c r="L715" s="335"/>
      <c r="M715" s="335"/>
    </row>
    <row r="716" spans="1:13" ht="13.8">
      <c r="A716" s="335"/>
      <c r="B716" s="335"/>
      <c r="C716" s="377" t="s">
        <v>960</v>
      </c>
      <c r="D716" s="370" t="s">
        <v>550</v>
      </c>
      <c r="E716" s="362" t="s">
        <v>780</v>
      </c>
      <c r="F716" s="363">
        <v>14175</v>
      </c>
      <c r="G716" s="363">
        <v>14175</v>
      </c>
      <c r="H716" s="365" t="s">
        <v>226</v>
      </c>
      <c r="I716" s="364">
        <v>14175</v>
      </c>
      <c r="J716" s="365" t="s">
        <v>226</v>
      </c>
      <c r="K716" s="335"/>
      <c r="L716" s="335"/>
      <c r="M716" s="335"/>
    </row>
    <row r="717" spans="1:13" ht="13.8">
      <c r="A717" s="335"/>
      <c r="B717" s="335"/>
      <c r="C717" s="377" t="s">
        <v>960</v>
      </c>
      <c r="D717" s="370" t="s">
        <v>550</v>
      </c>
      <c r="E717" s="362" t="s">
        <v>782</v>
      </c>
      <c r="F717" s="363">
        <v>239279</v>
      </c>
      <c r="G717" s="365" t="s">
        <v>226</v>
      </c>
      <c r="H717" s="363">
        <v>-239279</v>
      </c>
      <c r="I717" s="364">
        <v>239279</v>
      </c>
      <c r="J717" s="363">
        <v>-239279</v>
      </c>
      <c r="K717" s="335"/>
      <c r="L717" s="335"/>
      <c r="M717" s="335"/>
    </row>
    <row r="718" spans="1:13" ht="13.8">
      <c r="A718" s="335"/>
      <c r="B718" s="335"/>
      <c r="C718" s="377" t="s">
        <v>960</v>
      </c>
      <c r="D718" s="370" t="s">
        <v>550</v>
      </c>
      <c r="E718" s="362" t="s">
        <v>961</v>
      </c>
      <c r="F718" s="363">
        <v>239279</v>
      </c>
      <c r="G718" s="365" t="s">
        <v>226</v>
      </c>
      <c r="H718" s="363">
        <v>-239279</v>
      </c>
      <c r="I718" s="364">
        <v>239279</v>
      </c>
      <c r="J718" s="363">
        <v>-239279</v>
      </c>
      <c r="K718" s="335"/>
      <c r="L718" s="335"/>
      <c r="M718" s="335"/>
    </row>
    <row r="719" spans="1:13" ht="13.8">
      <c r="A719" s="335"/>
      <c r="B719" s="335"/>
      <c r="C719" s="377" t="s">
        <v>960</v>
      </c>
      <c r="D719" s="370" t="s">
        <v>550</v>
      </c>
      <c r="E719" s="362" t="s">
        <v>962</v>
      </c>
      <c r="F719" s="363">
        <v>12500</v>
      </c>
      <c r="G719" s="363">
        <v>4000</v>
      </c>
      <c r="H719" s="363">
        <v>-8500</v>
      </c>
      <c r="I719" s="364">
        <v>12500</v>
      </c>
      <c r="J719" s="363">
        <v>-8500</v>
      </c>
      <c r="K719" s="335"/>
      <c r="L719" s="335"/>
      <c r="M719" s="335"/>
    </row>
    <row r="720" spans="1:13" ht="13.8">
      <c r="A720" s="335"/>
      <c r="B720" s="335"/>
      <c r="C720" s="377" t="s">
        <v>960</v>
      </c>
      <c r="D720" s="370" t="s">
        <v>550</v>
      </c>
      <c r="E720" s="362" t="s">
        <v>963</v>
      </c>
      <c r="F720" s="363">
        <v>1300</v>
      </c>
      <c r="G720" s="363">
        <v>1300</v>
      </c>
      <c r="H720" s="365" t="s">
        <v>226</v>
      </c>
      <c r="I720" s="364">
        <v>1300</v>
      </c>
      <c r="J720" s="365" t="s">
        <v>226</v>
      </c>
      <c r="K720" s="335"/>
      <c r="L720" s="335"/>
      <c r="M720" s="335"/>
    </row>
    <row r="721" spans="1:13" ht="13.8">
      <c r="A721" s="335"/>
      <c r="B721" s="335"/>
      <c r="C721" s="377" t="s">
        <v>960</v>
      </c>
      <c r="D721" s="370" t="s">
        <v>550</v>
      </c>
      <c r="E721" s="362" t="s">
        <v>964</v>
      </c>
      <c r="F721" s="363">
        <v>179400</v>
      </c>
      <c r="G721" s="365" t="s">
        <v>226</v>
      </c>
      <c r="H721" s="363">
        <v>-179400</v>
      </c>
      <c r="I721" s="364">
        <v>179400</v>
      </c>
      <c r="J721" s="363">
        <v>-179400</v>
      </c>
      <c r="K721" s="335"/>
      <c r="L721" s="335"/>
      <c r="M721" s="335"/>
    </row>
    <row r="722" spans="1:13" ht="13.8">
      <c r="A722" s="335"/>
      <c r="B722" s="335"/>
      <c r="C722" s="377" t="s">
        <v>960</v>
      </c>
      <c r="D722" s="370" t="s">
        <v>550</v>
      </c>
      <c r="E722" s="362" t="s">
        <v>777</v>
      </c>
      <c r="F722" s="363">
        <v>24989</v>
      </c>
      <c r="G722" s="363">
        <v>2279</v>
      </c>
      <c r="H722" s="363">
        <v>-22710</v>
      </c>
      <c r="I722" s="364">
        <v>24989</v>
      </c>
      <c r="J722" s="363">
        <v>-22710</v>
      </c>
      <c r="K722" s="335"/>
      <c r="L722" s="335"/>
      <c r="M722" s="335"/>
    </row>
    <row r="723" spans="1:13" ht="13.8">
      <c r="A723" s="335"/>
      <c r="B723" s="335"/>
      <c r="C723" s="377" t="s">
        <v>960</v>
      </c>
      <c r="D723" s="370" t="s">
        <v>462</v>
      </c>
      <c r="E723" s="373" t="s">
        <v>631</v>
      </c>
      <c r="F723" s="360"/>
      <c r="G723" s="360"/>
      <c r="H723" s="360"/>
      <c r="I723" s="361"/>
      <c r="J723" s="360"/>
      <c r="K723" s="335"/>
      <c r="L723" s="335"/>
      <c r="M723" s="335"/>
    </row>
    <row r="724" spans="1:13" ht="13.8">
      <c r="A724" s="335"/>
      <c r="B724" s="335"/>
      <c r="C724" s="377" t="s">
        <v>960</v>
      </c>
      <c r="D724" s="370" t="s">
        <v>462</v>
      </c>
      <c r="E724" s="362" t="s">
        <v>780</v>
      </c>
      <c r="F724" s="363">
        <v>926333</v>
      </c>
      <c r="G724" s="363">
        <v>584653</v>
      </c>
      <c r="H724" s="363">
        <v>-341680</v>
      </c>
      <c r="I724" s="364">
        <v>926333</v>
      </c>
      <c r="J724" s="363">
        <v>-341680</v>
      </c>
      <c r="K724" s="335"/>
      <c r="L724" s="335"/>
      <c r="M724" s="335"/>
    </row>
    <row r="725" spans="1:13" ht="13.8">
      <c r="A725" s="335"/>
      <c r="B725" s="335"/>
      <c r="C725" s="377" t="s">
        <v>960</v>
      </c>
      <c r="D725" s="370" t="s">
        <v>462</v>
      </c>
      <c r="E725" s="362" t="s">
        <v>782</v>
      </c>
      <c r="F725" s="365" t="s">
        <v>226</v>
      </c>
      <c r="G725" s="365" t="s">
        <v>226</v>
      </c>
      <c r="H725" s="365" t="s">
        <v>226</v>
      </c>
      <c r="I725" s="361"/>
      <c r="J725" s="365" t="s">
        <v>226</v>
      </c>
      <c r="K725" s="335"/>
      <c r="L725" s="335"/>
      <c r="M725" s="335"/>
    </row>
    <row r="726" spans="1:13" ht="13.8">
      <c r="A726" s="335"/>
      <c r="B726" s="335"/>
      <c r="C726" s="377" t="s">
        <v>960</v>
      </c>
      <c r="D726" s="370" t="s">
        <v>462</v>
      </c>
      <c r="E726" s="362" t="s">
        <v>961</v>
      </c>
      <c r="F726" s="365" t="s">
        <v>226</v>
      </c>
      <c r="G726" s="365" t="s">
        <v>226</v>
      </c>
      <c r="H726" s="365" t="s">
        <v>226</v>
      </c>
      <c r="I726" s="361"/>
      <c r="J726" s="365" t="s">
        <v>226</v>
      </c>
      <c r="K726" s="335"/>
      <c r="L726" s="335"/>
      <c r="M726" s="335"/>
    </row>
    <row r="727" spans="1:13" ht="13.8">
      <c r="A727" s="335"/>
      <c r="B727" s="335"/>
      <c r="C727" s="377" t="s">
        <v>960</v>
      </c>
      <c r="D727" s="370" t="s">
        <v>462</v>
      </c>
      <c r="E727" s="362" t="s">
        <v>962</v>
      </c>
      <c r="F727" s="363">
        <v>16500</v>
      </c>
      <c r="G727" s="365">
        <v>500</v>
      </c>
      <c r="H727" s="363">
        <v>-16000</v>
      </c>
      <c r="I727" s="364">
        <v>16500</v>
      </c>
      <c r="J727" s="363">
        <v>-16000</v>
      </c>
      <c r="K727" s="335"/>
      <c r="L727" s="335"/>
      <c r="M727" s="335"/>
    </row>
    <row r="728" spans="1:13" ht="13.8">
      <c r="A728" s="335"/>
      <c r="B728" s="335"/>
      <c r="C728" s="377" t="s">
        <v>960</v>
      </c>
      <c r="D728" s="370" t="s">
        <v>462</v>
      </c>
      <c r="E728" s="362" t="s">
        <v>963</v>
      </c>
      <c r="F728" s="363">
        <v>10500</v>
      </c>
      <c r="G728" s="365" t="s">
        <v>226</v>
      </c>
      <c r="H728" s="363">
        <v>-10500</v>
      </c>
      <c r="I728" s="364">
        <v>10500</v>
      </c>
      <c r="J728" s="363">
        <v>-10500</v>
      </c>
      <c r="K728" s="335"/>
      <c r="L728" s="335"/>
      <c r="M728" s="335"/>
    </row>
    <row r="729" spans="1:13" ht="13.8">
      <c r="A729" s="335"/>
      <c r="B729" s="335"/>
      <c r="C729" s="377" t="s">
        <v>960</v>
      </c>
      <c r="D729" s="370" t="s">
        <v>462</v>
      </c>
      <c r="E729" s="362" t="s">
        <v>964</v>
      </c>
      <c r="F729" s="363">
        <v>6850</v>
      </c>
      <c r="G729" s="363">
        <v>346500</v>
      </c>
      <c r="H729" s="363">
        <v>339650</v>
      </c>
      <c r="I729" s="364">
        <v>346500</v>
      </c>
      <c r="J729" s="365" t="s">
        <v>226</v>
      </c>
      <c r="K729" s="335"/>
      <c r="L729" s="335"/>
      <c r="M729" s="335"/>
    </row>
    <row r="730" spans="1:13" ht="13.8">
      <c r="A730" s="335"/>
      <c r="B730" s="335"/>
      <c r="C730" s="377" t="s">
        <v>960</v>
      </c>
      <c r="D730" s="370" t="s">
        <v>462</v>
      </c>
      <c r="E730" s="362" t="s">
        <v>777</v>
      </c>
      <c r="F730" s="365" t="s">
        <v>226</v>
      </c>
      <c r="G730" s="363">
        <v>28007000</v>
      </c>
      <c r="H730" s="363">
        <v>28007000</v>
      </c>
      <c r="I730" s="364">
        <v>28007000</v>
      </c>
      <c r="J730" s="365" t="s">
        <v>226</v>
      </c>
      <c r="K730" s="335"/>
      <c r="L730" s="335"/>
      <c r="M730" s="335"/>
    </row>
    <row r="731" spans="1:13" ht="13.8">
      <c r="A731" s="335"/>
      <c r="B731" s="335"/>
      <c r="C731" s="377" t="s">
        <v>960</v>
      </c>
      <c r="D731" s="370" t="s">
        <v>474</v>
      </c>
      <c r="E731" s="359" t="s">
        <v>933</v>
      </c>
      <c r="F731" s="360"/>
      <c r="G731" s="360"/>
      <c r="H731" s="360"/>
      <c r="I731" s="361"/>
      <c r="J731" s="360"/>
      <c r="K731" s="335"/>
      <c r="L731" s="335"/>
      <c r="M731" s="335"/>
    </row>
    <row r="732" spans="1:13" ht="13.8">
      <c r="A732" s="335"/>
      <c r="B732" s="335"/>
      <c r="C732" s="377" t="s">
        <v>960</v>
      </c>
      <c r="D732" s="370" t="s">
        <v>474</v>
      </c>
      <c r="E732" s="362" t="s">
        <v>780</v>
      </c>
      <c r="F732" s="365" t="s">
        <v>226</v>
      </c>
      <c r="G732" s="365" t="s">
        <v>226</v>
      </c>
      <c r="H732" s="365" t="s">
        <v>226</v>
      </c>
      <c r="I732" s="361"/>
      <c r="J732" s="365" t="s">
        <v>226</v>
      </c>
      <c r="K732" s="335"/>
      <c r="L732" s="335"/>
      <c r="M732" s="335"/>
    </row>
    <row r="733" spans="1:13" ht="13.8">
      <c r="A733" s="335"/>
      <c r="B733" s="335"/>
      <c r="C733" s="377" t="s">
        <v>960</v>
      </c>
      <c r="D733" s="370" t="s">
        <v>474</v>
      </c>
      <c r="E733" s="362" t="s">
        <v>782</v>
      </c>
      <c r="F733" s="363">
        <v>56894</v>
      </c>
      <c r="G733" s="365" t="s">
        <v>226</v>
      </c>
      <c r="H733" s="363">
        <v>-56894</v>
      </c>
      <c r="I733" s="361"/>
      <c r="J733" s="365" t="s">
        <v>226</v>
      </c>
      <c r="K733" s="335"/>
      <c r="L733" s="335"/>
      <c r="M733" s="335"/>
    </row>
    <row r="734" spans="1:13" ht="13.8">
      <c r="A734" s="335"/>
      <c r="B734" s="335"/>
      <c r="C734" s="377" t="s">
        <v>960</v>
      </c>
      <c r="D734" s="370" t="s">
        <v>474</v>
      </c>
      <c r="E734" s="362" t="s">
        <v>961</v>
      </c>
      <c r="F734" s="363">
        <v>56894</v>
      </c>
      <c r="G734" s="365" t="s">
        <v>226</v>
      </c>
      <c r="H734" s="363">
        <v>-56894</v>
      </c>
      <c r="I734" s="361"/>
      <c r="J734" s="365" t="s">
        <v>226</v>
      </c>
      <c r="K734" s="335"/>
      <c r="L734" s="335"/>
      <c r="M734" s="335"/>
    </row>
    <row r="735" spans="1:13" ht="13.8">
      <c r="A735" s="335"/>
      <c r="B735" s="335"/>
      <c r="C735" s="377" t="s">
        <v>960</v>
      </c>
      <c r="D735" s="370" t="s">
        <v>474</v>
      </c>
      <c r="E735" s="362" t="s">
        <v>962</v>
      </c>
      <c r="F735" s="363">
        <v>4000</v>
      </c>
      <c r="G735" s="365" t="s">
        <v>226</v>
      </c>
      <c r="H735" s="363">
        <v>-4000</v>
      </c>
      <c r="I735" s="361"/>
      <c r="J735" s="365" t="s">
        <v>226</v>
      </c>
      <c r="K735" s="335"/>
      <c r="L735" s="335"/>
      <c r="M735" s="335"/>
    </row>
    <row r="736" spans="1:13" ht="13.8">
      <c r="A736" s="335"/>
      <c r="B736" s="335"/>
      <c r="C736" s="377" t="s">
        <v>960</v>
      </c>
      <c r="D736" s="370" t="s">
        <v>474</v>
      </c>
      <c r="E736" s="362" t="s">
        <v>963</v>
      </c>
      <c r="F736" s="365">
        <v>500</v>
      </c>
      <c r="G736" s="365" t="s">
        <v>226</v>
      </c>
      <c r="H736" s="365">
        <v>-500</v>
      </c>
      <c r="I736" s="361"/>
      <c r="J736" s="365" t="s">
        <v>226</v>
      </c>
      <c r="K736" s="335"/>
      <c r="L736" s="335"/>
      <c r="M736" s="335"/>
    </row>
    <row r="737" spans="1:13" ht="13.8">
      <c r="A737" s="335"/>
      <c r="B737" s="335"/>
      <c r="C737" s="377" t="s">
        <v>960</v>
      </c>
      <c r="D737" s="370" t="s">
        <v>474</v>
      </c>
      <c r="E737" s="362" t="s">
        <v>964</v>
      </c>
      <c r="F737" s="363">
        <v>262500</v>
      </c>
      <c r="G737" s="365" t="s">
        <v>226</v>
      </c>
      <c r="H737" s="363">
        <v>-262500</v>
      </c>
      <c r="I737" s="364">
        <v>262500</v>
      </c>
      <c r="J737" s="363">
        <v>-262500</v>
      </c>
      <c r="K737" s="335"/>
      <c r="L737" s="335"/>
      <c r="M737" s="335"/>
    </row>
    <row r="738" spans="1:13" ht="13.8">
      <c r="A738" s="335"/>
      <c r="B738" s="335"/>
      <c r="C738" s="377" t="s">
        <v>960</v>
      </c>
      <c r="D738" s="370" t="s">
        <v>474</v>
      </c>
      <c r="E738" s="362" t="s">
        <v>777</v>
      </c>
      <c r="F738" s="365" t="s">
        <v>226</v>
      </c>
      <c r="G738" s="365" t="s">
        <v>226</v>
      </c>
      <c r="H738" s="365" t="s">
        <v>226</v>
      </c>
      <c r="I738" s="361"/>
      <c r="J738" s="365" t="s">
        <v>226</v>
      </c>
      <c r="K738" s="335"/>
      <c r="L738" s="335"/>
      <c r="M738" s="335"/>
    </row>
    <row r="739" spans="1:13" ht="13.8">
      <c r="A739" s="335"/>
      <c r="B739" s="335"/>
      <c r="C739" s="377" t="s">
        <v>960</v>
      </c>
      <c r="D739" s="370" t="s">
        <v>475</v>
      </c>
      <c r="E739" s="359" t="s">
        <v>639</v>
      </c>
      <c r="F739" s="360"/>
      <c r="G739" s="360"/>
      <c r="H739" s="360"/>
      <c r="I739" s="361"/>
      <c r="J739" s="360"/>
      <c r="K739" s="335"/>
      <c r="L739" s="335"/>
      <c r="M739" s="335"/>
    </row>
    <row r="740" spans="1:13" ht="13.8">
      <c r="A740" s="335"/>
      <c r="B740" s="335"/>
      <c r="C740" s="377" t="s">
        <v>960</v>
      </c>
      <c r="D740" s="370" t="s">
        <v>475</v>
      </c>
      <c r="E740" s="362" t="s">
        <v>780</v>
      </c>
      <c r="F740" s="363">
        <v>16261737</v>
      </c>
      <c r="G740" s="363">
        <v>15332200</v>
      </c>
      <c r="H740" s="363">
        <v>-929538</v>
      </c>
      <c r="I740" s="364">
        <v>16261737</v>
      </c>
      <c r="J740" s="363">
        <v>-929538</v>
      </c>
      <c r="K740" s="335"/>
      <c r="L740" s="335"/>
      <c r="M740" s="335"/>
    </row>
    <row r="741" spans="1:13" ht="13.8">
      <c r="A741" s="335"/>
      <c r="B741" s="335"/>
      <c r="C741" s="377" t="s">
        <v>960</v>
      </c>
      <c r="D741" s="370" t="s">
        <v>475</v>
      </c>
      <c r="E741" s="362" t="s">
        <v>782</v>
      </c>
      <c r="F741" s="363">
        <v>201352</v>
      </c>
      <c r="G741" s="363">
        <v>81868</v>
      </c>
      <c r="H741" s="363">
        <v>-119485</v>
      </c>
      <c r="I741" s="364">
        <v>226708</v>
      </c>
      <c r="J741" s="363">
        <v>-144840</v>
      </c>
      <c r="K741" s="335"/>
      <c r="L741" s="335"/>
      <c r="M741" s="335"/>
    </row>
    <row r="742" spans="1:13" ht="13.8">
      <c r="A742" s="335"/>
      <c r="B742" s="335"/>
      <c r="C742" s="377" t="s">
        <v>960</v>
      </c>
      <c r="D742" s="370" t="s">
        <v>475</v>
      </c>
      <c r="E742" s="362" t="s">
        <v>961</v>
      </c>
      <c r="F742" s="363">
        <v>122640</v>
      </c>
      <c r="G742" s="363">
        <v>81868</v>
      </c>
      <c r="H742" s="363">
        <v>-40772</v>
      </c>
      <c r="I742" s="364">
        <v>147996</v>
      </c>
      <c r="J742" s="363">
        <v>-66128</v>
      </c>
      <c r="K742" s="335"/>
      <c r="L742" s="335"/>
      <c r="M742" s="335"/>
    </row>
    <row r="743" spans="1:13" ht="13.8">
      <c r="A743" s="335"/>
      <c r="B743" s="335"/>
      <c r="C743" s="377" t="s">
        <v>960</v>
      </c>
      <c r="D743" s="370" t="s">
        <v>475</v>
      </c>
      <c r="E743" s="362" t="s">
        <v>962</v>
      </c>
      <c r="F743" s="363">
        <v>110000</v>
      </c>
      <c r="G743" s="363">
        <v>150000</v>
      </c>
      <c r="H743" s="363">
        <v>40000</v>
      </c>
      <c r="I743" s="364">
        <v>160000</v>
      </c>
      <c r="J743" s="363">
        <v>-10000</v>
      </c>
      <c r="K743" s="335"/>
      <c r="L743" s="335"/>
      <c r="M743" s="335"/>
    </row>
    <row r="744" spans="1:13" ht="13.8">
      <c r="A744" s="335"/>
      <c r="B744" s="335"/>
      <c r="C744" s="377" t="s">
        <v>960</v>
      </c>
      <c r="D744" s="370" t="s">
        <v>475</v>
      </c>
      <c r="E744" s="362" t="s">
        <v>963</v>
      </c>
      <c r="F744" s="363">
        <v>10500</v>
      </c>
      <c r="G744" s="365">
        <v>500</v>
      </c>
      <c r="H744" s="363">
        <v>-10000</v>
      </c>
      <c r="I744" s="364">
        <v>11000</v>
      </c>
      <c r="J744" s="363">
        <v>-10500</v>
      </c>
      <c r="K744" s="335"/>
      <c r="L744" s="335"/>
      <c r="M744" s="335"/>
    </row>
    <row r="745" spans="1:13" ht="13.8">
      <c r="A745" s="335"/>
      <c r="B745" s="335"/>
      <c r="C745" s="377" t="s">
        <v>960</v>
      </c>
      <c r="D745" s="370" t="s">
        <v>475</v>
      </c>
      <c r="E745" s="362" t="s">
        <v>964</v>
      </c>
      <c r="F745" s="363">
        <v>77400</v>
      </c>
      <c r="G745" s="365" t="s">
        <v>226</v>
      </c>
      <c r="H745" s="363">
        <v>-77400</v>
      </c>
      <c r="I745" s="364">
        <v>77400</v>
      </c>
      <c r="J745" s="363">
        <v>-77400</v>
      </c>
      <c r="K745" s="335"/>
      <c r="L745" s="335"/>
      <c r="M745" s="335"/>
    </row>
    <row r="746" spans="1:13" ht="13.8">
      <c r="A746" s="335"/>
      <c r="B746" s="335"/>
      <c r="C746" s="377" t="s">
        <v>960</v>
      </c>
      <c r="D746" s="370" t="s">
        <v>475</v>
      </c>
      <c r="E746" s="362" t="s">
        <v>777</v>
      </c>
      <c r="F746" s="365" t="s">
        <v>226</v>
      </c>
      <c r="G746" s="363">
        <v>540760</v>
      </c>
      <c r="H746" s="363">
        <v>540760</v>
      </c>
      <c r="I746" s="364">
        <v>540760</v>
      </c>
      <c r="J746" s="365" t="s">
        <v>226</v>
      </c>
      <c r="K746" s="335"/>
      <c r="L746" s="335"/>
      <c r="M746" s="335"/>
    </row>
    <row r="747" spans="1:13" ht="13.8">
      <c r="A747" s="335"/>
      <c r="B747" s="335"/>
      <c r="C747" s="377" t="s">
        <v>960</v>
      </c>
      <c r="D747" s="370" t="s">
        <v>487</v>
      </c>
      <c r="E747" s="359" t="s">
        <v>647</v>
      </c>
      <c r="F747" s="360"/>
      <c r="G747" s="360"/>
      <c r="H747" s="360"/>
      <c r="I747" s="361"/>
      <c r="J747" s="360"/>
      <c r="K747" s="335"/>
      <c r="L747" s="335"/>
      <c r="M747" s="335"/>
    </row>
    <row r="748" spans="1:13" ht="13.8">
      <c r="A748" s="335"/>
      <c r="B748" s="335"/>
      <c r="C748" s="377" t="s">
        <v>960</v>
      </c>
      <c r="D748" s="370" t="s">
        <v>487</v>
      </c>
      <c r="E748" s="362" t="s">
        <v>780</v>
      </c>
      <c r="F748" s="363">
        <v>23753228</v>
      </c>
      <c r="G748" s="363">
        <v>16303430</v>
      </c>
      <c r="H748" s="363">
        <v>-7449799</v>
      </c>
      <c r="I748" s="364">
        <v>24303429</v>
      </c>
      <c r="J748" s="363">
        <v>-8000000</v>
      </c>
      <c r="K748" s="335"/>
      <c r="L748" s="335"/>
      <c r="M748" s="335"/>
    </row>
    <row r="749" spans="1:13" ht="13.8">
      <c r="A749" s="335"/>
      <c r="B749" s="335"/>
      <c r="C749" s="377" t="s">
        <v>960</v>
      </c>
      <c r="D749" s="370" t="s">
        <v>487</v>
      </c>
      <c r="E749" s="362" t="s">
        <v>782</v>
      </c>
      <c r="F749" s="363">
        <v>39278</v>
      </c>
      <c r="G749" s="365" t="s">
        <v>226</v>
      </c>
      <c r="H749" s="363">
        <v>-39278</v>
      </c>
      <c r="I749" s="364">
        <v>39278</v>
      </c>
      <c r="J749" s="363">
        <v>-39278</v>
      </c>
      <c r="K749" s="335"/>
      <c r="L749" s="335"/>
      <c r="M749" s="335"/>
    </row>
    <row r="750" spans="1:13" ht="13.8">
      <c r="A750" s="335"/>
      <c r="B750" s="335"/>
      <c r="C750" s="377" t="s">
        <v>960</v>
      </c>
      <c r="D750" s="370" t="s">
        <v>487</v>
      </c>
      <c r="E750" s="362" t="s">
        <v>961</v>
      </c>
      <c r="F750" s="363">
        <v>38876</v>
      </c>
      <c r="G750" s="365" t="s">
        <v>226</v>
      </c>
      <c r="H750" s="363">
        <v>-38876</v>
      </c>
      <c r="I750" s="364">
        <v>38876</v>
      </c>
      <c r="J750" s="363">
        <v>-38876</v>
      </c>
      <c r="K750" s="335"/>
      <c r="L750" s="335"/>
      <c r="M750" s="335"/>
    </row>
    <row r="751" spans="1:13" ht="13.8">
      <c r="A751" s="335"/>
      <c r="B751" s="335"/>
      <c r="C751" s="377" t="s">
        <v>960</v>
      </c>
      <c r="D751" s="370" t="s">
        <v>487</v>
      </c>
      <c r="E751" s="362" t="s">
        <v>962</v>
      </c>
      <c r="F751" s="363">
        <v>42360</v>
      </c>
      <c r="G751" s="363">
        <v>5700</v>
      </c>
      <c r="H751" s="363">
        <v>-36660</v>
      </c>
      <c r="I751" s="364">
        <v>42360</v>
      </c>
      <c r="J751" s="363">
        <v>-36660</v>
      </c>
      <c r="K751" s="335"/>
      <c r="L751" s="335"/>
      <c r="M751" s="335"/>
    </row>
    <row r="752" spans="1:13" ht="13.8">
      <c r="A752" s="335"/>
      <c r="B752" s="335"/>
      <c r="C752" s="377" t="s">
        <v>960</v>
      </c>
      <c r="D752" s="370" t="s">
        <v>487</v>
      </c>
      <c r="E752" s="362" t="s">
        <v>963</v>
      </c>
      <c r="F752" s="363">
        <v>18711</v>
      </c>
      <c r="G752" s="363">
        <v>7500</v>
      </c>
      <c r="H752" s="363">
        <v>-11211</v>
      </c>
      <c r="I752" s="364">
        <v>18711</v>
      </c>
      <c r="J752" s="363">
        <v>-11211</v>
      </c>
      <c r="K752" s="335"/>
      <c r="L752" s="335"/>
      <c r="M752" s="335"/>
    </row>
    <row r="753" spans="1:13" ht="13.8">
      <c r="A753" s="335"/>
      <c r="B753" s="335"/>
      <c r="C753" s="377" t="s">
        <v>960</v>
      </c>
      <c r="D753" s="370" t="s">
        <v>487</v>
      </c>
      <c r="E753" s="362" t="s">
        <v>964</v>
      </c>
      <c r="F753" s="363">
        <v>422700</v>
      </c>
      <c r="G753" s="363">
        <v>81620</v>
      </c>
      <c r="H753" s="363">
        <v>-341080</v>
      </c>
      <c r="I753" s="364">
        <v>422700</v>
      </c>
      <c r="J753" s="363">
        <v>-341080</v>
      </c>
      <c r="K753" s="335"/>
      <c r="L753" s="335"/>
      <c r="M753" s="335"/>
    </row>
    <row r="754" spans="1:13" ht="13.8">
      <c r="A754" s="335"/>
      <c r="B754" s="335"/>
      <c r="C754" s="377" t="s">
        <v>960</v>
      </c>
      <c r="D754" s="370" t="s">
        <v>487</v>
      </c>
      <c r="E754" s="362" t="s">
        <v>777</v>
      </c>
      <c r="F754" s="363">
        <v>7380</v>
      </c>
      <c r="G754" s="363">
        <v>687450</v>
      </c>
      <c r="H754" s="363">
        <v>680070</v>
      </c>
      <c r="I754" s="364">
        <v>689880</v>
      </c>
      <c r="J754" s="363">
        <v>-2430</v>
      </c>
      <c r="K754" s="335"/>
      <c r="L754" s="335"/>
      <c r="M754" s="335"/>
    </row>
    <row r="755" spans="1:13" ht="13.8">
      <c r="A755" s="335"/>
      <c r="B755" s="335"/>
      <c r="C755" s="377" t="s">
        <v>960</v>
      </c>
      <c r="D755" s="370" t="s">
        <v>491</v>
      </c>
      <c r="E755" s="373" t="s">
        <v>649</v>
      </c>
      <c r="F755" s="360"/>
      <c r="G755" s="360"/>
      <c r="H755" s="360"/>
      <c r="I755" s="361"/>
      <c r="J755" s="360"/>
      <c r="K755" s="335"/>
      <c r="L755" s="335"/>
      <c r="M755" s="335"/>
    </row>
    <row r="756" spans="1:13" ht="13.8">
      <c r="A756" s="335"/>
      <c r="B756" s="335"/>
      <c r="C756" s="377" t="s">
        <v>960</v>
      </c>
      <c r="D756" s="370" t="s">
        <v>491</v>
      </c>
      <c r="E756" s="362" t="s">
        <v>780</v>
      </c>
      <c r="F756" s="363">
        <v>825068</v>
      </c>
      <c r="G756" s="363">
        <v>803716</v>
      </c>
      <c r="H756" s="363">
        <v>-21351</v>
      </c>
      <c r="I756" s="364">
        <v>825068</v>
      </c>
      <c r="J756" s="363">
        <v>-21351</v>
      </c>
      <c r="K756" s="335"/>
      <c r="L756" s="335"/>
      <c r="M756" s="335"/>
    </row>
    <row r="757" spans="1:13" ht="13.8">
      <c r="A757" s="335"/>
      <c r="B757" s="335"/>
      <c r="C757" s="377" t="s">
        <v>960</v>
      </c>
      <c r="D757" s="370" t="s">
        <v>491</v>
      </c>
      <c r="E757" s="362" t="s">
        <v>782</v>
      </c>
      <c r="F757" s="365" t="s">
        <v>226</v>
      </c>
      <c r="G757" s="365" t="s">
        <v>226</v>
      </c>
      <c r="H757" s="365" t="s">
        <v>226</v>
      </c>
      <c r="I757" s="366" t="s">
        <v>226</v>
      </c>
      <c r="J757" s="365" t="s">
        <v>226</v>
      </c>
      <c r="K757" s="335"/>
      <c r="L757" s="335"/>
      <c r="M757" s="335"/>
    </row>
    <row r="758" spans="1:13" ht="13.8">
      <c r="A758" s="335"/>
      <c r="B758" s="335"/>
      <c r="C758" s="377" t="s">
        <v>960</v>
      </c>
      <c r="D758" s="370" t="s">
        <v>491</v>
      </c>
      <c r="E758" s="362" t="s">
        <v>961</v>
      </c>
      <c r="F758" s="365" t="s">
        <v>226</v>
      </c>
      <c r="G758" s="365" t="s">
        <v>226</v>
      </c>
      <c r="H758" s="365" t="s">
        <v>226</v>
      </c>
      <c r="I758" s="366" t="s">
        <v>226</v>
      </c>
      <c r="J758" s="365" t="s">
        <v>226</v>
      </c>
      <c r="K758" s="335"/>
      <c r="L758" s="335"/>
      <c r="M758" s="335"/>
    </row>
    <row r="759" spans="1:13" ht="13.8">
      <c r="A759" s="335"/>
      <c r="B759" s="335"/>
      <c r="C759" s="377" t="s">
        <v>960</v>
      </c>
      <c r="D759" s="370" t="s">
        <v>491</v>
      </c>
      <c r="E759" s="362" t="s">
        <v>962</v>
      </c>
      <c r="F759" s="365" t="s">
        <v>226</v>
      </c>
      <c r="G759" s="363">
        <v>7400</v>
      </c>
      <c r="H759" s="363">
        <v>7400</v>
      </c>
      <c r="I759" s="364">
        <v>7400</v>
      </c>
      <c r="J759" s="365" t="s">
        <v>226</v>
      </c>
      <c r="K759" s="335"/>
      <c r="L759" s="335"/>
      <c r="M759" s="335"/>
    </row>
    <row r="760" spans="1:13" ht="13.8">
      <c r="A760" s="335"/>
      <c r="B760" s="335"/>
      <c r="C760" s="377" t="s">
        <v>960</v>
      </c>
      <c r="D760" s="370" t="s">
        <v>491</v>
      </c>
      <c r="E760" s="362" t="s">
        <v>963</v>
      </c>
      <c r="F760" s="363">
        <v>10500</v>
      </c>
      <c r="G760" s="363">
        <v>10500</v>
      </c>
      <c r="H760" s="365" t="s">
        <v>226</v>
      </c>
      <c r="I760" s="364">
        <v>10500</v>
      </c>
      <c r="J760" s="365" t="s">
        <v>226</v>
      </c>
      <c r="K760" s="335"/>
      <c r="L760" s="335"/>
      <c r="M760" s="335"/>
    </row>
    <row r="761" spans="1:13" ht="13.8">
      <c r="A761" s="335"/>
      <c r="B761" s="335"/>
      <c r="C761" s="377" t="s">
        <v>960</v>
      </c>
      <c r="D761" s="370" t="s">
        <v>491</v>
      </c>
      <c r="E761" s="362" t="s">
        <v>964</v>
      </c>
      <c r="F761" s="363">
        <v>71496</v>
      </c>
      <c r="G761" s="363">
        <v>50047</v>
      </c>
      <c r="H761" s="363">
        <v>-21449</v>
      </c>
      <c r="I761" s="364">
        <v>71496</v>
      </c>
      <c r="J761" s="363">
        <v>-21449</v>
      </c>
      <c r="K761" s="335"/>
      <c r="L761" s="335"/>
      <c r="M761" s="335"/>
    </row>
    <row r="762" spans="1:13" ht="13.8">
      <c r="A762" s="335"/>
      <c r="B762" s="335"/>
      <c r="C762" s="377" t="s">
        <v>960</v>
      </c>
      <c r="D762" s="370" t="s">
        <v>491</v>
      </c>
      <c r="E762" s="362" t="s">
        <v>777</v>
      </c>
      <c r="F762" s="365" t="s">
        <v>226</v>
      </c>
      <c r="G762" s="363">
        <v>10489926</v>
      </c>
      <c r="H762" s="363">
        <v>10489926</v>
      </c>
      <c r="I762" s="364">
        <v>10489926</v>
      </c>
      <c r="J762" s="365" t="s">
        <v>226</v>
      </c>
      <c r="K762" s="335"/>
      <c r="L762" s="335"/>
      <c r="M762" s="335"/>
    </row>
    <row r="763" spans="1:13" ht="13.8">
      <c r="A763" s="335"/>
      <c r="B763" s="335"/>
      <c r="C763" s="377" t="s">
        <v>960</v>
      </c>
      <c r="D763" s="370" t="s">
        <v>493</v>
      </c>
      <c r="E763" s="373" t="s">
        <v>651</v>
      </c>
      <c r="F763" s="360"/>
      <c r="G763" s="360"/>
      <c r="H763" s="360"/>
      <c r="I763" s="361"/>
      <c r="J763" s="360"/>
      <c r="K763" s="335"/>
      <c r="L763" s="335"/>
      <c r="M763" s="335"/>
    </row>
    <row r="764" spans="1:13" ht="13.8">
      <c r="A764" s="335"/>
      <c r="B764" s="335"/>
      <c r="C764" s="377" t="s">
        <v>960</v>
      </c>
      <c r="D764" s="370" t="s">
        <v>493</v>
      </c>
      <c r="E764" s="362" t="s">
        <v>780</v>
      </c>
      <c r="F764" s="365" t="s">
        <v>226</v>
      </c>
      <c r="G764" s="363">
        <v>8844595</v>
      </c>
      <c r="H764" s="363">
        <v>8844595</v>
      </c>
      <c r="I764" s="364">
        <v>8844595</v>
      </c>
      <c r="J764" s="365" t="s">
        <v>226</v>
      </c>
      <c r="K764" s="335"/>
      <c r="L764" s="335"/>
      <c r="M764" s="335"/>
    </row>
    <row r="765" spans="1:13" ht="13.8">
      <c r="A765" s="335"/>
      <c r="B765" s="335"/>
      <c r="C765" s="377" t="s">
        <v>960</v>
      </c>
      <c r="D765" s="370" t="s">
        <v>493</v>
      </c>
      <c r="E765" s="362" t="s">
        <v>782</v>
      </c>
      <c r="F765" s="365" t="s">
        <v>226</v>
      </c>
      <c r="G765" s="365" t="s">
        <v>226</v>
      </c>
      <c r="H765" s="365" t="s">
        <v>226</v>
      </c>
      <c r="I765" s="366" t="s">
        <v>226</v>
      </c>
      <c r="J765" s="365" t="s">
        <v>226</v>
      </c>
      <c r="K765" s="335"/>
      <c r="L765" s="335"/>
      <c r="M765" s="335"/>
    </row>
    <row r="766" spans="1:13" ht="13.8">
      <c r="A766" s="335"/>
      <c r="B766" s="335"/>
      <c r="C766" s="377" t="s">
        <v>960</v>
      </c>
      <c r="D766" s="370" t="s">
        <v>493</v>
      </c>
      <c r="E766" s="362" t="s">
        <v>961</v>
      </c>
      <c r="F766" s="365" t="s">
        <v>226</v>
      </c>
      <c r="G766" s="365" t="s">
        <v>226</v>
      </c>
      <c r="H766" s="365" t="s">
        <v>226</v>
      </c>
      <c r="I766" s="366" t="s">
        <v>226</v>
      </c>
      <c r="J766" s="365" t="s">
        <v>226</v>
      </c>
      <c r="K766" s="335"/>
      <c r="L766" s="335"/>
      <c r="M766" s="335"/>
    </row>
    <row r="767" spans="1:13" ht="13.8">
      <c r="A767" s="335"/>
      <c r="B767" s="335"/>
      <c r="C767" s="377" t="s">
        <v>960</v>
      </c>
      <c r="D767" s="370" t="s">
        <v>493</v>
      </c>
      <c r="E767" s="362" t="s">
        <v>962</v>
      </c>
      <c r="F767" s="365" t="s">
        <v>226</v>
      </c>
      <c r="G767" s="363">
        <v>20000</v>
      </c>
      <c r="H767" s="363">
        <v>20000</v>
      </c>
      <c r="I767" s="364">
        <v>20000</v>
      </c>
      <c r="J767" s="365" t="s">
        <v>226</v>
      </c>
      <c r="K767" s="335"/>
      <c r="L767" s="335"/>
      <c r="M767" s="335"/>
    </row>
    <row r="768" spans="1:13" ht="13.8">
      <c r="A768" s="335"/>
      <c r="B768" s="335"/>
      <c r="C768" s="377" t="s">
        <v>960</v>
      </c>
      <c r="D768" s="370" t="s">
        <v>493</v>
      </c>
      <c r="E768" s="362" t="s">
        <v>963</v>
      </c>
      <c r="F768" s="365" t="s">
        <v>226</v>
      </c>
      <c r="G768" s="363">
        <v>10500</v>
      </c>
      <c r="H768" s="363">
        <v>10500</v>
      </c>
      <c r="I768" s="364">
        <v>10500</v>
      </c>
      <c r="J768" s="365" t="s">
        <v>226</v>
      </c>
      <c r="K768" s="335"/>
      <c r="L768" s="335"/>
      <c r="M768" s="335"/>
    </row>
    <row r="769" spans="1:13" ht="13.8">
      <c r="A769" s="335"/>
      <c r="B769" s="335"/>
      <c r="C769" s="377" t="s">
        <v>960</v>
      </c>
      <c r="D769" s="370" t="s">
        <v>493</v>
      </c>
      <c r="E769" s="362" t="s">
        <v>964</v>
      </c>
      <c r="F769" s="365" t="s">
        <v>226</v>
      </c>
      <c r="G769" s="363">
        <v>187763</v>
      </c>
      <c r="H769" s="363">
        <v>187763</v>
      </c>
      <c r="I769" s="364">
        <v>187763</v>
      </c>
      <c r="J769" s="365" t="s">
        <v>226</v>
      </c>
      <c r="K769" s="335"/>
      <c r="L769" s="335"/>
      <c r="M769" s="335"/>
    </row>
    <row r="770" spans="1:13" ht="13.8">
      <c r="A770" s="335"/>
      <c r="B770" s="335"/>
      <c r="C770" s="377" t="s">
        <v>960</v>
      </c>
      <c r="D770" s="370" t="s">
        <v>493</v>
      </c>
      <c r="E770" s="362" t="s">
        <v>777</v>
      </c>
      <c r="F770" s="365" t="s">
        <v>226</v>
      </c>
      <c r="G770" s="363">
        <v>19440</v>
      </c>
      <c r="H770" s="363">
        <v>19440</v>
      </c>
      <c r="I770" s="364">
        <v>19440</v>
      </c>
      <c r="J770" s="365" t="s">
        <v>226</v>
      </c>
      <c r="K770" s="335"/>
      <c r="L770" s="335"/>
      <c r="M770" s="335"/>
    </row>
    <row r="771" spans="1:13" ht="13.8">
      <c r="A771" s="335"/>
      <c r="B771" s="335"/>
      <c r="C771" s="377" t="s">
        <v>960</v>
      </c>
      <c r="D771" s="370" t="s">
        <v>501</v>
      </c>
      <c r="E771" s="359" t="s">
        <v>655</v>
      </c>
      <c r="F771" s="360"/>
      <c r="G771" s="360"/>
      <c r="H771" s="360"/>
      <c r="I771" s="361"/>
      <c r="J771" s="360"/>
      <c r="K771" s="335"/>
      <c r="L771" s="335"/>
      <c r="M771" s="335"/>
    </row>
    <row r="772" spans="1:13" ht="13.8">
      <c r="A772" s="335"/>
      <c r="B772" s="335"/>
      <c r="C772" s="377" t="s">
        <v>960</v>
      </c>
      <c r="D772" s="370" t="s">
        <v>501</v>
      </c>
      <c r="E772" s="362" t="s">
        <v>780</v>
      </c>
      <c r="F772" s="363">
        <v>85792</v>
      </c>
      <c r="G772" s="363">
        <v>21218936</v>
      </c>
      <c r="H772" s="363">
        <v>21133144</v>
      </c>
      <c r="I772" s="364">
        <v>21304728</v>
      </c>
      <c r="J772" s="363">
        <v>-85792</v>
      </c>
      <c r="K772" s="335"/>
      <c r="L772" s="335"/>
      <c r="M772" s="335"/>
    </row>
    <row r="773" spans="1:13" ht="13.8">
      <c r="A773" s="335"/>
      <c r="B773" s="335"/>
      <c r="C773" s="377" t="s">
        <v>960</v>
      </c>
      <c r="D773" s="370" t="s">
        <v>501</v>
      </c>
      <c r="E773" s="362" t="s">
        <v>782</v>
      </c>
      <c r="F773" s="363">
        <v>18290</v>
      </c>
      <c r="G773" s="363">
        <v>18290</v>
      </c>
      <c r="H773" s="365" t="s">
        <v>226</v>
      </c>
      <c r="I773" s="364">
        <v>18290</v>
      </c>
      <c r="J773" s="365" t="s">
        <v>226</v>
      </c>
      <c r="K773" s="335"/>
      <c r="L773" s="335"/>
      <c r="M773" s="335"/>
    </row>
    <row r="774" spans="1:13" ht="13.8">
      <c r="A774" s="335"/>
      <c r="B774" s="335"/>
      <c r="C774" s="377" t="s">
        <v>960</v>
      </c>
      <c r="D774" s="370" t="s">
        <v>501</v>
      </c>
      <c r="E774" s="362" t="s">
        <v>961</v>
      </c>
      <c r="F774" s="363">
        <v>18290</v>
      </c>
      <c r="G774" s="363">
        <v>18290</v>
      </c>
      <c r="H774" s="365" t="s">
        <v>226</v>
      </c>
      <c r="I774" s="364">
        <v>18290</v>
      </c>
      <c r="J774" s="365" t="s">
        <v>226</v>
      </c>
      <c r="K774" s="335"/>
      <c r="L774" s="335"/>
      <c r="M774" s="335"/>
    </row>
    <row r="775" spans="1:13" ht="13.8">
      <c r="A775" s="335"/>
      <c r="B775" s="335"/>
      <c r="C775" s="377" t="s">
        <v>960</v>
      </c>
      <c r="D775" s="370" t="s">
        <v>501</v>
      </c>
      <c r="E775" s="362" t="s">
        <v>962</v>
      </c>
      <c r="F775" s="363">
        <v>10500</v>
      </c>
      <c r="G775" s="363">
        <v>5700</v>
      </c>
      <c r="H775" s="363">
        <v>-4800</v>
      </c>
      <c r="I775" s="364">
        <v>11200</v>
      </c>
      <c r="J775" s="363">
        <v>-5500</v>
      </c>
      <c r="K775" s="335"/>
      <c r="L775" s="335"/>
      <c r="M775" s="335"/>
    </row>
    <row r="776" spans="1:13" ht="13.8">
      <c r="A776" s="335"/>
      <c r="B776" s="335"/>
      <c r="C776" s="377" t="s">
        <v>960</v>
      </c>
      <c r="D776" s="370" t="s">
        <v>501</v>
      </c>
      <c r="E776" s="362" t="s">
        <v>963</v>
      </c>
      <c r="F776" s="363">
        <v>7119</v>
      </c>
      <c r="G776" s="365">
        <v>500</v>
      </c>
      <c r="H776" s="363">
        <v>-6619</v>
      </c>
      <c r="I776" s="364">
        <v>7119</v>
      </c>
      <c r="J776" s="363">
        <v>-6619</v>
      </c>
      <c r="K776" s="335"/>
      <c r="L776" s="335"/>
      <c r="M776" s="335"/>
    </row>
    <row r="777" spans="1:13" ht="13.8">
      <c r="A777" s="335"/>
      <c r="B777" s="335"/>
      <c r="C777" s="377" t="s">
        <v>960</v>
      </c>
      <c r="D777" s="370" t="s">
        <v>501</v>
      </c>
      <c r="E777" s="362" t="s">
        <v>964</v>
      </c>
      <c r="F777" s="363">
        <v>369760</v>
      </c>
      <c r="G777" s="363">
        <v>301880</v>
      </c>
      <c r="H777" s="363">
        <v>-67880</v>
      </c>
      <c r="I777" s="364">
        <v>483460</v>
      </c>
      <c r="J777" s="363">
        <v>-181580</v>
      </c>
      <c r="K777" s="335"/>
      <c r="L777" s="335"/>
      <c r="M777" s="335"/>
    </row>
    <row r="778" spans="1:13" ht="13.8">
      <c r="A778" s="335"/>
      <c r="B778" s="335"/>
      <c r="C778" s="377" t="s">
        <v>960</v>
      </c>
      <c r="D778" s="370" t="s">
        <v>501</v>
      </c>
      <c r="E778" s="362" t="s">
        <v>777</v>
      </c>
      <c r="F778" s="365" t="s">
        <v>226</v>
      </c>
      <c r="G778" s="365" t="s">
        <v>226</v>
      </c>
      <c r="H778" s="365" t="s">
        <v>226</v>
      </c>
      <c r="I778" s="366" t="s">
        <v>226</v>
      </c>
      <c r="J778" s="365" t="s">
        <v>226</v>
      </c>
      <c r="K778" s="335"/>
      <c r="L778" s="335"/>
      <c r="M778" s="335"/>
    </row>
    <row r="779" spans="1:13" ht="13.8">
      <c r="A779" s="335"/>
      <c r="B779" s="335"/>
      <c r="C779" s="377" t="s">
        <v>960</v>
      </c>
      <c r="D779" s="370" t="s">
        <v>503</v>
      </c>
      <c r="E779" s="359" t="s">
        <v>657</v>
      </c>
      <c r="F779" s="360"/>
      <c r="G779" s="360"/>
      <c r="H779" s="360"/>
      <c r="I779" s="361"/>
      <c r="J779" s="360"/>
      <c r="K779" s="335"/>
      <c r="L779" s="335"/>
      <c r="M779" s="335"/>
    </row>
    <row r="780" spans="1:13" ht="13.8">
      <c r="A780" s="335"/>
      <c r="B780" s="335"/>
      <c r="C780" s="377" t="s">
        <v>960</v>
      </c>
      <c r="D780" s="370" t="s">
        <v>503</v>
      </c>
      <c r="E780" s="362" t="s">
        <v>780</v>
      </c>
      <c r="F780" s="365" t="s">
        <v>226</v>
      </c>
      <c r="G780" s="363">
        <v>108000</v>
      </c>
      <c r="H780" s="363">
        <v>108000</v>
      </c>
      <c r="I780" s="364">
        <v>108000</v>
      </c>
      <c r="J780" s="365" t="s">
        <v>226</v>
      </c>
      <c r="K780" s="335"/>
      <c r="L780" s="335"/>
      <c r="M780" s="335"/>
    </row>
    <row r="781" spans="1:13" ht="13.8">
      <c r="A781" s="335"/>
      <c r="B781" s="335"/>
      <c r="C781" s="377" t="s">
        <v>960</v>
      </c>
      <c r="D781" s="370" t="s">
        <v>503</v>
      </c>
      <c r="E781" s="362" t="s">
        <v>782</v>
      </c>
      <c r="F781" s="365" t="s">
        <v>226</v>
      </c>
      <c r="G781" s="363">
        <v>946388</v>
      </c>
      <c r="H781" s="363">
        <v>946388</v>
      </c>
      <c r="I781" s="364">
        <v>946388</v>
      </c>
      <c r="J781" s="365" t="s">
        <v>226</v>
      </c>
      <c r="K781" s="335"/>
      <c r="L781" s="335"/>
      <c r="M781" s="335"/>
    </row>
    <row r="782" spans="1:13" ht="13.8">
      <c r="A782" s="335"/>
      <c r="B782" s="335"/>
      <c r="C782" s="377" t="s">
        <v>960</v>
      </c>
      <c r="D782" s="370" t="s">
        <v>503</v>
      </c>
      <c r="E782" s="362" t="s">
        <v>961</v>
      </c>
      <c r="F782" s="365" t="s">
        <v>226</v>
      </c>
      <c r="G782" s="363">
        <v>630925</v>
      </c>
      <c r="H782" s="363">
        <v>630925</v>
      </c>
      <c r="I782" s="364">
        <v>630925</v>
      </c>
      <c r="J782" s="365" t="s">
        <v>226</v>
      </c>
      <c r="K782" s="335"/>
      <c r="L782" s="335"/>
      <c r="M782" s="335"/>
    </row>
    <row r="783" spans="1:13" ht="13.8">
      <c r="A783" s="335"/>
      <c r="B783" s="335"/>
      <c r="C783" s="377" t="s">
        <v>960</v>
      </c>
      <c r="D783" s="370" t="s">
        <v>503</v>
      </c>
      <c r="E783" s="362" t="s">
        <v>962</v>
      </c>
      <c r="F783" s="363">
        <v>7350</v>
      </c>
      <c r="G783" s="365" t="s">
        <v>226</v>
      </c>
      <c r="H783" s="363">
        <v>-7350</v>
      </c>
      <c r="I783" s="366" t="s">
        <v>226</v>
      </c>
      <c r="J783" s="365" t="s">
        <v>226</v>
      </c>
      <c r="K783" s="335"/>
      <c r="L783" s="335"/>
      <c r="M783" s="335"/>
    </row>
    <row r="784" spans="1:13" ht="13.8">
      <c r="A784" s="335"/>
      <c r="B784" s="335"/>
      <c r="C784" s="377" t="s">
        <v>960</v>
      </c>
      <c r="D784" s="370" t="s">
        <v>503</v>
      </c>
      <c r="E784" s="362" t="s">
        <v>963</v>
      </c>
      <c r="F784" s="365">
        <v>500</v>
      </c>
      <c r="G784" s="365">
        <v>500</v>
      </c>
      <c r="H784" s="365" t="s">
        <v>226</v>
      </c>
      <c r="I784" s="366">
        <v>500</v>
      </c>
      <c r="J784" s="365" t="s">
        <v>226</v>
      </c>
      <c r="K784" s="335"/>
      <c r="L784" s="335"/>
      <c r="M784" s="335"/>
    </row>
    <row r="785" spans="1:13" ht="13.8">
      <c r="A785" s="335"/>
      <c r="B785" s="335"/>
      <c r="C785" s="377" t="s">
        <v>960</v>
      </c>
      <c r="D785" s="370" t="s">
        <v>503</v>
      </c>
      <c r="E785" s="362" t="s">
        <v>964</v>
      </c>
      <c r="F785" s="363">
        <v>695700</v>
      </c>
      <c r="G785" s="363">
        <v>351530</v>
      </c>
      <c r="H785" s="363">
        <v>-344170</v>
      </c>
      <c r="I785" s="364">
        <v>351530</v>
      </c>
      <c r="J785" s="365" t="s">
        <v>226</v>
      </c>
      <c r="K785" s="335"/>
      <c r="L785" s="335"/>
      <c r="M785" s="335"/>
    </row>
    <row r="786" spans="1:13" ht="13.8">
      <c r="A786" s="335"/>
      <c r="B786" s="335"/>
      <c r="C786" s="377" t="s">
        <v>960</v>
      </c>
      <c r="D786" s="370" t="s">
        <v>503</v>
      </c>
      <c r="E786" s="362" t="s">
        <v>777</v>
      </c>
      <c r="F786" s="365" t="s">
        <v>226</v>
      </c>
      <c r="G786" s="363">
        <v>9100</v>
      </c>
      <c r="H786" s="363">
        <v>9100</v>
      </c>
      <c r="I786" s="364">
        <v>9100</v>
      </c>
      <c r="J786" s="365" t="s">
        <v>226</v>
      </c>
      <c r="K786" s="335"/>
      <c r="L786" s="335"/>
      <c r="M786" s="335"/>
    </row>
    <row r="787" spans="1:13" ht="13.8">
      <c r="A787" s="335"/>
      <c r="B787" s="335"/>
      <c r="C787" s="377" t="s">
        <v>960</v>
      </c>
      <c r="D787" s="370" t="s">
        <v>511</v>
      </c>
      <c r="E787" s="373" t="s">
        <v>663</v>
      </c>
      <c r="F787" s="360"/>
      <c r="G787" s="360"/>
      <c r="H787" s="360"/>
      <c r="I787" s="361"/>
      <c r="J787" s="360"/>
      <c r="K787" s="335"/>
      <c r="L787" s="335"/>
      <c r="M787" s="335"/>
    </row>
    <row r="788" spans="1:13" ht="13.8">
      <c r="A788" s="335"/>
      <c r="B788" s="335"/>
      <c r="C788" s="377" t="s">
        <v>960</v>
      </c>
      <c r="D788" s="370" t="s">
        <v>511</v>
      </c>
      <c r="E788" s="362" t="s">
        <v>780</v>
      </c>
      <c r="F788" s="363">
        <v>102824517</v>
      </c>
      <c r="G788" s="363">
        <v>92426532</v>
      </c>
      <c r="H788" s="363">
        <v>-10397985</v>
      </c>
      <c r="I788" s="364">
        <v>102824517</v>
      </c>
      <c r="J788" s="363">
        <v>-10397985</v>
      </c>
      <c r="K788" s="335"/>
      <c r="L788" s="335"/>
      <c r="M788" s="335"/>
    </row>
    <row r="789" spans="1:13" ht="13.8">
      <c r="A789" s="335"/>
      <c r="B789" s="335"/>
      <c r="C789" s="377" t="s">
        <v>960</v>
      </c>
      <c r="D789" s="370" t="s">
        <v>511</v>
      </c>
      <c r="E789" s="362" t="s">
        <v>782</v>
      </c>
      <c r="F789" s="365" t="s">
        <v>226</v>
      </c>
      <c r="G789" s="363">
        <v>784179</v>
      </c>
      <c r="H789" s="363">
        <v>784179</v>
      </c>
      <c r="I789" s="364">
        <v>784179</v>
      </c>
      <c r="J789" s="365" t="s">
        <v>226</v>
      </c>
      <c r="K789" s="335"/>
      <c r="L789" s="335"/>
      <c r="M789" s="335"/>
    </row>
    <row r="790" spans="1:13" ht="13.8">
      <c r="A790" s="335"/>
      <c r="B790" s="335"/>
      <c r="C790" s="377" t="s">
        <v>960</v>
      </c>
      <c r="D790" s="370" t="s">
        <v>511</v>
      </c>
      <c r="E790" s="362" t="s">
        <v>961</v>
      </c>
      <c r="F790" s="365" t="s">
        <v>226</v>
      </c>
      <c r="G790" s="363">
        <v>784179</v>
      </c>
      <c r="H790" s="363">
        <v>784179</v>
      </c>
      <c r="I790" s="364">
        <v>784179</v>
      </c>
      <c r="J790" s="365" t="s">
        <v>226</v>
      </c>
      <c r="K790" s="335"/>
      <c r="L790" s="335"/>
      <c r="M790" s="335"/>
    </row>
    <row r="791" spans="1:13" ht="13.8">
      <c r="A791" s="335"/>
      <c r="B791" s="335"/>
      <c r="C791" s="377" t="s">
        <v>960</v>
      </c>
      <c r="D791" s="370" t="s">
        <v>511</v>
      </c>
      <c r="E791" s="362" t="s">
        <v>962</v>
      </c>
      <c r="F791" s="363">
        <v>110000</v>
      </c>
      <c r="G791" s="363">
        <v>100000</v>
      </c>
      <c r="H791" s="363">
        <v>-10000</v>
      </c>
      <c r="I791" s="364">
        <v>110000</v>
      </c>
      <c r="J791" s="363">
        <v>-10000</v>
      </c>
      <c r="K791" s="335"/>
      <c r="L791" s="335"/>
      <c r="M791" s="335"/>
    </row>
    <row r="792" spans="1:13" ht="13.8">
      <c r="A792" s="335"/>
      <c r="B792" s="335"/>
      <c r="C792" s="377" t="s">
        <v>960</v>
      </c>
      <c r="D792" s="370" t="s">
        <v>511</v>
      </c>
      <c r="E792" s="362" t="s">
        <v>963</v>
      </c>
      <c r="F792" s="363">
        <v>10500</v>
      </c>
      <c r="G792" s="365" t="s">
        <v>226</v>
      </c>
      <c r="H792" s="363">
        <v>-10500</v>
      </c>
      <c r="I792" s="364">
        <v>10500</v>
      </c>
      <c r="J792" s="363">
        <v>-10500</v>
      </c>
      <c r="K792" s="335"/>
      <c r="L792" s="335"/>
      <c r="M792" s="335"/>
    </row>
    <row r="793" spans="1:13" ht="13.8">
      <c r="A793" s="335"/>
      <c r="B793" s="335"/>
      <c r="C793" s="377" t="s">
        <v>960</v>
      </c>
      <c r="D793" s="370" t="s">
        <v>511</v>
      </c>
      <c r="E793" s="362" t="s">
        <v>964</v>
      </c>
      <c r="F793" s="363">
        <v>42575</v>
      </c>
      <c r="G793" s="363">
        <v>522000</v>
      </c>
      <c r="H793" s="363">
        <v>479425</v>
      </c>
      <c r="I793" s="364">
        <v>522000</v>
      </c>
      <c r="J793" s="365" t="s">
        <v>226</v>
      </c>
      <c r="K793" s="335"/>
      <c r="L793" s="335"/>
      <c r="M793" s="335"/>
    </row>
    <row r="794" spans="1:13" ht="13.8">
      <c r="A794" s="335"/>
      <c r="B794" s="335"/>
      <c r="C794" s="377" t="s">
        <v>960</v>
      </c>
      <c r="D794" s="370" t="s">
        <v>511</v>
      </c>
      <c r="E794" s="362" t="s">
        <v>777</v>
      </c>
      <c r="F794" s="365" t="s">
        <v>226</v>
      </c>
      <c r="G794" s="363">
        <v>8989588</v>
      </c>
      <c r="H794" s="363">
        <v>8989588</v>
      </c>
      <c r="I794" s="364">
        <v>8989588</v>
      </c>
      <c r="J794" s="365" t="s">
        <v>226</v>
      </c>
      <c r="K794" s="335"/>
      <c r="L794" s="335"/>
      <c r="M794" s="335"/>
    </row>
    <row r="795" spans="1:13" ht="13.8">
      <c r="A795" s="335"/>
      <c r="B795" s="335"/>
      <c r="C795" s="377" t="s">
        <v>960</v>
      </c>
      <c r="D795" s="370" t="s">
        <v>515</v>
      </c>
      <c r="E795" s="359" t="s">
        <v>665</v>
      </c>
      <c r="F795" s="360"/>
      <c r="G795" s="360"/>
      <c r="H795" s="360"/>
      <c r="I795" s="361"/>
      <c r="J795" s="360"/>
      <c r="K795" s="335"/>
      <c r="L795" s="335"/>
      <c r="M795" s="335"/>
    </row>
    <row r="796" spans="1:13" ht="13.8">
      <c r="A796" s="335"/>
      <c r="B796" s="335"/>
      <c r="C796" s="377" t="s">
        <v>960</v>
      </c>
      <c r="D796" s="370" t="s">
        <v>515</v>
      </c>
      <c r="E796" s="362" t="s">
        <v>780</v>
      </c>
      <c r="F796" s="363">
        <v>72109723</v>
      </c>
      <c r="G796" s="363">
        <v>1580</v>
      </c>
      <c r="H796" s="363">
        <v>-72108143</v>
      </c>
      <c r="I796" s="364">
        <v>1580</v>
      </c>
      <c r="J796" s="365" t="s">
        <v>226</v>
      </c>
      <c r="K796" s="335"/>
      <c r="L796" s="335"/>
      <c r="M796" s="335"/>
    </row>
    <row r="797" spans="1:13" ht="13.8">
      <c r="A797" s="335"/>
      <c r="B797" s="335"/>
      <c r="C797" s="377" t="s">
        <v>960</v>
      </c>
      <c r="D797" s="370" t="s">
        <v>515</v>
      </c>
      <c r="E797" s="362" t="s">
        <v>782</v>
      </c>
      <c r="F797" s="363">
        <v>7597659</v>
      </c>
      <c r="G797" s="365" t="s">
        <v>226</v>
      </c>
      <c r="H797" s="363">
        <v>-7597659</v>
      </c>
      <c r="I797" s="366" t="s">
        <v>226</v>
      </c>
      <c r="J797" s="365" t="s">
        <v>226</v>
      </c>
      <c r="K797" s="335"/>
      <c r="L797" s="335"/>
      <c r="M797" s="335"/>
    </row>
    <row r="798" spans="1:13" ht="13.8">
      <c r="A798" s="335"/>
      <c r="B798" s="335"/>
      <c r="C798" s="377" t="s">
        <v>960</v>
      </c>
      <c r="D798" s="370" t="s">
        <v>515</v>
      </c>
      <c r="E798" s="362" t="s">
        <v>961</v>
      </c>
      <c r="F798" s="363">
        <v>7575930</v>
      </c>
      <c r="G798" s="365" t="s">
        <v>226</v>
      </c>
      <c r="H798" s="363">
        <v>-7575930</v>
      </c>
      <c r="I798" s="366" t="s">
        <v>226</v>
      </c>
      <c r="J798" s="365" t="s">
        <v>226</v>
      </c>
      <c r="K798" s="335"/>
      <c r="L798" s="335"/>
      <c r="M798" s="335"/>
    </row>
    <row r="799" spans="1:13" ht="13.8">
      <c r="A799" s="335"/>
      <c r="B799" s="335"/>
      <c r="C799" s="377" t="s">
        <v>960</v>
      </c>
      <c r="D799" s="370" t="s">
        <v>515</v>
      </c>
      <c r="E799" s="362" t="s">
        <v>962</v>
      </c>
      <c r="F799" s="363">
        <v>5012000</v>
      </c>
      <c r="G799" s="365" t="s">
        <v>226</v>
      </c>
      <c r="H799" s="363">
        <v>-5012000</v>
      </c>
      <c r="I799" s="366" t="s">
        <v>226</v>
      </c>
      <c r="J799" s="365" t="s">
        <v>226</v>
      </c>
      <c r="K799" s="335"/>
      <c r="L799" s="335"/>
      <c r="M799" s="335"/>
    </row>
    <row r="800" spans="1:13" ht="13.8">
      <c r="A800" s="335"/>
      <c r="B800" s="335"/>
      <c r="C800" s="377" t="s">
        <v>960</v>
      </c>
      <c r="D800" s="370" t="s">
        <v>515</v>
      </c>
      <c r="E800" s="362" t="s">
        <v>963</v>
      </c>
      <c r="F800" s="363">
        <v>10500</v>
      </c>
      <c r="G800" s="365" t="s">
        <v>226</v>
      </c>
      <c r="H800" s="363">
        <v>-10500</v>
      </c>
      <c r="I800" s="366" t="s">
        <v>226</v>
      </c>
      <c r="J800" s="365" t="s">
        <v>226</v>
      </c>
      <c r="K800" s="335"/>
      <c r="L800" s="335"/>
      <c r="M800" s="335"/>
    </row>
    <row r="801" spans="1:13" ht="13.8">
      <c r="A801" s="335"/>
      <c r="B801" s="335"/>
      <c r="C801" s="377" t="s">
        <v>960</v>
      </c>
      <c r="D801" s="370" t="s">
        <v>515</v>
      </c>
      <c r="E801" s="362" t="s">
        <v>964</v>
      </c>
      <c r="F801" s="365" t="s">
        <v>226</v>
      </c>
      <c r="G801" s="365" t="s">
        <v>226</v>
      </c>
      <c r="H801" s="365" t="s">
        <v>226</v>
      </c>
      <c r="I801" s="366" t="s">
        <v>226</v>
      </c>
      <c r="J801" s="365" t="s">
        <v>226</v>
      </c>
      <c r="K801" s="335"/>
      <c r="L801" s="335"/>
      <c r="M801" s="335"/>
    </row>
    <row r="802" spans="1:13" ht="13.8">
      <c r="A802" s="335"/>
      <c r="B802" s="335"/>
      <c r="C802" s="377" t="s">
        <v>960</v>
      </c>
      <c r="D802" s="370" t="s">
        <v>515</v>
      </c>
      <c r="E802" s="362" t="s">
        <v>777</v>
      </c>
      <c r="F802" s="365" t="s">
        <v>226</v>
      </c>
      <c r="G802" s="363">
        <v>1000</v>
      </c>
      <c r="H802" s="363">
        <v>1000</v>
      </c>
      <c r="I802" s="364">
        <v>1000</v>
      </c>
      <c r="J802" s="365" t="s">
        <v>226</v>
      </c>
      <c r="K802" s="335"/>
      <c r="L802" s="335"/>
      <c r="M802" s="335"/>
    </row>
    <row r="803" spans="1:13" ht="13.8">
      <c r="A803" s="335"/>
      <c r="B803" s="335"/>
      <c r="C803" s="377" t="s">
        <v>960</v>
      </c>
      <c r="D803" s="370" t="s">
        <v>520</v>
      </c>
      <c r="E803" s="359" t="s">
        <v>967</v>
      </c>
      <c r="F803" s="360"/>
      <c r="G803" s="360"/>
      <c r="H803" s="360"/>
      <c r="I803" s="361"/>
      <c r="J803" s="360"/>
      <c r="K803" s="335"/>
      <c r="L803" s="335"/>
      <c r="M803" s="335"/>
    </row>
    <row r="804" spans="1:13" ht="13.8">
      <c r="A804" s="335"/>
      <c r="B804" s="335"/>
      <c r="C804" s="377" t="s">
        <v>960</v>
      </c>
      <c r="D804" s="370" t="s">
        <v>520</v>
      </c>
      <c r="E804" s="362" t="s">
        <v>780</v>
      </c>
      <c r="F804" s="363">
        <v>200000</v>
      </c>
      <c r="G804" s="363">
        <v>200000</v>
      </c>
      <c r="H804" s="365" t="s">
        <v>226</v>
      </c>
      <c r="I804" s="364">
        <v>200000</v>
      </c>
      <c r="J804" s="365" t="s">
        <v>226</v>
      </c>
      <c r="K804" s="335"/>
      <c r="L804" s="335"/>
      <c r="M804" s="335"/>
    </row>
    <row r="805" spans="1:13" ht="13.8">
      <c r="A805" s="335"/>
      <c r="B805" s="335"/>
      <c r="C805" s="377" t="s">
        <v>960</v>
      </c>
      <c r="D805" s="370" t="s">
        <v>520</v>
      </c>
      <c r="E805" s="362" t="s">
        <v>782</v>
      </c>
      <c r="F805" s="365" t="s">
        <v>226</v>
      </c>
      <c r="G805" s="365" t="s">
        <v>226</v>
      </c>
      <c r="H805" s="365" t="s">
        <v>226</v>
      </c>
      <c r="I805" s="366" t="s">
        <v>226</v>
      </c>
      <c r="J805" s="365" t="s">
        <v>226</v>
      </c>
      <c r="K805" s="335"/>
      <c r="L805" s="335"/>
      <c r="M805" s="335"/>
    </row>
    <row r="806" spans="1:13" ht="13.8">
      <c r="A806" s="335"/>
      <c r="B806" s="335"/>
      <c r="C806" s="377" t="s">
        <v>960</v>
      </c>
      <c r="D806" s="370" t="s">
        <v>520</v>
      </c>
      <c r="E806" s="362" t="s">
        <v>961</v>
      </c>
      <c r="F806" s="365" t="s">
        <v>226</v>
      </c>
      <c r="G806" s="365" t="s">
        <v>226</v>
      </c>
      <c r="H806" s="365" t="s">
        <v>226</v>
      </c>
      <c r="I806" s="366" t="s">
        <v>226</v>
      </c>
      <c r="J806" s="365" t="s">
        <v>226</v>
      </c>
      <c r="K806" s="335"/>
      <c r="L806" s="335"/>
      <c r="M806" s="335"/>
    </row>
    <row r="807" spans="1:13" ht="13.8">
      <c r="A807" s="335"/>
      <c r="B807" s="335"/>
      <c r="C807" s="377" t="s">
        <v>960</v>
      </c>
      <c r="D807" s="370" t="s">
        <v>520</v>
      </c>
      <c r="E807" s="362" t="s">
        <v>962</v>
      </c>
      <c r="F807" s="363">
        <v>9200</v>
      </c>
      <c r="G807" s="365">
        <v>500</v>
      </c>
      <c r="H807" s="363">
        <v>-8700</v>
      </c>
      <c r="I807" s="364">
        <v>9200</v>
      </c>
      <c r="J807" s="363">
        <v>-8700</v>
      </c>
      <c r="K807" s="335"/>
      <c r="L807" s="335"/>
      <c r="M807" s="335"/>
    </row>
    <row r="808" spans="1:13" ht="13.8">
      <c r="A808" s="335"/>
      <c r="B808" s="335"/>
      <c r="C808" s="377" t="s">
        <v>960</v>
      </c>
      <c r="D808" s="370" t="s">
        <v>520</v>
      </c>
      <c r="E808" s="362" t="s">
        <v>963</v>
      </c>
      <c r="F808" s="363">
        <v>2100</v>
      </c>
      <c r="G808" s="365" t="s">
        <v>226</v>
      </c>
      <c r="H808" s="363">
        <v>-2100</v>
      </c>
      <c r="I808" s="366" t="s">
        <v>226</v>
      </c>
      <c r="J808" s="365" t="s">
        <v>226</v>
      </c>
      <c r="K808" s="335"/>
      <c r="L808" s="335"/>
      <c r="M808" s="335"/>
    </row>
    <row r="809" spans="1:13" ht="13.8">
      <c r="A809" s="335"/>
      <c r="B809" s="335"/>
      <c r="C809" s="377" t="s">
        <v>960</v>
      </c>
      <c r="D809" s="370" t="s">
        <v>520</v>
      </c>
      <c r="E809" s="362" t="s">
        <v>964</v>
      </c>
      <c r="F809" s="363">
        <v>1714095</v>
      </c>
      <c r="G809" s="363">
        <v>308438</v>
      </c>
      <c r="H809" s="363">
        <v>-1405658</v>
      </c>
      <c r="I809" s="364">
        <v>1826708</v>
      </c>
      <c r="J809" s="363">
        <v>-1518270</v>
      </c>
      <c r="K809" s="335"/>
      <c r="L809" s="335"/>
      <c r="M809" s="335"/>
    </row>
    <row r="810" spans="1:13" ht="13.8">
      <c r="A810" s="335"/>
      <c r="B810" s="335"/>
      <c r="C810" s="377" t="s">
        <v>960</v>
      </c>
      <c r="D810" s="370" t="s">
        <v>520</v>
      </c>
      <c r="E810" s="362" t="s">
        <v>777</v>
      </c>
      <c r="F810" s="365" t="s">
        <v>226</v>
      </c>
      <c r="G810" s="363">
        <v>2300</v>
      </c>
      <c r="H810" s="363">
        <v>2300</v>
      </c>
      <c r="I810" s="364">
        <v>2300</v>
      </c>
      <c r="J810" s="365" t="s">
        <v>226</v>
      </c>
      <c r="K810" s="335"/>
      <c r="L810" s="335"/>
      <c r="M810" s="335"/>
    </row>
    <row r="811" spans="1:13" ht="13.8">
      <c r="A811" s="335"/>
      <c r="B811" s="335"/>
      <c r="C811" s="377" t="s">
        <v>960</v>
      </c>
      <c r="D811" s="370" t="s">
        <v>518</v>
      </c>
      <c r="E811" s="359" t="s">
        <v>668</v>
      </c>
      <c r="F811" s="360"/>
      <c r="G811" s="360"/>
      <c r="H811" s="360"/>
      <c r="I811" s="361"/>
      <c r="J811" s="360"/>
      <c r="K811" s="335"/>
      <c r="L811" s="335"/>
      <c r="M811" s="335"/>
    </row>
    <row r="812" spans="1:13" ht="13.8">
      <c r="A812" s="335"/>
      <c r="B812" s="335"/>
      <c r="C812" s="377" t="s">
        <v>960</v>
      </c>
      <c r="D812" s="370" t="s">
        <v>518</v>
      </c>
      <c r="E812" s="362" t="s">
        <v>780</v>
      </c>
      <c r="F812" s="363">
        <v>2781123</v>
      </c>
      <c r="G812" s="363">
        <v>1852736</v>
      </c>
      <c r="H812" s="363">
        <v>-928387</v>
      </c>
      <c r="I812" s="364">
        <v>2781123</v>
      </c>
      <c r="J812" s="363">
        <v>-928387</v>
      </c>
      <c r="K812" s="335"/>
      <c r="L812" s="335"/>
      <c r="M812" s="335"/>
    </row>
    <row r="813" spans="1:13" ht="13.8">
      <c r="A813" s="335"/>
      <c r="B813" s="335"/>
      <c r="C813" s="377" t="s">
        <v>960</v>
      </c>
      <c r="D813" s="370" t="s">
        <v>518</v>
      </c>
      <c r="E813" s="362" t="s">
        <v>782</v>
      </c>
      <c r="F813" s="363">
        <v>25713</v>
      </c>
      <c r="G813" s="363">
        <v>25713</v>
      </c>
      <c r="H813" s="365" t="s">
        <v>226</v>
      </c>
      <c r="I813" s="364">
        <v>25713</v>
      </c>
      <c r="J813" s="365" t="s">
        <v>226</v>
      </c>
      <c r="K813" s="335"/>
      <c r="L813" s="335"/>
      <c r="M813" s="335"/>
    </row>
    <row r="814" spans="1:13" ht="13.8">
      <c r="A814" s="335"/>
      <c r="B814" s="335"/>
      <c r="C814" s="377" t="s">
        <v>960</v>
      </c>
      <c r="D814" s="370" t="s">
        <v>518</v>
      </c>
      <c r="E814" s="362" t="s">
        <v>961</v>
      </c>
      <c r="F814" s="363">
        <v>25713</v>
      </c>
      <c r="G814" s="363">
        <v>25713</v>
      </c>
      <c r="H814" s="365" t="s">
        <v>226</v>
      </c>
      <c r="I814" s="364">
        <v>25713</v>
      </c>
      <c r="J814" s="365" t="s">
        <v>226</v>
      </c>
      <c r="K814" s="335"/>
      <c r="L814" s="335"/>
      <c r="M814" s="335"/>
    </row>
    <row r="815" spans="1:13" ht="13.8">
      <c r="A815" s="335"/>
      <c r="B815" s="335"/>
      <c r="C815" s="377" t="s">
        <v>960</v>
      </c>
      <c r="D815" s="370" t="s">
        <v>518</v>
      </c>
      <c r="E815" s="362" t="s">
        <v>962</v>
      </c>
      <c r="F815" s="363">
        <v>104000</v>
      </c>
      <c r="G815" s="363">
        <v>100000</v>
      </c>
      <c r="H815" s="363">
        <v>-4000</v>
      </c>
      <c r="I815" s="364">
        <v>104000</v>
      </c>
      <c r="J815" s="363">
        <v>-4000</v>
      </c>
      <c r="K815" s="335"/>
      <c r="L815" s="335"/>
      <c r="M815" s="335"/>
    </row>
    <row r="816" spans="1:13" ht="13.8">
      <c r="A816" s="335"/>
      <c r="B816" s="335"/>
      <c r="C816" s="377" t="s">
        <v>960</v>
      </c>
      <c r="D816" s="370" t="s">
        <v>518</v>
      </c>
      <c r="E816" s="362" t="s">
        <v>963</v>
      </c>
      <c r="F816" s="363">
        <v>21000</v>
      </c>
      <c r="G816" s="365" t="s">
        <v>226</v>
      </c>
      <c r="H816" s="363">
        <v>-21000</v>
      </c>
      <c r="I816" s="364">
        <v>21000</v>
      </c>
      <c r="J816" s="363">
        <v>-21000</v>
      </c>
      <c r="K816" s="335"/>
      <c r="L816" s="335"/>
      <c r="M816" s="335"/>
    </row>
    <row r="817" spans="1:13" ht="13.8">
      <c r="A817" s="335"/>
      <c r="B817" s="335"/>
      <c r="C817" s="377" t="s">
        <v>960</v>
      </c>
      <c r="D817" s="370" t="s">
        <v>518</v>
      </c>
      <c r="E817" s="362" t="s">
        <v>964</v>
      </c>
      <c r="F817" s="363">
        <v>97200</v>
      </c>
      <c r="G817" s="363">
        <v>155520</v>
      </c>
      <c r="H817" s="363">
        <v>58320</v>
      </c>
      <c r="I817" s="364">
        <v>155520</v>
      </c>
      <c r="J817" s="365" t="s">
        <v>226</v>
      </c>
      <c r="K817" s="335"/>
      <c r="L817" s="335"/>
      <c r="M817" s="335"/>
    </row>
    <row r="818" spans="1:13" ht="13.8">
      <c r="A818" s="335"/>
      <c r="B818" s="335"/>
      <c r="C818" s="377" t="s">
        <v>960</v>
      </c>
      <c r="D818" s="370" t="s">
        <v>518</v>
      </c>
      <c r="E818" s="362" t="s">
        <v>777</v>
      </c>
      <c r="F818" s="365" t="s">
        <v>226</v>
      </c>
      <c r="G818" s="363">
        <v>30000</v>
      </c>
      <c r="H818" s="363">
        <v>30000</v>
      </c>
      <c r="I818" s="364">
        <v>30000</v>
      </c>
      <c r="J818" s="365" t="s">
        <v>226</v>
      </c>
      <c r="K818" s="335"/>
      <c r="L818" s="335"/>
      <c r="M818" s="335"/>
    </row>
    <row r="819" spans="1:13" ht="13.8">
      <c r="A819" s="335"/>
      <c r="B819" s="335"/>
      <c r="C819" s="377" t="s">
        <v>960</v>
      </c>
      <c r="D819" s="370" t="s">
        <v>521</v>
      </c>
      <c r="E819" s="359" t="s">
        <v>670</v>
      </c>
      <c r="F819" s="360"/>
      <c r="G819" s="360"/>
      <c r="H819" s="360"/>
      <c r="I819" s="361"/>
      <c r="J819" s="360"/>
      <c r="K819" s="335"/>
      <c r="L819" s="335"/>
      <c r="M819" s="335"/>
    </row>
    <row r="820" spans="1:13" ht="13.8">
      <c r="A820" s="335"/>
      <c r="B820" s="335"/>
      <c r="C820" s="377" t="s">
        <v>960</v>
      </c>
      <c r="D820" s="370" t="s">
        <v>521</v>
      </c>
      <c r="E820" s="362" t="s">
        <v>780</v>
      </c>
      <c r="F820" s="363">
        <v>27946697</v>
      </c>
      <c r="G820" s="363">
        <v>27481099</v>
      </c>
      <c r="H820" s="363">
        <v>-465598</v>
      </c>
      <c r="I820" s="364">
        <v>27946696</v>
      </c>
      <c r="J820" s="363">
        <v>-465597</v>
      </c>
      <c r="K820" s="335"/>
      <c r="L820" s="335"/>
      <c r="M820" s="335"/>
    </row>
    <row r="821" spans="1:13" ht="13.8">
      <c r="A821" s="335"/>
      <c r="B821" s="335"/>
      <c r="C821" s="377" t="s">
        <v>960</v>
      </c>
      <c r="D821" s="370" t="s">
        <v>521</v>
      </c>
      <c r="E821" s="362" t="s">
        <v>782</v>
      </c>
      <c r="F821" s="363">
        <v>663498</v>
      </c>
      <c r="G821" s="365" t="s">
        <v>226</v>
      </c>
      <c r="H821" s="363">
        <v>-663498</v>
      </c>
      <c r="I821" s="364">
        <v>274596</v>
      </c>
      <c r="J821" s="363">
        <v>-274596</v>
      </c>
      <c r="K821" s="335"/>
      <c r="L821" s="335"/>
      <c r="M821" s="335"/>
    </row>
    <row r="822" spans="1:13" ht="13.8">
      <c r="A822" s="335"/>
      <c r="B822" s="335"/>
      <c r="C822" s="377" t="s">
        <v>960</v>
      </c>
      <c r="D822" s="370" t="s">
        <v>521</v>
      </c>
      <c r="E822" s="362" t="s">
        <v>961</v>
      </c>
      <c r="F822" s="365" t="s">
        <v>226</v>
      </c>
      <c r="G822" s="365" t="s">
        <v>226</v>
      </c>
      <c r="H822" s="365" t="s">
        <v>226</v>
      </c>
      <c r="I822" s="366" t="s">
        <v>226</v>
      </c>
      <c r="J822" s="365" t="s">
        <v>226</v>
      </c>
      <c r="K822" s="335"/>
      <c r="L822" s="335"/>
      <c r="M822" s="335"/>
    </row>
    <row r="823" spans="1:13" ht="13.8">
      <c r="A823" s="335"/>
      <c r="B823" s="335"/>
      <c r="C823" s="377" t="s">
        <v>960</v>
      </c>
      <c r="D823" s="370" t="s">
        <v>521</v>
      </c>
      <c r="E823" s="362" t="s">
        <v>962</v>
      </c>
      <c r="F823" s="365" t="s">
        <v>226</v>
      </c>
      <c r="G823" s="363">
        <v>6000</v>
      </c>
      <c r="H823" s="363">
        <v>6000</v>
      </c>
      <c r="I823" s="364">
        <v>6000</v>
      </c>
      <c r="J823" s="365" t="s">
        <v>226</v>
      </c>
      <c r="K823" s="335"/>
      <c r="L823" s="335"/>
      <c r="M823" s="335"/>
    </row>
    <row r="824" spans="1:13" ht="13.8">
      <c r="A824" s="335"/>
      <c r="B824" s="335"/>
      <c r="C824" s="377" t="s">
        <v>960</v>
      </c>
      <c r="D824" s="370" t="s">
        <v>521</v>
      </c>
      <c r="E824" s="362" t="s">
        <v>963</v>
      </c>
      <c r="F824" s="363">
        <v>10500</v>
      </c>
      <c r="G824" s="363">
        <v>10500</v>
      </c>
      <c r="H824" s="365" t="s">
        <v>226</v>
      </c>
      <c r="I824" s="364">
        <v>10500</v>
      </c>
      <c r="J824" s="365" t="s">
        <v>226</v>
      </c>
      <c r="K824" s="335"/>
      <c r="L824" s="335"/>
      <c r="M824" s="335"/>
    </row>
    <row r="825" spans="1:13" ht="13.8">
      <c r="A825" s="335"/>
      <c r="B825" s="335"/>
      <c r="C825" s="377" t="s">
        <v>960</v>
      </c>
      <c r="D825" s="370" t="s">
        <v>521</v>
      </c>
      <c r="E825" s="362" t="s">
        <v>964</v>
      </c>
      <c r="F825" s="363">
        <v>81000</v>
      </c>
      <c r="G825" s="363">
        <v>56700</v>
      </c>
      <c r="H825" s="363">
        <v>-24300</v>
      </c>
      <c r="I825" s="364">
        <v>81000</v>
      </c>
      <c r="J825" s="363">
        <v>-24300</v>
      </c>
      <c r="K825" s="335"/>
      <c r="L825" s="335"/>
      <c r="M825" s="335"/>
    </row>
    <row r="826" spans="1:13" ht="13.8">
      <c r="A826" s="335"/>
      <c r="B826" s="335"/>
      <c r="C826" s="377" t="s">
        <v>960</v>
      </c>
      <c r="D826" s="370" t="s">
        <v>521</v>
      </c>
      <c r="E826" s="362" t="s">
        <v>777</v>
      </c>
      <c r="F826" s="365" t="s">
        <v>226</v>
      </c>
      <c r="G826" s="363">
        <v>11825</v>
      </c>
      <c r="H826" s="363">
        <v>11825</v>
      </c>
      <c r="I826" s="364">
        <v>11825</v>
      </c>
      <c r="J826" s="365" t="s">
        <v>226</v>
      </c>
      <c r="K826" s="335"/>
      <c r="L826" s="335"/>
      <c r="M826" s="335"/>
    </row>
    <row r="827" spans="1:13" ht="13.8">
      <c r="A827" s="335"/>
      <c r="B827" s="335"/>
      <c r="C827" s="377" t="s">
        <v>960</v>
      </c>
      <c r="D827" s="370" t="s">
        <v>526</v>
      </c>
      <c r="E827" s="373" t="s">
        <v>675</v>
      </c>
      <c r="F827" s="360"/>
      <c r="G827" s="360"/>
      <c r="H827" s="360"/>
      <c r="I827" s="361"/>
      <c r="J827" s="360"/>
      <c r="K827" s="335"/>
      <c r="L827" s="335"/>
      <c r="M827" s="335"/>
    </row>
    <row r="828" spans="1:13" ht="13.8">
      <c r="A828" s="335"/>
      <c r="B828" s="335"/>
      <c r="C828" s="377" t="s">
        <v>960</v>
      </c>
      <c r="D828" s="370" t="s">
        <v>526</v>
      </c>
      <c r="E828" s="362" t="s">
        <v>780</v>
      </c>
      <c r="F828" s="363">
        <v>69648647</v>
      </c>
      <c r="G828" s="363">
        <v>129082247</v>
      </c>
      <c r="H828" s="363">
        <v>59433600</v>
      </c>
      <c r="I828" s="364">
        <v>133839744</v>
      </c>
      <c r="J828" s="363">
        <v>-4757498</v>
      </c>
      <c r="K828" s="335"/>
      <c r="L828" s="335"/>
      <c r="M828" s="335"/>
    </row>
    <row r="829" spans="1:13" ht="13.8">
      <c r="A829" s="335"/>
      <c r="B829" s="335"/>
      <c r="C829" s="377" t="s">
        <v>960</v>
      </c>
      <c r="D829" s="370" t="s">
        <v>526</v>
      </c>
      <c r="E829" s="362" t="s">
        <v>782</v>
      </c>
      <c r="F829" s="363">
        <v>5106105</v>
      </c>
      <c r="G829" s="363">
        <v>4993344</v>
      </c>
      <c r="H829" s="363">
        <v>-112761</v>
      </c>
      <c r="I829" s="364">
        <v>5014565</v>
      </c>
      <c r="J829" s="363">
        <v>-21221</v>
      </c>
      <c r="K829" s="335"/>
      <c r="L829" s="335"/>
      <c r="M829" s="335"/>
    </row>
    <row r="830" spans="1:13" ht="13.8">
      <c r="A830" s="335"/>
      <c r="B830" s="335"/>
      <c r="C830" s="377" t="s">
        <v>960</v>
      </c>
      <c r="D830" s="370" t="s">
        <v>526</v>
      </c>
      <c r="E830" s="362" t="s">
        <v>961</v>
      </c>
      <c r="F830" s="363">
        <v>5099032</v>
      </c>
      <c r="G830" s="363">
        <v>4993344</v>
      </c>
      <c r="H830" s="363">
        <v>-105688</v>
      </c>
      <c r="I830" s="364">
        <v>5007491</v>
      </c>
      <c r="J830" s="363">
        <v>-14147</v>
      </c>
      <c r="K830" s="335"/>
      <c r="L830" s="335"/>
      <c r="M830" s="335"/>
    </row>
    <row r="831" spans="1:13" ht="13.8">
      <c r="A831" s="335"/>
      <c r="B831" s="335"/>
      <c r="C831" s="377" t="s">
        <v>960</v>
      </c>
      <c r="D831" s="370" t="s">
        <v>526</v>
      </c>
      <c r="E831" s="362" t="s">
        <v>962</v>
      </c>
      <c r="F831" s="363">
        <v>115000</v>
      </c>
      <c r="G831" s="363">
        <v>103000</v>
      </c>
      <c r="H831" s="363">
        <v>-12000</v>
      </c>
      <c r="I831" s="364">
        <v>115000</v>
      </c>
      <c r="J831" s="363">
        <v>-12000</v>
      </c>
      <c r="K831" s="335"/>
      <c r="L831" s="335"/>
      <c r="M831" s="335"/>
    </row>
    <row r="832" spans="1:13" ht="13.8">
      <c r="A832" s="335"/>
      <c r="B832" s="335"/>
      <c r="C832" s="377" t="s">
        <v>960</v>
      </c>
      <c r="D832" s="370" t="s">
        <v>526</v>
      </c>
      <c r="E832" s="362" t="s">
        <v>963</v>
      </c>
      <c r="F832" s="363">
        <v>15500</v>
      </c>
      <c r="G832" s="365" t="s">
        <v>226</v>
      </c>
      <c r="H832" s="363">
        <v>-15500</v>
      </c>
      <c r="I832" s="364">
        <v>15500</v>
      </c>
      <c r="J832" s="363">
        <v>-15500</v>
      </c>
      <c r="K832" s="335"/>
      <c r="L832" s="335"/>
      <c r="M832" s="335"/>
    </row>
    <row r="833" spans="1:13" ht="13.8">
      <c r="A833" s="335"/>
      <c r="B833" s="335"/>
      <c r="C833" s="377" t="s">
        <v>960</v>
      </c>
      <c r="D833" s="370" t="s">
        <v>526</v>
      </c>
      <c r="E833" s="362" t="s">
        <v>964</v>
      </c>
      <c r="F833" s="363">
        <v>1184400</v>
      </c>
      <c r="G833" s="363">
        <v>340410</v>
      </c>
      <c r="H833" s="363">
        <v>-843990</v>
      </c>
      <c r="I833" s="364">
        <v>340410</v>
      </c>
      <c r="J833" s="365" t="s">
        <v>226</v>
      </c>
      <c r="K833" s="335"/>
      <c r="L833" s="335"/>
      <c r="M833" s="335"/>
    </row>
    <row r="834" spans="1:13" ht="13.8">
      <c r="A834" s="335"/>
      <c r="B834" s="335"/>
      <c r="C834" s="377" t="s">
        <v>960</v>
      </c>
      <c r="D834" s="370" t="s">
        <v>526</v>
      </c>
      <c r="E834" s="362" t="s">
        <v>777</v>
      </c>
      <c r="F834" s="365" t="s">
        <v>226</v>
      </c>
      <c r="G834" s="363">
        <v>10285002</v>
      </c>
      <c r="H834" s="363">
        <v>10285002</v>
      </c>
      <c r="I834" s="364">
        <v>10285002</v>
      </c>
      <c r="J834" s="365" t="s">
        <v>226</v>
      </c>
      <c r="K834" s="335"/>
      <c r="L834" s="335"/>
      <c r="M834" s="335"/>
    </row>
    <row r="835" spans="1:13" ht="13.8">
      <c r="A835" s="335"/>
      <c r="B835" s="335"/>
      <c r="C835" s="377" t="s">
        <v>960</v>
      </c>
      <c r="D835" s="370" t="s">
        <v>529</v>
      </c>
      <c r="E835" s="373" t="s">
        <v>677</v>
      </c>
      <c r="F835" s="360"/>
      <c r="G835" s="360"/>
      <c r="H835" s="360"/>
      <c r="I835" s="361"/>
      <c r="J835" s="360"/>
      <c r="K835" s="335"/>
      <c r="L835" s="335"/>
      <c r="M835" s="335"/>
    </row>
    <row r="836" spans="1:13" ht="13.8">
      <c r="A836" s="335"/>
      <c r="B836" s="335"/>
      <c r="C836" s="377" t="s">
        <v>960</v>
      </c>
      <c r="D836" s="370" t="s">
        <v>529</v>
      </c>
      <c r="E836" s="362" t="s">
        <v>780</v>
      </c>
      <c r="F836" s="363">
        <v>4139203</v>
      </c>
      <c r="G836" s="363">
        <v>1034801</v>
      </c>
      <c r="H836" s="363">
        <v>-3104402</v>
      </c>
      <c r="I836" s="364">
        <v>1034801</v>
      </c>
      <c r="J836" s="365" t="s">
        <v>226</v>
      </c>
      <c r="K836" s="335"/>
      <c r="L836" s="335"/>
      <c r="M836" s="335"/>
    </row>
    <row r="837" spans="1:13" ht="13.8">
      <c r="A837" s="335"/>
      <c r="B837" s="335"/>
      <c r="C837" s="377" t="s">
        <v>960</v>
      </c>
      <c r="D837" s="370" t="s">
        <v>529</v>
      </c>
      <c r="E837" s="362" t="s">
        <v>782</v>
      </c>
      <c r="F837" s="365" t="s">
        <v>226</v>
      </c>
      <c r="G837" s="365" t="s">
        <v>226</v>
      </c>
      <c r="H837" s="365" t="s">
        <v>226</v>
      </c>
      <c r="I837" s="366" t="s">
        <v>226</v>
      </c>
      <c r="J837" s="365" t="s">
        <v>226</v>
      </c>
      <c r="K837" s="335"/>
      <c r="L837" s="335"/>
      <c r="M837" s="335"/>
    </row>
    <row r="838" spans="1:13" ht="13.8">
      <c r="A838" s="335"/>
      <c r="B838" s="335"/>
      <c r="C838" s="377" t="s">
        <v>960</v>
      </c>
      <c r="D838" s="370" t="s">
        <v>529</v>
      </c>
      <c r="E838" s="362" t="s">
        <v>961</v>
      </c>
      <c r="F838" s="365" t="s">
        <v>226</v>
      </c>
      <c r="G838" s="365" t="s">
        <v>226</v>
      </c>
      <c r="H838" s="365" t="s">
        <v>226</v>
      </c>
      <c r="I838" s="366" t="s">
        <v>226</v>
      </c>
      <c r="J838" s="365" t="s">
        <v>226</v>
      </c>
      <c r="K838" s="335"/>
      <c r="L838" s="335"/>
      <c r="M838" s="335"/>
    </row>
    <row r="839" spans="1:13" ht="13.8">
      <c r="A839" s="335"/>
      <c r="B839" s="335"/>
      <c r="C839" s="377" t="s">
        <v>960</v>
      </c>
      <c r="D839" s="370" t="s">
        <v>529</v>
      </c>
      <c r="E839" s="362" t="s">
        <v>962</v>
      </c>
      <c r="F839" s="363">
        <v>364219</v>
      </c>
      <c r="G839" s="363">
        <v>50000</v>
      </c>
      <c r="H839" s="363">
        <v>-314219</v>
      </c>
      <c r="I839" s="364">
        <v>50000</v>
      </c>
      <c r="J839" s="365" t="s">
        <v>226</v>
      </c>
      <c r="K839" s="335"/>
      <c r="L839" s="335"/>
      <c r="M839" s="335"/>
    </row>
    <row r="840" spans="1:13" ht="13.8">
      <c r="A840" s="335"/>
      <c r="B840" s="335"/>
      <c r="C840" s="377" t="s">
        <v>960</v>
      </c>
      <c r="D840" s="370" t="s">
        <v>529</v>
      </c>
      <c r="E840" s="362" t="s">
        <v>963</v>
      </c>
      <c r="F840" s="365" t="s">
        <v>226</v>
      </c>
      <c r="G840" s="365" t="s">
        <v>226</v>
      </c>
      <c r="H840" s="365" t="s">
        <v>226</v>
      </c>
      <c r="I840" s="366" t="s">
        <v>226</v>
      </c>
      <c r="J840" s="365" t="s">
        <v>226</v>
      </c>
      <c r="K840" s="335"/>
      <c r="L840" s="335"/>
      <c r="M840" s="335"/>
    </row>
    <row r="841" spans="1:13" ht="13.8">
      <c r="A841" s="335"/>
      <c r="B841" s="335"/>
      <c r="C841" s="377" t="s">
        <v>960</v>
      </c>
      <c r="D841" s="370" t="s">
        <v>529</v>
      </c>
      <c r="E841" s="362" t="s">
        <v>964</v>
      </c>
      <c r="F841" s="363">
        <v>112500</v>
      </c>
      <c r="G841" s="365" t="s">
        <v>226</v>
      </c>
      <c r="H841" s="363">
        <v>-112500</v>
      </c>
      <c r="I841" s="364">
        <v>78750</v>
      </c>
      <c r="J841" s="363">
        <v>-78750</v>
      </c>
      <c r="K841" s="335"/>
      <c r="L841" s="335"/>
      <c r="M841" s="335"/>
    </row>
    <row r="842" spans="1:13" ht="13.8">
      <c r="A842" s="335"/>
      <c r="B842" s="335"/>
      <c r="C842" s="377" t="s">
        <v>960</v>
      </c>
      <c r="D842" s="370" t="s">
        <v>529</v>
      </c>
      <c r="E842" s="362" t="s">
        <v>777</v>
      </c>
      <c r="F842" s="365" t="s">
        <v>226</v>
      </c>
      <c r="G842" s="363">
        <v>314219</v>
      </c>
      <c r="H842" s="363">
        <v>314219</v>
      </c>
      <c r="I842" s="364">
        <v>314219</v>
      </c>
      <c r="J842" s="365" t="s">
        <v>226</v>
      </c>
      <c r="K842" s="335"/>
      <c r="L842" s="335"/>
      <c r="M842" s="335"/>
    </row>
    <row r="843" spans="1:13" ht="13.8">
      <c r="A843" s="335"/>
      <c r="B843" s="335"/>
      <c r="C843" s="377" t="s">
        <v>960</v>
      </c>
      <c r="D843" s="370" t="s">
        <v>533</v>
      </c>
      <c r="E843" s="373" t="s">
        <v>935</v>
      </c>
      <c r="F843" s="360"/>
      <c r="G843" s="360"/>
      <c r="H843" s="360"/>
      <c r="I843" s="361"/>
      <c r="J843" s="360"/>
      <c r="K843" s="335"/>
      <c r="L843" s="335"/>
      <c r="M843" s="335"/>
    </row>
    <row r="844" spans="1:13" ht="13.8">
      <c r="A844" s="335"/>
      <c r="B844" s="335"/>
      <c r="C844" s="377" t="s">
        <v>960</v>
      </c>
      <c r="D844" s="370" t="s">
        <v>533</v>
      </c>
      <c r="E844" s="362" t="s">
        <v>780</v>
      </c>
      <c r="F844" s="365" t="s">
        <v>226</v>
      </c>
      <c r="G844" s="365" t="s">
        <v>226</v>
      </c>
      <c r="H844" s="360"/>
      <c r="I844" s="361"/>
      <c r="J844" s="365" t="s">
        <v>226</v>
      </c>
      <c r="K844" s="335"/>
      <c r="L844" s="335"/>
      <c r="M844" s="335"/>
    </row>
    <row r="845" spans="1:13" ht="13.8">
      <c r="A845" s="335"/>
      <c r="B845" s="335"/>
      <c r="C845" s="377" t="s">
        <v>960</v>
      </c>
      <c r="D845" s="370" t="s">
        <v>533</v>
      </c>
      <c r="E845" s="362" t="s">
        <v>782</v>
      </c>
      <c r="F845" s="365" t="s">
        <v>226</v>
      </c>
      <c r="G845" s="365" t="s">
        <v>226</v>
      </c>
      <c r="H845" s="360"/>
      <c r="I845" s="361"/>
      <c r="J845" s="365" t="s">
        <v>226</v>
      </c>
      <c r="K845" s="335"/>
      <c r="L845" s="335"/>
      <c r="M845" s="335"/>
    </row>
    <row r="846" spans="1:13" ht="13.8">
      <c r="A846" s="335"/>
      <c r="B846" s="335"/>
      <c r="C846" s="377" t="s">
        <v>960</v>
      </c>
      <c r="D846" s="370" t="s">
        <v>533</v>
      </c>
      <c r="E846" s="362" t="s">
        <v>961</v>
      </c>
      <c r="F846" s="365" t="s">
        <v>226</v>
      </c>
      <c r="G846" s="365" t="s">
        <v>226</v>
      </c>
      <c r="H846" s="360"/>
      <c r="I846" s="361"/>
      <c r="J846" s="365" t="s">
        <v>226</v>
      </c>
      <c r="K846" s="335"/>
      <c r="L846" s="335"/>
      <c r="M846" s="335"/>
    </row>
    <row r="847" spans="1:13" ht="13.8">
      <c r="A847" s="335"/>
      <c r="B847" s="335"/>
      <c r="C847" s="377" t="s">
        <v>960</v>
      </c>
      <c r="D847" s="370" t="s">
        <v>533</v>
      </c>
      <c r="E847" s="362" t="s">
        <v>962</v>
      </c>
      <c r="F847" s="365" t="s">
        <v>226</v>
      </c>
      <c r="G847" s="365" t="s">
        <v>226</v>
      </c>
      <c r="H847" s="360"/>
      <c r="I847" s="361"/>
      <c r="J847" s="365" t="s">
        <v>226</v>
      </c>
      <c r="K847" s="335"/>
      <c r="L847" s="335"/>
      <c r="M847" s="335"/>
    </row>
    <row r="848" spans="1:13" ht="13.8">
      <c r="A848" s="335"/>
      <c r="B848" s="335"/>
      <c r="C848" s="377" t="s">
        <v>960</v>
      </c>
      <c r="D848" s="370" t="s">
        <v>533</v>
      </c>
      <c r="E848" s="362" t="s">
        <v>963</v>
      </c>
      <c r="F848" s="365" t="s">
        <v>226</v>
      </c>
      <c r="G848" s="365" t="s">
        <v>226</v>
      </c>
      <c r="H848" s="360"/>
      <c r="I848" s="361"/>
      <c r="J848" s="365" t="s">
        <v>226</v>
      </c>
      <c r="K848" s="335"/>
      <c r="L848" s="335"/>
      <c r="M848" s="335"/>
    </row>
    <row r="849" spans="1:13" ht="13.8">
      <c r="A849" s="335"/>
      <c r="B849" s="335"/>
      <c r="C849" s="377" t="s">
        <v>960</v>
      </c>
      <c r="D849" s="370" t="s">
        <v>533</v>
      </c>
      <c r="E849" s="362" t="s">
        <v>964</v>
      </c>
      <c r="F849" s="365" t="s">
        <v>226</v>
      </c>
      <c r="G849" s="365" t="s">
        <v>226</v>
      </c>
      <c r="H849" s="360"/>
      <c r="I849" s="361"/>
      <c r="J849" s="365" t="s">
        <v>226</v>
      </c>
      <c r="K849" s="335"/>
      <c r="L849" s="335"/>
      <c r="M849" s="335"/>
    </row>
    <row r="850" spans="1:13" ht="13.8">
      <c r="A850" s="335"/>
      <c r="B850" s="335"/>
      <c r="C850" s="377" t="s">
        <v>960</v>
      </c>
      <c r="D850" s="370" t="s">
        <v>533</v>
      </c>
      <c r="E850" s="362" t="s">
        <v>777</v>
      </c>
      <c r="F850" s="365" t="s">
        <v>226</v>
      </c>
      <c r="G850" s="365" t="s">
        <v>226</v>
      </c>
      <c r="H850" s="360"/>
      <c r="I850" s="361"/>
      <c r="J850" s="365" t="s">
        <v>226</v>
      </c>
      <c r="K850" s="335"/>
      <c r="L850" s="335"/>
      <c r="M850" s="335"/>
    </row>
    <row r="851" spans="1:13" ht="13.8">
      <c r="A851" s="335"/>
      <c r="B851" s="335"/>
      <c r="C851" s="377" t="s">
        <v>960</v>
      </c>
      <c r="D851" s="370" t="s">
        <v>489</v>
      </c>
      <c r="E851" s="373" t="s">
        <v>968</v>
      </c>
      <c r="F851" s="360"/>
      <c r="G851" s="360"/>
      <c r="H851" s="360"/>
      <c r="I851" s="361"/>
      <c r="J851" s="360"/>
      <c r="K851" s="335"/>
      <c r="L851" s="335"/>
      <c r="M851" s="335"/>
    </row>
    <row r="852" spans="1:13" ht="13.8">
      <c r="A852" s="335"/>
      <c r="B852" s="335"/>
      <c r="C852" s="377" t="s">
        <v>960</v>
      </c>
      <c r="D852" s="370" t="s">
        <v>489</v>
      </c>
      <c r="E852" s="362" t="s">
        <v>780</v>
      </c>
      <c r="F852" s="363">
        <v>51124</v>
      </c>
      <c r="G852" s="363">
        <v>4836127</v>
      </c>
      <c r="H852" s="363">
        <v>4785004</v>
      </c>
      <c r="I852" s="364">
        <v>4836127</v>
      </c>
      <c r="J852" s="365" t="s">
        <v>226</v>
      </c>
      <c r="K852" s="335"/>
      <c r="L852" s="335"/>
      <c r="M852" s="335"/>
    </row>
    <row r="853" spans="1:13" ht="13.8">
      <c r="A853" s="335"/>
      <c r="B853" s="335"/>
      <c r="C853" s="377" t="s">
        <v>960</v>
      </c>
      <c r="D853" s="370" t="s">
        <v>489</v>
      </c>
      <c r="E853" s="362" t="s">
        <v>782</v>
      </c>
      <c r="F853" s="363">
        <v>202484</v>
      </c>
      <c r="G853" s="363">
        <v>354099</v>
      </c>
      <c r="H853" s="363">
        <v>151615</v>
      </c>
      <c r="I853" s="364">
        <v>354099</v>
      </c>
      <c r="J853" s="365" t="s">
        <v>226</v>
      </c>
      <c r="K853" s="335"/>
      <c r="L853" s="335"/>
      <c r="M853" s="335"/>
    </row>
    <row r="854" spans="1:13" ht="13.8">
      <c r="A854" s="335"/>
      <c r="B854" s="335"/>
      <c r="C854" s="377" t="s">
        <v>960</v>
      </c>
      <c r="D854" s="370" t="s">
        <v>489</v>
      </c>
      <c r="E854" s="362" t="s">
        <v>961</v>
      </c>
      <c r="F854" s="365" t="s">
        <v>226</v>
      </c>
      <c r="G854" s="363">
        <v>354099</v>
      </c>
      <c r="H854" s="363">
        <v>354099</v>
      </c>
      <c r="I854" s="364">
        <v>354099</v>
      </c>
      <c r="J854" s="365" t="s">
        <v>226</v>
      </c>
      <c r="K854" s="335"/>
      <c r="L854" s="335"/>
      <c r="M854" s="335"/>
    </row>
    <row r="855" spans="1:13" ht="13.8">
      <c r="A855" s="335"/>
      <c r="B855" s="335"/>
      <c r="C855" s="377" t="s">
        <v>960</v>
      </c>
      <c r="D855" s="370" t="s">
        <v>489</v>
      </c>
      <c r="E855" s="362" t="s">
        <v>962</v>
      </c>
      <c r="F855" s="365" t="s">
        <v>226</v>
      </c>
      <c r="G855" s="365" t="s">
        <v>226</v>
      </c>
      <c r="H855" s="365" t="s">
        <v>226</v>
      </c>
      <c r="I855" s="361"/>
      <c r="J855" s="365" t="s">
        <v>226</v>
      </c>
      <c r="K855" s="335"/>
      <c r="L855" s="335"/>
      <c r="M855" s="335"/>
    </row>
    <row r="856" spans="1:13" ht="13.8">
      <c r="A856" s="335"/>
      <c r="B856" s="335"/>
      <c r="C856" s="377" t="s">
        <v>960</v>
      </c>
      <c r="D856" s="370" t="s">
        <v>489</v>
      </c>
      <c r="E856" s="362" t="s">
        <v>963</v>
      </c>
      <c r="F856" s="365" t="s">
        <v>226</v>
      </c>
      <c r="G856" s="365" t="s">
        <v>226</v>
      </c>
      <c r="H856" s="365" t="s">
        <v>226</v>
      </c>
      <c r="I856" s="361"/>
      <c r="J856" s="365" t="s">
        <v>226</v>
      </c>
      <c r="K856" s="335"/>
      <c r="L856" s="335"/>
      <c r="M856" s="335"/>
    </row>
    <row r="857" spans="1:13" ht="13.8">
      <c r="A857" s="335"/>
      <c r="B857" s="335"/>
      <c r="C857" s="377" t="s">
        <v>960</v>
      </c>
      <c r="D857" s="370" t="s">
        <v>489</v>
      </c>
      <c r="E857" s="362" t="s">
        <v>964</v>
      </c>
      <c r="F857" s="365" t="s">
        <v>226</v>
      </c>
      <c r="G857" s="365" t="s">
        <v>226</v>
      </c>
      <c r="H857" s="365" t="s">
        <v>226</v>
      </c>
      <c r="I857" s="361"/>
      <c r="J857" s="365" t="s">
        <v>226</v>
      </c>
      <c r="K857" s="335"/>
      <c r="L857" s="335"/>
      <c r="M857" s="335"/>
    </row>
    <row r="858" spans="1:13" ht="13.8">
      <c r="A858" s="335"/>
      <c r="B858" s="335"/>
      <c r="C858" s="377" t="s">
        <v>960</v>
      </c>
      <c r="D858" s="370" t="s">
        <v>489</v>
      </c>
      <c r="E858" s="362" t="s">
        <v>777</v>
      </c>
      <c r="F858" s="365" t="s">
        <v>226</v>
      </c>
      <c r="G858" s="363">
        <v>487500</v>
      </c>
      <c r="H858" s="363">
        <v>487500</v>
      </c>
      <c r="I858" s="364">
        <v>487500</v>
      </c>
      <c r="J858" s="365" t="s">
        <v>226</v>
      </c>
      <c r="K858" s="335"/>
      <c r="L858" s="335"/>
      <c r="M858" s="335"/>
    </row>
    <row r="859" spans="1:13" ht="13.8">
      <c r="A859" s="335"/>
      <c r="B859" s="335"/>
      <c r="C859" s="377" t="s">
        <v>960</v>
      </c>
      <c r="D859" s="370" t="s">
        <v>534</v>
      </c>
      <c r="E859" s="373" t="s">
        <v>680</v>
      </c>
      <c r="F859" s="360"/>
      <c r="G859" s="360"/>
      <c r="H859" s="360"/>
      <c r="I859" s="361"/>
      <c r="J859" s="360"/>
      <c r="K859" s="335"/>
      <c r="L859" s="335"/>
      <c r="M859" s="335"/>
    </row>
    <row r="860" spans="1:13" ht="13.8">
      <c r="A860" s="335"/>
      <c r="B860" s="335"/>
      <c r="C860" s="377" t="s">
        <v>960</v>
      </c>
      <c r="D860" s="370" t="s">
        <v>534</v>
      </c>
      <c r="E860" s="362" t="s">
        <v>780</v>
      </c>
      <c r="F860" s="363">
        <v>14664780</v>
      </c>
      <c r="G860" s="363">
        <v>13169633</v>
      </c>
      <c r="H860" s="363">
        <v>-1495147</v>
      </c>
      <c r="I860" s="364">
        <v>14664780</v>
      </c>
      <c r="J860" s="363">
        <v>-1495147</v>
      </c>
      <c r="K860" s="335"/>
      <c r="L860" s="335"/>
      <c r="M860" s="335"/>
    </row>
    <row r="861" spans="1:13" ht="13.8">
      <c r="A861" s="335"/>
      <c r="B861" s="335"/>
      <c r="C861" s="377" t="s">
        <v>960</v>
      </c>
      <c r="D861" s="370" t="s">
        <v>534</v>
      </c>
      <c r="E861" s="362" t="s">
        <v>782</v>
      </c>
      <c r="F861" s="363">
        <v>13025</v>
      </c>
      <c r="G861" s="365" t="s">
        <v>226</v>
      </c>
      <c r="H861" s="363">
        <v>-13025</v>
      </c>
      <c r="I861" s="364">
        <v>13025</v>
      </c>
      <c r="J861" s="363">
        <v>-13025</v>
      </c>
      <c r="K861" s="335"/>
      <c r="L861" s="335"/>
      <c r="M861" s="335"/>
    </row>
    <row r="862" spans="1:13" ht="13.8">
      <c r="A862" s="335"/>
      <c r="B862" s="335"/>
      <c r="C862" s="377" t="s">
        <v>960</v>
      </c>
      <c r="D862" s="370" t="s">
        <v>534</v>
      </c>
      <c r="E862" s="362" t="s">
        <v>961</v>
      </c>
      <c r="F862" s="365" t="s">
        <v>226</v>
      </c>
      <c r="G862" s="365" t="s">
        <v>226</v>
      </c>
      <c r="H862" s="365" t="s">
        <v>226</v>
      </c>
      <c r="I862" s="366" t="s">
        <v>226</v>
      </c>
      <c r="J862" s="365" t="s">
        <v>226</v>
      </c>
      <c r="K862" s="335"/>
      <c r="L862" s="335"/>
      <c r="M862" s="335"/>
    </row>
    <row r="863" spans="1:13" ht="13.8">
      <c r="A863" s="335"/>
      <c r="B863" s="335"/>
      <c r="C863" s="377" t="s">
        <v>960</v>
      </c>
      <c r="D863" s="370" t="s">
        <v>534</v>
      </c>
      <c r="E863" s="362" t="s">
        <v>962</v>
      </c>
      <c r="F863" s="363">
        <v>17500</v>
      </c>
      <c r="G863" s="365">
        <v>500</v>
      </c>
      <c r="H863" s="363">
        <v>-17000</v>
      </c>
      <c r="I863" s="364">
        <v>17500</v>
      </c>
      <c r="J863" s="363">
        <v>-17000</v>
      </c>
      <c r="K863" s="335"/>
      <c r="L863" s="335"/>
      <c r="M863" s="335"/>
    </row>
    <row r="864" spans="1:13" ht="13.8">
      <c r="A864" s="335"/>
      <c r="B864" s="335"/>
      <c r="C864" s="377" t="s">
        <v>960</v>
      </c>
      <c r="D864" s="370" t="s">
        <v>534</v>
      </c>
      <c r="E864" s="362" t="s">
        <v>963</v>
      </c>
      <c r="F864" s="363">
        <v>10500</v>
      </c>
      <c r="G864" s="365" t="s">
        <v>226</v>
      </c>
      <c r="H864" s="363">
        <v>-10500</v>
      </c>
      <c r="I864" s="364">
        <v>10500</v>
      </c>
      <c r="J864" s="363">
        <v>-10500</v>
      </c>
      <c r="K864" s="335"/>
      <c r="L864" s="335"/>
      <c r="M864" s="335"/>
    </row>
    <row r="865" spans="1:13" ht="13.8">
      <c r="A865" s="335"/>
      <c r="B865" s="335"/>
      <c r="C865" s="377" t="s">
        <v>960</v>
      </c>
      <c r="D865" s="370" t="s">
        <v>534</v>
      </c>
      <c r="E865" s="362" t="s">
        <v>964</v>
      </c>
      <c r="F865" s="363">
        <v>285250</v>
      </c>
      <c r="G865" s="363">
        <v>91575</v>
      </c>
      <c r="H865" s="363">
        <v>-193675</v>
      </c>
      <c r="I865" s="364">
        <v>285250</v>
      </c>
      <c r="J865" s="363">
        <v>-193675</v>
      </c>
      <c r="K865" s="335"/>
      <c r="L865" s="335"/>
      <c r="M865" s="335"/>
    </row>
    <row r="866" spans="1:13" ht="13.8">
      <c r="A866" s="367"/>
      <c r="B866" s="367"/>
      <c r="C866" s="377" t="s">
        <v>960</v>
      </c>
      <c r="D866" s="370" t="s">
        <v>534</v>
      </c>
      <c r="E866" s="371" t="s">
        <v>777</v>
      </c>
      <c r="F866" s="368">
        <v>21351233</v>
      </c>
      <c r="G866" s="368">
        <v>20002900</v>
      </c>
      <c r="H866" s="368">
        <v>-1348333</v>
      </c>
      <c r="I866" s="369">
        <v>21351233</v>
      </c>
      <c r="J866" s="368">
        <v>-1348333</v>
      </c>
      <c r="K866" s="367"/>
      <c r="L866" s="367"/>
      <c r="M866" s="367"/>
    </row>
    <row r="867" spans="1:13" ht="13.8" hidden="1">
      <c r="A867" s="335"/>
      <c r="B867" s="335"/>
      <c r="C867" s="377" t="s">
        <v>960</v>
      </c>
      <c r="D867" s="351" t="s">
        <v>851</v>
      </c>
      <c r="E867" s="352"/>
      <c r="F867" s="374">
        <v>654995672</v>
      </c>
      <c r="G867" s="374">
        <v>700271923</v>
      </c>
      <c r="H867" s="374">
        <v>45276251</v>
      </c>
      <c r="I867" s="375">
        <v>744314668</v>
      </c>
      <c r="J867" s="374">
        <v>-44042744</v>
      </c>
      <c r="K867" s="335"/>
      <c r="L867" s="335"/>
      <c r="M867" s="335"/>
    </row>
    <row r="868" spans="1:13" ht="13.8">
      <c r="A868" s="335"/>
      <c r="B868" s="335"/>
      <c r="C868" s="377" t="s">
        <v>960</v>
      </c>
      <c r="D868" s="351" t="s">
        <v>852</v>
      </c>
      <c r="E868" s="352"/>
      <c r="F868" s="353"/>
      <c r="G868" s="353"/>
      <c r="H868" s="353"/>
      <c r="I868" s="354"/>
      <c r="J868" s="353"/>
      <c r="K868" s="335"/>
      <c r="L868" s="335"/>
      <c r="M868" s="335"/>
    </row>
    <row r="869" spans="1:13" ht="13.8">
      <c r="A869" s="335"/>
      <c r="B869" s="335"/>
      <c r="C869" s="377" t="s">
        <v>960</v>
      </c>
      <c r="D869" s="370" t="s">
        <v>425</v>
      </c>
      <c r="E869" s="359" t="s">
        <v>607</v>
      </c>
      <c r="F869" s="360"/>
      <c r="G869" s="360"/>
      <c r="H869" s="360"/>
      <c r="I869" s="361"/>
      <c r="J869" s="360"/>
      <c r="K869" s="335"/>
      <c r="L869" s="335"/>
      <c r="M869" s="335"/>
    </row>
    <row r="870" spans="1:13" ht="13.8">
      <c r="A870" s="335"/>
      <c r="B870" s="335"/>
      <c r="C870" s="377" t="s">
        <v>960</v>
      </c>
      <c r="D870" s="370" t="s">
        <v>425</v>
      </c>
      <c r="E870" s="362" t="s">
        <v>780</v>
      </c>
      <c r="F870" s="363">
        <v>99151402</v>
      </c>
      <c r="G870" s="363">
        <v>98576439</v>
      </c>
      <c r="H870" s="363">
        <v>-574963</v>
      </c>
      <c r="I870" s="364">
        <v>98576439</v>
      </c>
      <c r="J870" s="365" t="s">
        <v>226</v>
      </c>
      <c r="K870" s="335"/>
      <c r="L870" s="335"/>
      <c r="M870" s="335"/>
    </row>
    <row r="871" spans="1:13" ht="13.8">
      <c r="A871" s="335"/>
      <c r="B871" s="335"/>
      <c r="C871" s="377" t="s">
        <v>960</v>
      </c>
      <c r="D871" s="370" t="s">
        <v>425</v>
      </c>
      <c r="E871" s="362" t="s">
        <v>782</v>
      </c>
      <c r="F871" s="363">
        <v>1539649</v>
      </c>
      <c r="G871" s="363">
        <v>615860</v>
      </c>
      <c r="H871" s="363">
        <v>-923790</v>
      </c>
      <c r="I871" s="364">
        <v>615860</v>
      </c>
      <c r="J871" s="365" t="s">
        <v>226</v>
      </c>
      <c r="K871" s="335"/>
      <c r="L871" s="335"/>
      <c r="M871" s="335"/>
    </row>
    <row r="872" spans="1:13" ht="13.8">
      <c r="A872" s="335"/>
      <c r="B872" s="335"/>
      <c r="C872" s="377" t="s">
        <v>960</v>
      </c>
      <c r="D872" s="370" t="s">
        <v>425</v>
      </c>
      <c r="E872" s="362" t="s">
        <v>961</v>
      </c>
      <c r="F872" s="363">
        <v>1539649</v>
      </c>
      <c r="G872" s="363">
        <v>769825</v>
      </c>
      <c r="H872" s="363">
        <v>-769825</v>
      </c>
      <c r="I872" s="364">
        <v>769825</v>
      </c>
      <c r="J872" s="365" t="s">
        <v>226</v>
      </c>
      <c r="K872" s="335"/>
      <c r="L872" s="335"/>
      <c r="M872" s="335"/>
    </row>
    <row r="873" spans="1:13" ht="13.8">
      <c r="A873" s="335"/>
      <c r="B873" s="335"/>
      <c r="C873" s="377" t="s">
        <v>960</v>
      </c>
      <c r="D873" s="370" t="s">
        <v>425</v>
      </c>
      <c r="E873" s="362" t="s">
        <v>962</v>
      </c>
      <c r="F873" s="363">
        <v>8852649</v>
      </c>
      <c r="G873" s="363">
        <v>8845649</v>
      </c>
      <c r="H873" s="363">
        <v>-7000</v>
      </c>
      <c r="I873" s="364">
        <v>8852649</v>
      </c>
      <c r="J873" s="363">
        <v>-7000</v>
      </c>
      <c r="K873" s="335"/>
      <c r="L873" s="335"/>
      <c r="M873" s="335"/>
    </row>
    <row r="874" spans="1:13" ht="13.8">
      <c r="A874" s="335"/>
      <c r="B874" s="335"/>
      <c r="C874" s="377" t="s">
        <v>960</v>
      </c>
      <c r="D874" s="370" t="s">
        <v>425</v>
      </c>
      <c r="E874" s="362" t="s">
        <v>963</v>
      </c>
      <c r="F874" s="363">
        <v>21000</v>
      </c>
      <c r="G874" s="363">
        <v>10500</v>
      </c>
      <c r="H874" s="363">
        <v>-10500</v>
      </c>
      <c r="I874" s="364">
        <v>10500</v>
      </c>
      <c r="J874" s="365" t="s">
        <v>226</v>
      </c>
      <c r="K874" s="335"/>
      <c r="L874" s="335"/>
      <c r="M874" s="335"/>
    </row>
    <row r="875" spans="1:13" ht="13.8">
      <c r="A875" s="335"/>
      <c r="B875" s="335"/>
      <c r="C875" s="377" t="s">
        <v>960</v>
      </c>
      <c r="D875" s="370" t="s">
        <v>425</v>
      </c>
      <c r="E875" s="362" t="s">
        <v>964</v>
      </c>
      <c r="F875" s="363">
        <v>140625</v>
      </c>
      <c r="G875" s="363">
        <v>554100</v>
      </c>
      <c r="H875" s="363">
        <v>413475</v>
      </c>
      <c r="I875" s="364">
        <v>554100</v>
      </c>
      <c r="J875" s="365" t="s">
        <v>226</v>
      </c>
      <c r="K875" s="335"/>
      <c r="L875" s="335"/>
      <c r="M875" s="335"/>
    </row>
    <row r="876" spans="1:13" ht="13.8">
      <c r="A876" s="335"/>
      <c r="B876" s="335"/>
      <c r="C876" s="377" t="s">
        <v>960</v>
      </c>
      <c r="D876" s="370" t="s">
        <v>425</v>
      </c>
      <c r="E876" s="362" t="s">
        <v>777</v>
      </c>
      <c r="F876" s="365" t="s">
        <v>226</v>
      </c>
      <c r="G876" s="363">
        <v>115800</v>
      </c>
      <c r="H876" s="363">
        <v>115800</v>
      </c>
      <c r="I876" s="364">
        <v>115800</v>
      </c>
      <c r="J876" s="365">
        <v>0</v>
      </c>
      <c r="K876" s="335"/>
      <c r="L876" s="335"/>
      <c r="M876" s="335"/>
    </row>
    <row r="877" spans="1:13" ht="13.8">
      <c r="A877" s="335"/>
      <c r="B877" s="335"/>
      <c r="C877" s="377" t="s">
        <v>960</v>
      </c>
      <c r="D877" s="370" t="s">
        <v>431</v>
      </c>
      <c r="E877" s="373" t="s">
        <v>611</v>
      </c>
      <c r="F877" s="360"/>
      <c r="G877" s="360"/>
      <c r="H877" s="360"/>
      <c r="I877" s="361"/>
      <c r="J877" s="360"/>
      <c r="K877" s="335"/>
      <c r="L877" s="335"/>
      <c r="M877" s="335"/>
    </row>
    <row r="878" spans="1:13" ht="13.8">
      <c r="A878" s="335"/>
      <c r="B878" s="335"/>
      <c r="C878" s="377" t="s">
        <v>960</v>
      </c>
      <c r="D878" s="370" t="s">
        <v>431</v>
      </c>
      <c r="E878" s="362" t="s">
        <v>780</v>
      </c>
      <c r="F878" s="363">
        <v>1542469</v>
      </c>
      <c r="G878" s="363">
        <v>1542569</v>
      </c>
      <c r="H878" s="365">
        <v>100</v>
      </c>
      <c r="I878" s="364">
        <v>1542569</v>
      </c>
      <c r="J878" s="365" t="s">
        <v>226</v>
      </c>
      <c r="K878" s="335"/>
      <c r="L878" s="335"/>
      <c r="M878" s="335"/>
    </row>
    <row r="879" spans="1:13" ht="13.8">
      <c r="A879" s="335"/>
      <c r="B879" s="335"/>
      <c r="C879" s="377" t="s">
        <v>960</v>
      </c>
      <c r="D879" s="370" t="s">
        <v>431</v>
      </c>
      <c r="E879" s="362" t="s">
        <v>782</v>
      </c>
      <c r="F879" s="363">
        <v>678439</v>
      </c>
      <c r="G879" s="363">
        <v>845825</v>
      </c>
      <c r="H879" s="363">
        <v>167386</v>
      </c>
      <c r="I879" s="364">
        <v>845825</v>
      </c>
      <c r="J879" s="365" t="s">
        <v>226</v>
      </c>
      <c r="K879" s="335"/>
      <c r="L879" s="335"/>
      <c r="M879" s="335"/>
    </row>
    <row r="880" spans="1:13" ht="13.8">
      <c r="A880" s="335"/>
      <c r="B880" s="335"/>
      <c r="C880" s="377" t="s">
        <v>960</v>
      </c>
      <c r="D880" s="370" t="s">
        <v>431</v>
      </c>
      <c r="E880" s="362" t="s">
        <v>961</v>
      </c>
      <c r="F880" s="363">
        <v>678439</v>
      </c>
      <c r="G880" s="363">
        <v>845862</v>
      </c>
      <c r="H880" s="363">
        <v>167423</v>
      </c>
      <c r="I880" s="364">
        <v>845862</v>
      </c>
      <c r="J880" s="365" t="s">
        <v>226</v>
      </c>
      <c r="K880" s="335"/>
      <c r="L880" s="335"/>
      <c r="M880" s="335"/>
    </row>
    <row r="881" spans="1:13" ht="13.8">
      <c r="A881" s="335"/>
      <c r="B881" s="335"/>
      <c r="C881" s="377" t="s">
        <v>960</v>
      </c>
      <c r="D881" s="370" t="s">
        <v>431</v>
      </c>
      <c r="E881" s="362" t="s">
        <v>962</v>
      </c>
      <c r="F881" s="363">
        <v>10000</v>
      </c>
      <c r="G881" s="365" t="s">
        <v>226</v>
      </c>
      <c r="H881" s="363">
        <v>-10000</v>
      </c>
      <c r="I881" s="364">
        <v>10000</v>
      </c>
      <c r="J881" s="363">
        <v>-10000</v>
      </c>
      <c r="K881" s="335"/>
      <c r="L881" s="335"/>
      <c r="M881" s="335"/>
    </row>
    <row r="882" spans="1:13" ht="13.8">
      <c r="A882" s="335"/>
      <c r="B882" s="335"/>
      <c r="C882" s="377" t="s">
        <v>960</v>
      </c>
      <c r="D882" s="370" t="s">
        <v>431</v>
      </c>
      <c r="E882" s="362" t="s">
        <v>963</v>
      </c>
      <c r="F882" s="363">
        <v>10500</v>
      </c>
      <c r="G882" s="363">
        <v>10500</v>
      </c>
      <c r="H882" s="365" t="s">
        <v>226</v>
      </c>
      <c r="I882" s="364">
        <v>10500</v>
      </c>
      <c r="J882" s="365" t="s">
        <v>226</v>
      </c>
      <c r="K882" s="335"/>
      <c r="L882" s="335"/>
      <c r="M882" s="335"/>
    </row>
    <row r="883" spans="1:13" ht="13.8">
      <c r="A883" s="335"/>
      <c r="B883" s="335"/>
      <c r="C883" s="377" t="s">
        <v>960</v>
      </c>
      <c r="D883" s="370" t="s">
        <v>431</v>
      </c>
      <c r="E883" s="362" t="s">
        <v>964</v>
      </c>
      <c r="F883" s="365" t="s">
        <v>226</v>
      </c>
      <c r="G883" s="365" t="s">
        <v>226</v>
      </c>
      <c r="H883" s="365" t="s">
        <v>226</v>
      </c>
      <c r="I883" s="366" t="s">
        <v>226</v>
      </c>
      <c r="J883" s="365" t="s">
        <v>226</v>
      </c>
      <c r="K883" s="335"/>
      <c r="L883" s="335"/>
      <c r="M883" s="335"/>
    </row>
    <row r="884" spans="1:13" ht="13.8">
      <c r="A884" s="335"/>
      <c r="B884" s="335"/>
      <c r="C884" s="377" t="s">
        <v>960</v>
      </c>
      <c r="D884" s="370" t="s">
        <v>431</v>
      </c>
      <c r="E884" s="362" t="s">
        <v>777</v>
      </c>
      <c r="F884" s="365" t="s">
        <v>226</v>
      </c>
      <c r="G884" s="363">
        <v>9270</v>
      </c>
      <c r="H884" s="363">
        <v>9270</v>
      </c>
      <c r="I884" s="364">
        <v>9270</v>
      </c>
      <c r="J884" s="365" t="s">
        <v>226</v>
      </c>
      <c r="K884" s="335"/>
      <c r="L884" s="335"/>
      <c r="M884" s="335"/>
    </row>
    <row r="885" spans="1:13" ht="13.8">
      <c r="A885" s="335"/>
      <c r="B885" s="335"/>
      <c r="C885" s="377" t="s">
        <v>960</v>
      </c>
      <c r="D885" s="351" t="s">
        <v>446</v>
      </c>
      <c r="E885" s="359" t="s">
        <v>619</v>
      </c>
      <c r="F885" s="360"/>
      <c r="G885" s="360"/>
      <c r="H885" s="360"/>
      <c r="I885" s="361"/>
      <c r="J885" s="360"/>
      <c r="K885" s="335"/>
      <c r="L885" s="335"/>
      <c r="M885" s="335"/>
    </row>
    <row r="886" spans="1:13" ht="13.8">
      <c r="A886" s="335"/>
      <c r="B886" s="335"/>
      <c r="C886" s="377" t="s">
        <v>960</v>
      </c>
      <c r="D886" s="351" t="s">
        <v>446</v>
      </c>
      <c r="E886" s="362" t="s">
        <v>780</v>
      </c>
      <c r="F886" s="363">
        <v>93974547</v>
      </c>
      <c r="G886" s="363">
        <v>40817</v>
      </c>
      <c r="H886" s="363">
        <v>-93933730</v>
      </c>
      <c r="I886" s="364">
        <v>23487054</v>
      </c>
      <c r="J886" s="363">
        <v>-23446237</v>
      </c>
      <c r="K886" s="335"/>
      <c r="L886" s="335"/>
      <c r="M886" s="335"/>
    </row>
    <row r="887" spans="1:13" ht="13.8">
      <c r="A887" s="335"/>
      <c r="B887" s="335"/>
      <c r="C887" s="377" t="s">
        <v>960</v>
      </c>
      <c r="D887" s="351" t="s">
        <v>446</v>
      </c>
      <c r="E887" s="362" t="s">
        <v>782</v>
      </c>
      <c r="F887" s="363">
        <v>16128616</v>
      </c>
      <c r="G887" s="365" t="s">
        <v>226</v>
      </c>
      <c r="H887" s="363">
        <v>-16128616</v>
      </c>
      <c r="I887" s="364">
        <v>16128616</v>
      </c>
      <c r="J887" s="363">
        <v>-16128616</v>
      </c>
      <c r="K887" s="335"/>
      <c r="L887" s="335"/>
      <c r="M887" s="335"/>
    </row>
    <row r="888" spans="1:13" ht="13.8">
      <c r="A888" s="335"/>
      <c r="B888" s="335"/>
      <c r="C888" s="377" t="s">
        <v>960</v>
      </c>
      <c r="D888" s="351" t="s">
        <v>446</v>
      </c>
      <c r="E888" s="362" t="s">
        <v>961</v>
      </c>
      <c r="F888" s="363">
        <v>8064330</v>
      </c>
      <c r="G888" s="365" t="s">
        <v>226</v>
      </c>
      <c r="H888" s="363">
        <v>-8064330</v>
      </c>
      <c r="I888" s="364">
        <v>8064330</v>
      </c>
      <c r="J888" s="363">
        <v>-8064330</v>
      </c>
      <c r="K888" s="335"/>
      <c r="L888" s="335"/>
      <c r="M888" s="335"/>
    </row>
    <row r="889" spans="1:13" ht="13.8">
      <c r="A889" s="335"/>
      <c r="B889" s="335"/>
      <c r="C889" s="377" t="s">
        <v>960</v>
      </c>
      <c r="D889" s="351" t="s">
        <v>446</v>
      </c>
      <c r="E889" s="362" t="s">
        <v>962</v>
      </c>
      <c r="F889" s="363">
        <v>5000</v>
      </c>
      <c r="G889" s="363">
        <v>3000</v>
      </c>
      <c r="H889" s="363">
        <v>-2000</v>
      </c>
      <c r="I889" s="364">
        <v>8000</v>
      </c>
      <c r="J889" s="363">
        <v>-5000</v>
      </c>
      <c r="K889" s="335"/>
      <c r="L889" s="335"/>
      <c r="M889" s="335"/>
    </row>
    <row r="890" spans="1:13" ht="13.8">
      <c r="A890" s="335"/>
      <c r="B890" s="335"/>
      <c r="C890" s="377" t="s">
        <v>960</v>
      </c>
      <c r="D890" s="351" t="s">
        <v>446</v>
      </c>
      <c r="E890" s="362" t="s">
        <v>963</v>
      </c>
      <c r="F890" s="363">
        <v>10500</v>
      </c>
      <c r="G890" s="363">
        <v>2359</v>
      </c>
      <c r="H890" s="363">
        <v>-8141</v>
      </c>
      <c r="I890" s="364">
        <v>10500</v>
      </c>
      <c r="J890" s="363">
        <v>-8141</v>
      </c>
      <c r="K890" s="335"/>
      <c r="L890" s="335"/>
      <c r="M890" s="335"/>
    </row>
    <row r="891" spans="1:13" ht="13.8">
      <c r="A891" s="335"/>
      <c r="B891" s="335"/>
      <c r="C891" s="377" t="s">
        <v>960</v>
      </c>
      <c r="D891" s="351" t="s">
        <v>446</v>
      </c>
      <c r="E891" s="362" t="s">
        <v>964</v>
      </c>
      <c r="F891" s="363">
        <v>161850</v>
      </c>
      <c r="G891" s="365" t="s">
        <v>226</v>
      </c>
      <c r="H891" s="363">
        <v>-161850</v>
      </c>
      <c r="I891" s="366" t="s">
        <v>226</v>
      </c>
      <c r="J891" s="365" t="s">
        <v>226</v>
      </c>
      <c r="K891" s="335"/>
      <c r="L891" s="335"/>
      <c r="M891" s="335"/>
    </row>
    <row r="892" spans="1:13" ht="13.8">
      <c r="A892" s="335"/>
      <c r="B892" s="335"/>
      <c r="C892" s="377" t="s">
        <v>960</v>
      </c>
      <c r="D892" s="351" t="s">
        <v>446</v>
      </c>
      <c r="E892" s="362" t="s">
        <v>777</v>
      </c>
      <c r="F892" s="363">
        <v>21330</v>
      </c>
      <c r="G892" s="363">
        <v>4675</v>
      </c>
      <c r="H892" s="363">
        <v>-16655</v>
      </c>
      <c r="I892" s="364">
        <v>26005</v>
      </c>
      <c r="J892" s="363">
        <v>-21330</v>
      </c>
      <c r="K892" s="335"/>
      <c r="L892" s="335"/>
      <c r="M892" s="335"/>
    </row>
    <row r="893" spans="1:13" ht="13.8">
      <c r="A893" s="335"/>
      <c r="B893" s="335"/>
      <c r="C893" s="377" t="s">
        <v>960</v>
      </c>
      <c r="D893" s="351" t="s">
        <v>465</v>
      </c>
      <c r="E893" s="359" t="s">
        <v>633</v>
      </c>
      <c r="F893" s="360"/>
      <c r="G893" s="360"/>
      <c r="H893" s="360"/>
      <c r="I893" s="361"/>
      <c r="J893" s="360"/>
      <c r="K893" s="335"/>
      <c r="L893" s="335"/>
      <c r="M893" s="335"/>
    </row>
    <row r="894" spans="1:13" ht="13.8">
      <c r="A894" s="335"/>
      <c r="B894" s="335"/>
      <c r="C894" s="377" t="s">
        <v>960</v>
      </c>
      <c r="D894" s="351" t="s">
        <v>465</v>
      </c>
      <c r="E894" s="362" t="s">
        <v>780</v>
      </c>
      <c r="F894" s="363">
        <v>94054075</v>
      </c>
      <c r="G894" s="363">
        <v>63675841</v>
      </c>
      <c r="H894" s="363">
        <v>-30378234</v>
      </c>
      <c r="I894" s="364">
        <v>63675841</v>
      </c>
      <c r="J894" s="365" t="s">
        <v>226</v>
      </c>
      <c r="K894" s="335"/>
      <c r="L894" s="335"/>
      <c r="M894" s="335"/>
    </row>
    <row r="895" spans="1:13" ht="13.8">
      <c r="A895" s="335"/>
      <c r="B895" s="335"/>
      <c r="C895" s="377" t="s">
        <v>960</v>
      </c>
      <c r="D895" s="351" t="s">
        <v>465</v>
      </c>
      <c r="E895" s="362" t="s">
        <v>782</v>
      </c>
      <c r="F895" s="363">
        <v>15913008</v>
      </c>
      <c r="G895" s="363">
        <v>15591157</v>
      </c>
      <c r="H895" s="363">
        <v>-321851</v>
      </c>
      <c r="I895" s="364">
        <v>15591157</v>
      </c>
      <c r="J895" s="365">
        <v>0</v>
      </c>
      <c r="K895" s="335"/>
      <c r="L895" s="335"/>
      <c r="M895" s="335"/>
    </row>
    <row r="896" spans="1:13" ht="13.8">
      <c r="A896" s="335"/>
      <c r="B896" s="335"/>
      <c r="C896" s="377" t="s">
        <v>960</v>
      </c>
      <c r="D896" s="351" t="s">
        <v>465</v>
      </c>
      <c r="E896" s="362" t="s">
        <v>961</v>
      </c>
      <c r="F896" s="363">
        <v>15913008</v>
      </c>
      <c r="G896" s="363">
        <v>15591157</v>
      </c>
      <c r="H896" s="363">
        <v>-321851</v>
      </c>
      <c r="I896" s="364">
        <v>15591157</v>
      </c>
      <c r="J896" s="365">
        <v>0</v>
      </c>
      <c r="K896" s="335"/>
      <c r="L896" s="335"/>
      <c r="M896" s="335"/>
    </row>
    <row r="897" spans="1:13" ht="13.8">
      <c r="A897" s="335"/>
      <c r="B897" s="335"/>
      <c r="C897" s="377" t="s">
        <v>960</v>
      </c>
      <c r="D897" s="351" t="s">
        <v>465</v>
      </c>
      <c r="E897" s="362" t="s">
        <v>962</v>
      </c>
      <c r="F897" s="363">
        <v>13000</v>
      </c>
      <c r="G897" s="363">
        <v>4000</v>
      </c>
      <c r="H897" s="363">
        <v>-9000</v>
      </c>
      <c r="I897" s="364">
        <v>4000</v>
      </c>
      <c r="J897" s="365" t="s">
        <v>226</v>
      </c>
      <c r="K897" s="335"/>
      <c r="L897" s="335"/>
      <c r="M897" s="335"/>
    </row>
    <row r="898" spans="1:13" ht="13.8">
      <c r="A898" s="335"/>
      <c r="B898" s="335"/>
      <c r="C898" s="377" t="s">
        <v>960</v>
      </c>
      <c r="D898" s="351" t="s">
        <v>465</v>
      </c>
      <c r="E898" s="362" t="s">
        <v>963</v>
      </c>
      <c r="F898" s="363">
        <v>11500</v>
      </c>
      <c r="G898" s="365" t="s">
        <v>226</v>
      </c>
      <c r="H898" s="363">
        <v>-11500</v>
      </c>
      <c r="I898" s="366" t="s">
        <v>226</v>
      </c>
      <c r="J898" s="365" t="s">
        <v>226</v>
      </c>
      <c r="K898" s="335"/>
      <c r="L898" s="335"/>
      <c r="M898" s="335"/>
    </row>
    <row r="899" spans="1:13" ht="13.8">
      <c r="A899" s="335"/>
      <c r="B899" s="335"/>
      <c r="C899" s="377" t="s">
        <v>960</v>
      </c>
      <c r="D899" s="351" t="s">
        <v>465</v>
      </c>
      <c r="E899" s="362" t="s">
        <v>964</v>
      </c>
      <c r="F899" s="363">
        <v>232060</v>
      </c>
      <c r="G899" s="363">
        <v>69625</v>
      </c>
      <c r="H899" s="363">
        <v>-162435</v>
      </c>
      <c r="I899" s="364">
        <v>69625</v>
      </c>
      <c r="J899" s="365" t="s">
        <v>226</v>
      </c>
      <c r="K899" s="335"/>
      <c r="L899" s="335"/>
      <c r="M899" s="335"/>
    </row>
    <row r="900" spans="1:13" ht="13.8">
      <c r="A900" s="335"/>
      <c r="B900" s="335"/>
      <c r="C900" s="377" t="s">
        <v>960</v>
      </c>
      <c r="D900" s="351" t="s">
        <v>465</v>
      </c>
      <c r="E900" s="362" t="s">
        <v>777</v>
      </c>
      <c r="F900" s="365" t="s">
        <v>226</v>
      </c>
      <c r="G900" s="363">
        <v>433820</v>
      </c>
      <c r="H900" s="363">
        <v>433820</v>
      </c>
      <c r="I900" s="364">
        <v>433820</v>
      </c>
      <c r="J900" s="365" t="s">
        <v>226</v>
      </c>
      <c r="K900" s="335"/>
      <c r="L900" s="335"/>
      <c r="M900" s="335"/>
    </row>
    <row r="901" spans="1:13" ht="13.8">
      <c r="A901" s="335"/>
      <c r="B901" s="335"/>
      <c r="C901" s="377" t="s">
        <v>960</v>
      </c>
      <c r="D901" s="351" t="s">
        <v>469</v>
      </c>
      <c r="E901" s="359" t="s">
        <v>969</v>
      </c>
      <c r="F901" s="360"/>
      <c r="G901" s="360"/>
      <c r="H901" s="360"/>
      <c r="I901" s="361"/>
      <c r="J901" s="360"/>
      <c r="K901" s="335"/>
      <c r="L901" s="335"/>
      <c r="M901" s="335"/>
    </row>
    <row r="902" spans="1:13" ht="13.8">
      <c r="A902" s="335"/>
      <c r="B902" s="335"/>
      <c r="C902" s="377" t="s">
        <v>960</v>
      </c>
      <c r="D902" s="351" t="s">
        <v>469</v>
      </c>
      <c r="E902" s="362" t="s">
        <v>780</v>
      </c>
      <c r="F902" s="363">
        <v>29624680</v>
      </c>
      <c r="G902" s="365" t="s">
        <v>226</v>
      </c>
      <c r="H902" s="363">
        <v>-29624680</v>
      </c>
      <c r="I902" s="364">
        <v>24634225</v>
      </c>
      <c r="J902" s="363">
        <v>-24634225</v>
      </c>
      <c r="K902" s="335"/>
      <c r="L902" s="335"/>
      <c r="M902" s="335"/>
    </row>
    <row r="903" spans="1:13" ht="13.8">
      <c r="A903" s="335"/>
      <c r="B903" s="335"/>
      <c r="C903" s="377" t="s">
        <v>960</v>
      </c>
      <c r="D903" s="351" t="s">
        <v>469</v>
      </c>
      <c r="E903" s="362" t="s">
        <v>782</v>
      </c>
      <c r="F903" s="363">
        <v>21752382</v>
      </c>
      <c r="G903" s="365" t="s">
        <v>226</v>
      </c>
      <c r="H903" s="363">
        <v>-21752382</v>
      </c>
      <c r="I903" s="364">
        <v>21752382</v>
      </c>
      <c r="J903" s="363">
        <v>-21752382</v>
      </c>
      <c r="K903" s="335"/>
      <c r="L903" s="335"/>
      <c r="M903" s="335"/>
    </row>
    <row r="904" spans="1:13" ht="13.8">
      <c r="A904" s="335"/>
      <c r="B904" s="335"/>
      <c r="C904" s="377" t="s">
        <v>960</v>
      </c>
      <c r="D904" s="351" t="s">
        <v>469</v>
      </c>
      <c r="E904" s="362" t="s">
        <v>961</v>
      </c>
      <c r="F904" s="363">
        <v>21752382</v>
      </c>
      <c r="G904" s="365" t="s">
        <v>226</v>
      </c>
      <c r="H904" s="363">
        <v>-21752382</v>
      </c>
      <c r="I904" s="364">
        <v>21752382</v>
      </c>
      <c r="J904" s="363">
        <v>-21752382</v>
      </c>
      <c r="K904" s="335"/>
      <c r="L904" s="335"/>
      <c r="M904" s="335"/>
    </row>
    <row r="905" spans="1:13" ht="13.8">
      <c r="A905" s="335"/>
      <c r="B905" s="335"/>
      <c r="C905" s="377" t="s">
        <v>960</v>
      </c>
      <c r="D905" s="351" t="s">
        <v>469</v>
      </c>
      <c r="E905" s="362" t="s">
        <v>962</v>
      </c>
      <c r="F905" s="363">
        <v>6000</v>
      </c>
      <c r="G905" s="365" t="s">
        <v>226</v>
      </c>
      <c r="H905" s="363">
        <v>-6000</v>
      </c>
      <c r="I905" s="364">
        <v>2000</v>
      </c>
      <c r="J905" s="363">
        <v>-2000</v>
      </c>
      <c r="K905" s="335"/>
      <c r="L905" s="335"/>
      <c r="M905" s="335"/>
    </row>
    <row r="906" spans="1:13" ht="13.8">
      <c r="A906" s="335"/>
      <c r="B906" s="335"/>
      <c r="C906" s="377" t="s">
        <v>960</v>
      </c>
      <c r="D906" s="351" t="s">
        <v>469</v>
      </c>
      <c r="E906" s="362" t="s">
        <v>963</v>
      </c>
      <c r="F906" s="363">
        <v>10500</v>
      </c>
      <c r="G906" s="365" t="s">
        <v>226</v>
      </c>
      <c r="H906" s="363">
        <v>-10500</v>
      </c>
      <c r="I906" s="366" t="s">
        <v>226</v>
      </c>
      <c r="J906" s="365" t="s">
        <v>226</v>
      </c>
      <c r="K906" s="335"/>
      <c r="L906" s="335"/>
      <c r="M906" s="335"/>
    </row>
    <row r="907" spans="1:13" ht="13.8">
      <c r="A907" s="335"/>
      <c r="B907" s="335"/>
      <c r="C907" s="377" t="s">
        <v>960</v>
      </c>
      <c r="D907" s="351" t="s">
        <v>469</v>
      </c>
      <c r="E907" s="362" t="s">
        <v>964</v>
      </c>
      <c r="F907" s="363">
        <v>160250</v>
      </c>
      <c r="G907" s="365" t="s">
        <v>226</v>
      </c>
      <c r="H907" s="363">
        <v>-160250</v>
      </c>
      <c r="I907" s="364">
        <v>160250</v>
      </c>
      <c r="J907" s="363">
        <v>-160250</v>
      </c>
      <c r="K907" s="335"/>
      <c r="L907" s="335"/>
      <c r="M907" s="335"/>
    </row>
    <row r="908" spans="1:13" ht="13.8">
      <c r="A908" s="335"/>
      <c r="B908" s="335"/>
      <c r="C908" s="377" t="s">
        <v>960</v>
      </c>
      <c r="D908" s="351" t="s">
        <v>469</v>
      </c>
      <c r="E908" s="362" t="s">
        <v>777</v>
      </c>
      <c r="F908" s="363">
        <v>662250</v>
      </c>
      <c r="G908" s="365" t="s">
        <v>226</v>
      </c>
      <c r="H908" s="363">
        <v>-662250</v>
      </c>
      <c r="I908" s="364">
        <v>662250</v>
      </c>
      <c r="J908" s="363">
        <v>-662250</v>
      </c>
      <c r="K908" s="335"/>
      <c r="L908" s="335"/>
      <c r="M908" s="335"/>
    </row>
    <row r="909" spans="1:13" ht="13.8">
      <c r="A909" s="335"/>
      <c r="B909" s="335"/>
      <c r="C909" s="377" t="s">
        <v>960</v>
      </c>
      <c r="D909" s="351" t="s">
        <v>471</v>
      </c>
      <c r="E909" s="359" t="s">
        <v>637</v>
      </c>
      <c r="F909" s="360"/>
      <c r="G909" s="360"/>
      <c r="H909" s="360"/>
      <c r="I909" s="361"/>
      <c r="J909" s="360"/>
      <c r="K909" s="335"/>
      <c r="L909" s="335"/>
      <c r="M909" s="335"/>
    </row>
    <row r="910" spans="1:13" ht="13.8">
      <c r="A910" s="335"/>
      <c r="B910" s="335"/>
      <c r="C910" s="377" t="s">
        <v>960</v>
      </c>
      <c r="D910" s="351" t="s">
        <v>471</v>
      </c>
      <c r="E910" s="362" t="s">
        <v>780</v>
      </c>
      <c r="F910" s="363">
        <v>558184</v>
      </c>
      <c r="G910" s="363">
        <v>576434</v>
      </c>
      <c r="H910" s="363">
        <v>18250</v>
      </c>
      <c r="I910" s="364">
        <v>576434</v>
      </c>
      <c r="J910" s="365" t="s">
        <v>226</v>
      </c>
      <c r="K910" s="335"/>
      <c r="L910" s="335"/>
      <c r="M910" s="335"/>
    </row>
    <row r="911" spans="1:13" ht="13.8">
      <c r="A911" s="335"/>
      <c r="B911" s="335"/>
      <c r="C911" s="377" t="s">
        <v>960</v>
      </c>
      <c r="D911" s="351" t="s">
        <v>471</v>
      </c>
      <c r="E911" s="362" t="s">
        <v>782</v>
      </c>
      <c r="F911" s="363">
        <v>615797</v>
      </c>
      <c r="G911" s="363">
        <v>25547</v>
      </c>
      <c r="H911" s="363">
        <v>-590250</v>
      </c>
      <c r="I911" s="364">
        <v>641344</v>
      </c>
      <c r="J911" s="363">
        <v>-615797</v>
      </c>
      <c r="K911" s="335"/>
      <c r="L911" s="335"/>
      <c r="M911" s="335"/>
    </row>
    <row r="912" spans="1:13" ht="13.8">
      <c r="A912" s="335"/>
      <c r="B912" s="335"/>
      <c r="C912" s="377" t="s">
        <v>960</v>
      </c>
      <c r="D912" s="351" t="s">
        <v>471</v>
      </c>
      <c r="E912" s="362" t="s">
        <v>961</v>
      </c>
      <c r="F912" s="363">
        <v>615797</v>
      </c>
      <c r="G912" s="363">
        <v>17064</v>
      </c>
      <c r="H912" s="363">
        <v>-598732</v>
      </c>
      <c r="I912" s="364">
        <v>632861</v>
      </c>
      <c r="J912" s="363">
        <v>-615797</v>
      </c>
      <c r="K912" s="335"/>
      <c r="L912" s="335"/>
      <c r="M912" s="335"/>
    </row>
    <row r="913" spans="1:13" ht="13.8">
      <c r="A913" s="335"/>
      <c r="B913" s="335"/>
      <c r="C913" s="377" t="s">
        <v>960</v>
      </c>
      <c r="D913" s="351" t="s">
        <v>471</v>
      </c>
      <c r="E913" s="362" t="s">
        <v>962</v>
      </c>
      <c r="F913" s="363">
        <v>110000</v>
      </c>
      <c r="G913" s="363">
        <v>106900</v>
      </c>
      <c r="H913" s="363">
        <v>-3100</v>
      </c>
      <c r="I913" s="364">
        <v>116900</v>
      </c>
      <c r="J913" s="363">
        <v>-10000</v>
      </c>
      <c r="K913" s="335"/>
      <c r="L913" s="335"/>
      <c r="M913" s="335"/>
    </row>
    <row r="914" spans="1:13" ht="13.8">
      <c r="A914" s="335"/>
      <c r="B914" s="335"/>
      <c r="C914" s="377" t="s">
        <v>960</v>
      </c>
      <c r="D914" s="351" t="s">
        <v>471</v>
      </c>
      <c r="E914" s="362" t="s">
        <v>963</v>
      </c>
      <c r="F914" s="363">
        <v>10500</v>
      </c>
      <c r="G914" s="365" t="s">
        <v>226</v>
      </c>
      <c r="H914" s="363">
        <v>-10500</v>
      </c>
      <c r="I914" s="364">
        <v>10500</v>
      </c>
      <c r="J914" s="363">
        <v>-10500</v>
      </c>
      <c r="K914" s="335"/>
      <c r="L914" s="335"/>
      <c r="M914" s="335"/>
    </row>
    <row r="915" spans="1:13" ht="13.8">
      <c r="A915" s="335"/>
      <c r="B915" s="335"/>
      <c r="C915" s="377" t="s">
        <v>960</v>
      </c>
      <c r="D915" s="351" t="s">
        <v>471</v>
      </c>
      <c r="E915" s="362" t="s">
        <v>964</v>
      </c>
      <c r="F915" s="363">
        <v>97650</v>
      </c>
      <c r="G915" s="363">
        <v>145403</v>
      </c>
      <c r="H915" s="363">
        <v>47753</v>
      </c>
      <c r="I915" s="364">
        <v>243054</v>
      </c>
      <c r="J915" s="363">
        <v>-97651</v>
      </c>
      <c r="K915" s="335"/>
      <c r="L915" s="335"/>
      <c r="M915" s="335"/>
    </row>
    <row r="916" spans="1:13" ht="13.8">
      <c r="A916" s="335"/>
      <c r="B916" s="335"/>
      <c r="C916" s="377" t="s">
        <v>960</v>
      </c>
      <c r="D916" s="351" t="s">
        <v>471</v>
      </c>
      <c r="E916" s="362" t="s">
        <v>777</v>
      </c>
      <c r="F916" s="365" t="s">
        <v>226</v>
      </c>
      <c r="G916" s="363">
        <v>382017</v>
      </c>
      <c r="H916" s="363">
        <v>382017</v>
      </c>
      <c r="I916" s="364">
        <v>382017</v>
      </c>
      <c r="J916" s="365" t="s">
        <v>226</v>
      </c>
      <c r="K916" s="335"/>
      <c r="L916" s="335"/>
      <c r="M916" s="335"/>
    </row>
    <row r="917" spans="1:13" ht="13.8">
      <c r="A917" s="335"/>
      <c r="B917" s="335"/>
      <c r="C917" s="377" t="s">
        <v>960</v>
      </c>
      <c r="D917" s="351" t="s">
        <v>857</v>
      </c>
      <c r="E917" s="359" t="s">
        <v>640</v>
      </c>
      <c r="F917" s="360"/>
      <c r="G917" s="360"/>
      <c r="H917" s="360"/>
      <c r="I917" s="361"/>
      <c r="J917" s="360"/>
      <c r="K917" s="335"/>
      <c r="L917" s="335"/>
      <c r="M917" s="335"/>
    </row>
    <row r="918" spans="1:13" ht="13.8">
      <c r="A918" s="335"/>
      <c r="B918" s="335"/>
      <c r="C918" s="377" t="s">
        <v>960</v>
      </c>
      <c r="D918" s="351" t="s">
        <v>857</v>
      </c>
      <c r="E918" s="362" t="s">
        <v>780</v>
      </c>
      <c r="F918" s="363">
        <v>219463</v>
      </c>
      <c r="G918" s="363">
        <v>257491</v>
      </c>
      <c r="H918" s="363">
        <v>38028</v>
      </c>
      <c r="I918" s="364">
        <v>476954</v>
      </c>
      <c r="J918" s="363">
        <v>-219463</v>
      </c>
      <c r="K918" s="335"/>
      <c r="L918" s="335"/>
      <c r="M918" s="335"/>
    </row>
    <row r="919" spans="1:13" ht="13.8">
      <c r="A919" s="335"/>
      <c r="B919" s="335"/>
      <c r="C919" s="377" t="s">
        <v>960</v>
      </c>
      <c r="D919" s="351" t="s">
        <v>857</v>
      </c>
      <c r="E919" s="362" t="s">
        <v>782</v>
      </c>
      <c r="F919" s="363">
        <v>575767</v>
      </c>
      <c r="G919" s="365" t="s">
        <v>226</v>
      </c>
      <c r="H919" s="363">
        <v>-575767</v>
      </c>
      <c r="I919" s="366" t="s">
        <v>226</v>
      </c>
      <c r="J919" s="365" t="s">
        <v>226</v>
      </c>
      <c r="K919" s="335"/>
      <c r="L919" s="335"/>
      <c r="M919" s="335"/>
    </row>
    <row r="920" spans="1:13" ht="13.8">
      <c r="A920" s="335"/>
      <c r="B920" s="335"/>
      <c r="C920" s="377" t="s">
        <v>960</v>
      </c>
      <c r="D920" s="351" t="s">
        <v>857</v>
      </c>
      <c r="E920" s="362" t="s">
        <v>961</v>
      </c>
      <c r="F920" s="363">
        <v>575767</v>
      </c>
      <c r="G920" s="365" t="s">
        <v>226</v>
      </c>
      <c r="H920" s="363">
        <v>-575767</v>
      </c>
      <c r="I920" s="366" t="s">
        <v>226</v>
      </c>
      <c r="J920" s="365" t="s">
        <v>226</v>
      </c>
      <c r="K920" s="335"/>
      <c r="L920" s="335"/>
      <c r="M920" s="335"/>
    </row>
    <row r="921" spans="1:13" ht="13.8">
      <c r="A921" s="335"/>
      <c r="B921" s="335"/>
      <c r="C921" s="377" t="s">
        <v>960</v>
      </c>
      <c r="D921" s="351" t="s">
        <v>857</v>
      </c>
      <c r="E921" s="362" t="s">
        <v>962</v>
      </c>
      <c r="F921" s="363">
        <v>12000</v>
      </c>
      <c r="G921" s="365">
        <v>900</v>
      </c>
      <c r="H921" s="363">
        <v>-11100</v>
      </c>
      <c r="I921" s="364">
        <v>12900</v>
      </c>
      <c r="J921" s="363">
        <v>-12000</v>
      </c>
      <c r="K921" s="335"/>
      <c r="L921" s="335"/>
      <c r="M921" s="335"/>
    </row>
    <row r="922" spans="1:13" ht="13.8">
      <c r="A922" s="335"/>
      <c r="B922" s="335"/>
      <c r="C922" s="377" t="s">
        <v>960</v>
      </c>
      <c r="D922" s="351" t="s">
        <v>857</v>
      </c>
      <c r="E922" s="362" t="s">
        <v>963</v>
      </c>
      <c r="F922" s="363">
        <v>11000</v>
      </c>
      <c r="G922" s="365" t="s">
        <v>226</v>
      </c>
      <c r="H922" s="363">
        <v>-11000</v>
      </c>
      <c r="I922" s="366" t="s">
        <v>226</v>
      </c>
      <c r="J922" s="365" t="s">
        <v>226</v>
      </c>
      <c r="K922" s="335"/>
      <c r="L922" s="335"/>
      <c r="M922" s="335"/>
    </row>
    <row r="923" spans="1:13" ht="13.8">
      <c r="A923" s="335"/>
      <c r="B923" s="335"/>
      <c r="C923" s="377" t="s">
        <v>960</v>
      </c>
      <c r="D923" s="351" t="s">
        <v>857</v>
      </c>
      <c r="E923" s="362" t="s">
        <v>964</v>
      </c>
      <c r="F923" s="363">
        <v>129675</v>
      </c>
      <c r="G923" s="365" t="s">
        <v>226</v>
      </c>
      <c r="H923" s="363">
        <v>-129675</v>
      </c>
      <c r="I923" s="366" t="s">
        <v>226</v>
      </c>
      <c r="J923" s="365" t="s">
        <v>226</v>
      </c>
      <c r="K923" s="335"/>
      <c r="L923" s="335"/>
      <c r="M923" s="335"/>
    </row>
    <row r="924" spans="1:13" ht="13.8">
      <c r="A924" s="335"/>
      <c r="B924" s="335"/>
      <c r="C924" s="377" t="s">
        <v>960</v>
      </c>
      <c r="D924" s="351" t="s">
        <v>857</v>
      </c>
      <c r="E924" s="362" t="s">
        <v>777</v>
      </c>
      <c r="F924" s="363">
        <v>56400</v>
      </c>
      <c r="G924" s="363">
        <v>13310</v>
      </c>
      <c r="H924" s="363">
        <v>-43091</v>
      </c>
      <c r="I924" s="364">
        <v>69710</v>
      </c>
      <c r="J924" s="363">
        <v>-56400</v>
      </c>
      <c r="K924" s="335"/>
      <c r="L924" s="335"/>
      <c r="M924" s="335"/>
    </row>
    <row r="925" spans="1:13" ht="13.8">
      <c r="A925" s="335"/>
      <c r="B925" s="335"/>
      <c r="C925" s="377" t="s">
        <v>960</v>
      </c>
      <c r="D925" s="351" t="s">
        <v>859</v>
      </c>
      <c r="E925" s="359" t="s">
        <v>858</v>
      </c>
      <c r="F925" s="360"/>
      <c r="G925" s="360"/>
      <c r="H925" s="360"/>
      <c r="I925" s="361"/>
      <c r="J925" s="360"/>
      <c r="K925" s="335"/>
      <c r="L925" s="335"/>
      <c r="M925" s="335"/>
    </row>
    <row r="926" spans="1:13" ht="13.8">
      <c r="A926" s="335"/>
      <c r="B926" s="335"/>
      <c r="C926" s="377" t="s">
        <v>960</v>
      </c>
      <c r="D926" s="351" t="s">
        <v>859</v>
      </c>
      <c r="E926" s="362" t="s">
        <v>780</v>
      </c>
      <c r="F926" s="363">
        <v>4360</v>
      </c>
      <c r="G926" s="363">
        <v>1090</v>
      </c>
      <c r="H926" s="363">
        <v>-3270</v>
      </c>
      <c r="I926" s="364">
        <v>1090</v>
      </c>
      <c r="J926" s="365" t="s">
        <v>226</v>
      </c>
      <c r="K926" s="335"/>
      <c r="L926" s="335"/>
      <c r="M926" s="335"/>
    </row>
    <row r="927" spans="1:13" ht="13.8">
      <c r="A927" s="335"/>
      <c r="B927" s="335"/>
      <c r="C927" s="377" t="s">
        <v>960</v>
      </c>
      <c r="D927" s="351" t="s">
        <v>859</v>
      </c>
      <c r="E927" s="362" t="s">
        <v>782</v>
      </c>
      <c r="F927" s="365" t="s">
        <v>226</v>
      </c>
      <c r="G927" s="365">
        <v>161</v>
      </c>
      <c r="H927" s="365">
        <v>161</v>
      </c>
      <c r="I927" s="366">
        <v>161</v>
      </c>
      <c r="J927" s="365" t="s">
        <v>226</v>
      </c>
      <c r="K927" s="335"/>
      <c r="L927" s="335"/>
      <c r="M927" s="335"/>
    </row>
    <row r="928" spans="1:13" ht="13.8">
      <c r="A928" s="335"/>
      <c r="B928" s="335"/>
      <c r="C928" s="377" t="s">
        <v>960</v>
      </c>
      <c r="D928" s="351" t="s">
        <v>859</v>
      </c>
      <c r="E928" s="362" t="s">
        <v>961</v>
      </c>
      <c r="F928" s="365" t="s">
        <v>226</v>
      </c>
      <c r="G928" s="365">
        <v>161</v>
      </c>
      <c r="H928" s="365">
        <v>161</v>
      </c>
      <c r="I928" s="366">
        <v>161</v>
      </c>
      <c r="J928" s="365" t="s">
        <v>226</v>
      </c>
      <c r="K928" s="335"/>
      <c r="L928" s="335"/>
      <c r="M928" s="335"/>
    </row>
    <row r="929" spans="1:13" ht="13.8">
      <c r="A929" s="335"/>
      <c r="B929" s="335"/>
      <c r="C929" s="377" t="s">
        <v>960</v>
      </c>
      <c r="D929" s="351" t="s">
        <v>859</v>
      </c>
      <c r="E929" s="362" t="s">
        <v>962</v>
      </c>
      <c r="F929" s="363">
        <v>5000</v>
      </c>
      <c r="G929" s="363">
        <v>5000</v>
      </c>
      <c r="H929" s="365" t="s">
        <v>226</v>
      </c>
      <c r="I929" s="364">
        <v>5000</v>
      </c>
      <c r="J929" s="365" t="s">
        <v>226</v>
      </c>
      <c r="K929" s="335"/>
      <c r="L929" s="335"/>
      <c r="M929" s="335"/>
    </row>
    <row r="930" spans="1:13" ht="13.8">
      <c r="A930" s="335"/>
      <c r="B930" s="335"/>
      <c r="C930" s="377" t="s">
        <v>960</v>
      </c>
      <c r="D930" s="351" t="s">
        <v>859</v>
      </c>
      <c r="E930" s="362" t="s">
        <v>963</v>
      </c>
      <c r="F930" s="363">
        <v>1000</v>
      </c>
      <c r="G930" s="363">
        <v>1000</v>
      </c>
      <c r="H930" s="365" t="s">
        <v>226</v>
      </c>
      <c r="I930" s="364">
        <v>1000</v>
      </c>
      <c r="J930" s="365" t="s">
        <v>226</v>
      </c>
      <c r="K930" s="335"/>
      <c r="L930" s="335"/>
      <c r="M930" s="335"/>
    </row>
    <row r="931" spans="1:13" ht="13.8">
      <c r="A931" s="335"/>
      <c r="B931" s="335"/>
      <c r="C931" s="377" t="s">
        <v>960</v>
      </c>
      <c r="D931" s="351" t="s">
        <v>859</v>
      </c>
      <c r="E931" s="362" t="s">
        <v>964</v>
      </c>
      <c r="F931" s="363">
        <v>2500</v>
      </c>
      <c r="G931" s="365" t="s">
        <v>226</v>
      </c>
      <c r="H931" s="363">
        <v>-2500</v>
      </c>
      <c r="I931" s="366" t="s">
        <v>226</v>
      </c>
      <c r="J931" s="365" t="s">
        <v>226</v>
      </c>
      <c r="K931" s="335"/>
      <c r="L931" s="335"/>
      <c r="M931" s="335"/>
    </row>
    <row r="932" spans="1:13" ht="13.8">
      <c r="A932" s="335"/>
      <c r="B932" s="335"/>
      <c r="C932" s="377" t="s">
        <v>960</v>
      </c>
      <c r="D932" s="351" t="s">
        <v>859</v>
      </c>
      <c r="E932" s="362" t="s">
        <v>777</v>
      </c>
      <c r="F932" s="365" t="s">
        <v>226</v>
      </c>
      <c r="G932" s="363">
        <v>4435</v>
      </c>
      <c r="H932" s="363">
        <v>4435</v>
      </c>
      <c r="I932" s="364">
        <v>4435</v>
      </c>
      <c r="J932" s="365" t="s">
        <v>226</v>
      </c>
      <c r="K932" s="335"/>
      <c r="L932" s="335"/>
      <c r="M932" s="335"/>
    </row>
    <row r="933" spans="1:13" ht="13.8">
      <c r="A933" s="335"/>
      <c r="B933" s="335"/>
      <c r="C933" s="377" t="s">
        <v>960</v>
      </c>
      <c r="D933" s="351" t="s">
        <v>861</v>
      </c>
      <c r="E933" s="359" t="s">
        <v>645</v>
      </c>
      <c r="F933" s="360"/>
      <c r="G933" s="360"/>
      <c r="H933" s="360"/>
      <c r="I933" s="361"/>
      <c r="J933" s="360"/>
      <c r="K933" s="335"/>
      <c r="L933" s="335"/>
      <c r="M933" s="335"/>
    </row>
    <row r="934" spans="1:13" ht="13.8">
      <c r="A934" s="335"/>
      <c r="B934" s="335"/>
      <c r="C934" s="377" t="s">
        <v>960</v>
      </c>
      <c r="D934" s="351" t="s">
        <v>861</v>
      </c>
      <c r="E934" s="362" t="s">
        <v>780</v>
      </c>
      <c r="F934" s="363">
        <v>3305740</v>
      </c>
      <c r="G934" s="363">
        <v>5787806</v>
      </c>
      <c r="H934" s="363">
        <v>2482066</v>
      </c>
      <c r="I934" s="364">
        <v>3305740</v>
      </c>
      <c r="J934" s="363">
        <v>2482066</v>
      </c>
      <c r="K934" s="335"/>
      <c r="L934" s="335"/>
      <c r="M934" s="335"/>
    </row>
    <row r="935" spans="1:13" ht="13.8">
      <c r="A935" s="335"/>
      <c r="B935" s="335"/>
      <c r="C935" s="377" t="s">
        <v>960</v>
      </c>
      <c r="D935" s="351" t="s">
        <v>861</v>
      </c>
      <c r="E935" s="362" t="s">
        <v>782</v>
      </c>
      <c r="F935" s="363">
        <v>5068154</v>
      </c>
      <c r="G935" s="365" t="s">
        <v>226</v>
      </c>
      <c r="H935" s="363">
        <v>-5068154</v>
      </c>
      <c r="I935" s="364">
        <v>5068154</v>
      </c>
      <c r="J935" s="363">
        <v>-5068154</v>
      </c>
      <c r="K935" s="335"/>
      <c r="L935" s="335"/>
      <c r="M935" s="335"/>
    </row>
    <row r="936" spans="1:13" ht="13.8">
      <c r="A936" s="335"/>
      <c r="B936" s="335"/>
      <c r="C936" s="377" t="s">
        <v>960</v>
      </c>
      <c r="D936" s="351" t="s">
        <v>861</v>
      </c>
      <c r="E936" s="362" t="s">
        <v>961</v>
      </c>
      <c r="F936" s="363">
        <v>2860392</v>
      </c>
      <c r="G936" s="365" t="s">
        <v>226</v>
      </c>
      <c r="H936" s="363">
        <v>-2860392</v>
      </c>
      <c r="I936" s="364">
        <v>2860392</v>
      </c>
      <c r="J936" s="363">
        <v>-2860392</v>
      </c>
      <c r="K936" s="335"/>
      <c r="L936" s="335"/>
      <c r="M936" s="335"/>
    </row>
    <row r="937" spans="1:13" ht="13.8">
      <c r="A937" s="335"/>
      <c r="B937" s="335"/>
      <c r="C937" s="377" t="s">
        <v>960</v>
      </c>
      <c r="D937" s="351" t="s">
        <v>861</v>
      </c>
      <c r="E937" s="362" t="s">
        <v>962</v>
      </c>
      <c r="F937" s="363">
        <v>19000</v>
      </c>
      <c r="G937" s="363">
        <v>7400</v>
      </c>
      <c r="H937" s="363">
        <v>-11600</v>
      </c>
      <c r="I937" s="364">
        <v>19000</v>
      </c>
      <c r="J937" s="363">
        <v>-11600</v>
      </c>
      <c r="K937" s="335"/>
      <c r="L937" s="335"/>
      <c r="M937" s="335"/>
    </row>
    <row r="938" spans="1:13" ht="13.8">
      <c r="A938" s="335"/>
      <c r="B938" s="335"/>
      <c r="C938" s="377" t="s">
        <v>960</v>
      </c>
      <c r="D938" s="351" t="s">
        <v>861</v>
      </c>
      <c r="E938" s="362" t="s">
        <v>963</v>
      </c>
      <c r="F938" s="363">
        <v>21000</v>
      </c>
      <c r="G938" s="363">
        <v>10500</v>
      </c>
      <c r="H938" s="363">
        <v>-10500</v>
      </c>
      <c r="I938" s="364">
        <v>21000</v>
      </c>
      <c r="J938" s="363">
        <v>-10500</v>
      </c>
      <c r="K938" s="335"/>
      <c r="L938" s="335"/>
      <c r="M938" s="335"/>
    </row>
    <row r="939" spans="1:13" ht="13.8">
      <c r="A939" s="335"/>
      <c r="B939" s="335"/>
      <c r="C939" s="377" t="s">
        <v>960</v>
      </c>
      <c r="D939" s="351" t="s">
        <v>861</v>
      </c>
      <c r="E939" s="362" t="s">
        <v>964</v>
      </c>
      <c r="F939" s="363">
        <v>208425</v>
      </c>
      <c r="G939" s="363">
        <v>208425</v>
      </c>
      <c r="H939" s="365" t="s">
        <v>226</v>
      </c>
      <c r="I939" s="364">
        <v>208425</v>
      </c>
      <c r="J939" s="365" t="s">
        <v>226</v>
      </c>
      <c r="K939" s="335"/>
      <c r="L939" s="335"/>
      <c r="M939" s="335"/>
    </row>
    <row r="940" spans="1:13" ht="13.8">
      <c r="A940" s="335"/>
      <c r="B940" s="335"/>
      <c r="C940" s="377" t="s">
        <v>960</v>
      </c>
      <c r="D940" s="351" t="s">
        <v>861</v>
      </c>
      <c r="E940" s="362" t="s">
        <v>777</v>
      </c>
      <c r="F940" s="365" t="s">
        <v>226</v>
      </c>
      <c r="G940" s="365">
        <v>680</v>
      </c>
      <c r="H940" s="365">
        <v>680</v>
      </c>
      <c r="I940" s="366">
        <v>680</v>
      </c>
      <c r="J940" s="365" t="s">
        <v>226</v>
      </c>
      <c r="K940" s="335"/>
      <c r="L940" s="335"/>
      <c r="M940" s="335"/>
    </row>
    <row r="941" spans="1:13" ht="13.8">
      <c r="A941" s="335"/>
      <c r="B941" s="335"/>
      <c r="C941" s="377" t="s">
        <v>960</v>
      </c>
      <c r="D941" s="351" t="s">
        <v>863</v>
      </c>
      <c r="E941" s="359" t="s">
        <v>653</v>
      </c>
      <c r="F941" s="360"/>
      <c r="G941" s="360"/>
      <c r="H941" s="360"/>
      <c r="I941" s="361"/>
      <c r="J941" s="360"/>
      <c r="K941" s="335"/>
      <c r="L941" s="335"/>
      <c r="M941" s="335"/>
    </row>
    <row r="942" spans="1:13" ht="13.8">
      <c r="A942" s="335"/>
      <c r="B942" s="335"/>
      <c r="C942" s="377" t="s">
        <v>960</v>
      </c>
      <c r="D942" s="351" t="s">
        <v>863</v>
      </c>
      <c r="E942" s="362" t="s">
        <v>780</v>
      </c>
      <c r="F942" s="363">
        <v>8976728</v>
      </c>
      <c r="G942" s="363">
        <v>3865908</v>
      </c>
      <c r="H942" s="363">
        <v>-5110820</v>
      </c>
      <c r="I942" s="364">
        <v>8976728</v>
      </c>
      <c r="J942" s="363">
        <v>-5110820</v>
      </c>
      <c r="K942" s="335"/>
      <c r="L942" s="335"/>
      <c r="M942" s="335"/>
    </row>
    <row r="943" spans="1:13" ht="13.8">
      <c r="A943" s="335"/>
      <c r="B943" s="335"/>
      <c r="C943" s="377" t="s">
        <v>960</v>
      </c>
      <c r="D943" s="351" t="s">
        <v>863</v>
      </c>
      <c r="E943" s="362" t="s">
        <v>782</v>
      </c>
      <c r="F943" s="363">
        <v>27849600</v>
      </c>
      <c r="G943" s="363">
        <v>18288370</v>
      </c>
      <c r="H943" s="363">
        <v>-9561230</v>
      </c>
      <c r="I943" s="364">
        <v>27849601</v>
      </c>
      <c r="J943" s="363">
        <v>-9561231</v>
      </c>
      <c r="K943" s="335"/>
      <c r="L943" s="335"/>
      <c r="M943" s="335"/>
    </row>
    <row r="944" spans="1:13" ht="13.8">
      <c r="A944" s="335"/>
      <c r="B944" s="335"/>
      <c r="C944" s="377" t="s">
        <v>960</v>
      </c>
      <c r="D944" s="351" t="s">
        <v>863</v>
      </c>
      <c r="E944" s="362" t="s">
        <v>961</v>
      </c>
      <c r="F944" s="363">
        <v>27849600</v>
      </c>
      <c r="G944" s="363">
        <v>22860462</v>
      </c>
      <c r="H944" s="363">
        <v>-4989138</v>
      </c>
      <c r="I944" s="364">
        <v>27849601</v>
      </c>
      <c r="J944" s="363">
        <v>-4989139</v>
      </c>
      <c r="K944" s="335"/>
      <c r="L944" s="335"/>
      <c r="M944" s="335"/>
    </row>
    <row r="945" spans="1:13" ht="13.8">
      <c r="A945" s="335"/>
      <c r="B945" s="335"/>
      <c r="C945" s="377" t="s">
        <v>960</v>
      </c>
      <c r="D945" s="351" t="s">
        <v>863</v>
      </c>
      <c r="E945" s="362" t="s">
        <v>962</v>
      </c>
      <c r="F945" s="363">
        <v>82000</v>
      </c>
      <c r="G945" s="363">
        <v>107100</v>
      </c>
      <c r="H945" s="363">
        <v>25100</v>
      </c>
      <c r="I945" s="364">
        <v>82000</v>
      </c>
      <c r="J945" s="363">
        <v>25100</v>
      </c>
      <c r="K945" s="335"/>
      <c r="L945" s="335"/>
      <c r="M945" s="335"/>
    </row>
    <row r="946" spans="1:13" ht="13.8">
      <c r="A946" s="335"/>
      <c r="B946" s="335"/>
      <c r="C946" s="377" t="s">
        <v>960</v>
      </c>
      <c r="D946" s="351" t="s">
        <v>863</v>
      </c>
      <c r="E946" s="362" t="s">
        <v>963</v>
      </c>
      <c r="F946" s="363">
        <v>31005</v>
      </c>
      <c r="G946" s="365" t="s">
        <v>226</v>
      </c>
      <c r="H946" s="363">
        <v>-31005</v>
      </c>
      <c r="I946" s="364">
        <v>31005</v>
      </c>
      <c r="J946" s="363">
        <v>-31005</v>
      </c>
      <c r="K946" s="335"/>
      <c r="L946" s="335"/>
      <c r="M946" s="335"/>
    </row>
    <row r="947" spans="1:13" ht="13.8">
      <c r="A947" s="335"/>
      <c r="B947" s="335"/>
      <c r="C947" s="377" t="s">
        <v>960</v>
      </c>
      <c r="D947" s="351" t="s">
        <v>863</v>
      </c>
      <c r="E947" s="362" t="s">
        <v>964</v>
      </c>
      <c r="F947" s="363">
        <v>649990</v>
      </c>
      <c r="G947" s="363">
        <v>254434</v>
      </c>
      <c r="H947" s="363">
        <v>-395556</v>
      </c>
      <c r="I947" s="364">
        <v>649990</v>
      </c>
      <c r="J947" s="363">
        <v>-395556</v>
      </c>
      <c r="K947" s="335"/>
      <c r="L947" s="335"/>
      <c r="M947" s="335"/>
    </row>
    <row r="948" spans="1:13" ht="13.8">
      <c r="A948" s="335"/>
      <c r="B948" s="335"/>
      <c r="C948" s="377" t="s">
        <v>960</v>
      </c>
      <c r="D948" s="351" t="s">
        <v>863</v>
      </c>
      <c r="E948" s="362" t="s">
        <v>777</v>
      </c>
      <c r="F948" s="363">
        <v>74150</v>
      </c>
      <c r="G948" s="363">
        <v>4880</v>
      </c>
      <c r="H948" s="363">
        <v>-69270</v>
      </c>
      <c r="I948" s="364">
        <v>79030</v>
      </c>
      <c r="J948" s="363">
        <v>-74150</v>
      </c>
      <c r="K948" s="335"/>
      <c r="L948" s="335"/>
      <c r="M948" s="335"/>
    </row>
    <row r="949" spans="1:13" ht="13.8">
      <c r="A949" s="335"/>
      <c r="B949" s="335"/>
      <c r="C949" s="377" t="s">
        <v>960</v>
      </c>
      <c r="D949" s="370" t="s">
        <v>509</v>
      </c>
      <c r="E949" s="359" t="s">
        <v>661</v>
      </c>
      <c r="F949" s="360"/>
      <c r="G949" s="360"/>
      <c r="H949" s="360"/>
      <c r="I949" s="361"/>
      <c r="J949" s="360"/>
      <c r="K949" s="335"/>
      <c r="L949" s="335"/>
      <c r="M949" s="335"/>
    </row>
    <row r="950" spans="1:13" ht="13.8">
      <c r="A950" s="335"/>
      <c r="B950" s="335"/>
      <c r="C950" s="377" t="s">
        <v>960</v>
      </c>
      <c r="D950" s="370" t="s">
        <v>509</v>
      </c>
      <c r="E950" s="362" t="s">
        <v>780</v>
      </c>
      <c r="F950" s="363">
        <v>64965806</v>
      </c>
      <c r="G950" s="363">
        <v>75821360</v>
      </c>
      <c r="H950" s="363">
        <v>10855554</v>
      </c>
      <c r="I950" s="364">
        <v>75821360</v>
      </c>
      <c r="J950" s="365" t="s">
        <v>226</v>
      </c>
      <c r="K950" s="335"/>
      <c r="L950" s="335"/>
      <c r="M950" s="335"/>
    </row>
    <row r="951" spans="1:13" ht="13.8">
      <c r="A951" s="335"/>
      <c r="B951" s="335"/>
      <c r="C951" s="377" t="s">
        <v>960</v>
      </c>
      <c r="D951" s="370" t="s">
        <v>509</v>
      </c>
      <c r="E951" s="362" t="s">
        <v>782</v>
      </c>
      <c r="F951" s="363">
        <v>15222572</v>
      </c>
      <c r="G951" s="363">
        <v>11053007</v>
      </c>
      <c r="H951" s="363">
        <v>-4169566</v>
      </c>
      <c r="I951" s="364">
        <v>11053007</v>
      </c>
      <c r="J951" s="365" t="s">
        <v>226</v>
      </c>
      <c r="K951" s="335"/>
      <c r="L951" s="335"/>
      <c r="M951" s="335"/>
    </row>
    <row r="952" spans="1:13" ht="13.8">
      <c r="A952" s="335"/>
      <c r="B952" s="335"/>
      <c r="C952" s="377" t="s">
        <v>960</v>
      </c>
      <c r="D952" s="370" t="s">
        <v>509</v>
      </c>
      <c r="E952" s="362" t="s">
        <v>961</v>
      </c>
      <c r="F952" s="363">
        <v>7519598</v>
      </c>
      <c r="G952" s="363">
        <v>11053007</v>
      </c>
      <c r="H952" s="363">
        <v>3533408</v>
      </c>
      <c r="I952" s="364">
        <v>11053007</v>
      </c>
      <c r="J952" s="365" t="s">
        <v>226</v>
      </c>
      <c r="K952" s="335"/>
      <c r="L952" s="335"/>
      <c r="M952" s="335"/>
    </row>
    <row r="953" spans="1:13" ht="13.8">
      <c r="A953" s="335"/>
      <c r="B953" s="335"/>
      <c r="C953" s="377" t="s">
        <v>960</v>
      </c>
      <c r="D953" s="370" t="s">
        <v>509</v>
      </c>
      <c r="E953" s="362" t="s">
        <v>962</v>
      </c>
      <c r="F953" s="363">
        <v>2387381</v>
      </c>
      <c r="G953" s="363">
        <v>2376101</v>
      </c>
      <c r="H953" s="363">
        <v>-11280</v>
      </c>
      <c r="I953" s="364">
        <v>2376101</v>
      </c>
      <c r="J953" s="365" t="s">
        <v>226</v>
      </c>
      <c r="K953" s="335"/>
      <c r="L953" s="335"/>
      <c r="M953" s="335"/>
    </row>
    <row r="954" spans="1:13" ht="13.8">
      <c r="A954" s="335"/>
      <c r="B954" s="335"/>
      <c r="C954" s="377" t="s">
        <v>960</v>
      </c>
      <c r="D954" s="370" t="s">
        <v>509</v>
      </c>
      <c r="E954" s="362" t="s">
        <v>963</v>
      </c>
      <c r="F954" s="363">
        <v>31500</v>
      </c>
      <c r="G954" s="365" t="s">
        <v>226</v>
      </c>
      <c r="H954" s="363">
        <v>-31500</v>
      </c>
      <c r="I954" s="366" t="s">
        <v>226</v>
      </c>
      <c r="J954" s="365" t="s">
        <v>226</v>
      </c>
      <c r="K954" s="335"/>
      <c r="L954" s="335"/>
      <c r="M954" s="335"/>
    </row>
    <row r="955" spans="1:13" ht="13.8">
      <c r="A955" s="335"/>
      <c r="B955" s="335"/>
      <c r="C955" s="377" t="s">
        <v>960</v>
      </c>
      <c r="D955" s="370" t="s">
        <v>509</v>
      </c>
      <c r="E955" s="362" t="s">
        <v>964</v>
      </c>
      <c r="F955" s="363">
        <v>826225</v>
      </c>
      <c r="G955" s="363">
        <v>169020</v>
      </c>
      <c r="H955" s="363">
        <v>-657205</v>
      </c>
      <c r="I955" s="364">
        <v>169020</v>
      </c>
      <c r="J955" s="365" t="s">
        <v>226</v>
      </c>
      <c r="K955" s="335"/>
      <c r="L955" s="335"/>
      <c r="M955" s="335"/>
    </row>
    <row r="956" spans="1:13" ht="13.8">
      <c r="A956" s="335"/>
      <c r="B956" s="335"/>
      <c r="C956" s="377" t="s">
        <v>960</v>
      </c>
      <c r="D956" s="370" t="s">
        <v>509</v>
      </c>
      <c r="E956" s="362" t="s">
        <v>777</v>
      </c>
      <c r="F956" s="365" t="s">
        <v>226</v>
      </c>
      <c r="G956" s="363">
        <v>30399282</v>
      </c>
      <c r="H956" s="363">
        <v>30399282</v>
      </c>
      <c r="I956" s="364">
        <v>30399282</v>
      </c>
      <c r="J956" s="365" t="s">
        <v>226</v>
      </c>
      <c r="K956" s="335"/>
      <c r="L956" s="335"/>
      <c r="M956" s="335"/>
    </row>
    <row r="957" spans="1:13" ht="13.8">
      <c r="A957" s="335"/>
      <c r="B957" s="335"/>
      <c r="C957" s="377" t="s">
        <v>960</v>
      </c>
      <c r="D957" s="370" t="s">
        <v>505</v>
      </c>
      <c r="E957" s="359" t="s">
        <v>659</v>
      </c>
      <c r="F957" s="360"/>
      <c r="G957" s="360"/>
      <c r="H957" s="360"/>
      <c r="I957" s="361"/>
      <c r="J957" s="360"/>
      <c r="K957" s="335"/>
      <c r="L957" s="335"/>
      <c r="M957" s="335"/>
    </row>
    <row r="958" spans="1:13" ht="13.8">
      <c r="A958" s="335"/>
      <c r="B958" s="335"/>
      <c r="C958" s="377" t="s">
        <v>960</v>
      </c>
      <c r="D958" s="370" t="s">
        <v>505</v>
      </c>
      <c r="E958" s="362" t="s">
        <v>780</v>
      </c>
      <c r="F958" s="363">
        <v>11734341</v>
      </c>
      <c r="G958" s="363">
        <v>12250789</v>
      </c>
      <c r="H958" s="363">
        <v>516448</v>
      </c>
      <c r="I958" s="364">
        <v>11980421</v>
      </c>
      <c r="J958" s="363">
        <v>270368</v>
      </c>
      <c r="K958" s="335"/>
      <c r="L958" s="335"/>
      <c r="M958" s="335"/>
    </row>
    <row r="959" spans="1:13" ht="13.8">
      <c r="A959" s="335"/>
      <c r="B959" s="335"/>
      <c r="C959" s="377" t="s">
        <v>960</v>
      </c>
      <c r="D959" s="370" t="s">
        <v>505</v>
      </c>
      <c r="E959" s="362" t="s">
        <v>782</v>
      </c>
      <c r="F959" s="363">
        <v>6860655</v>
      </c>
      <c r="G959" s="363">
        <v>5852951</v>
      </c>
      <c r="H959" s="363">
        <v>-1007704</v>
      </c>
      <c r="I959" s="364">
        <v>6860657</v>
      </c>
      <c r="J959" s="363">
        <v>-1007706</v>
      </c>
      <c r="K959" s="335"/>
      <c r="L959" s="335"/>
      <c r="M959" s="335"/>
    </row>
    <row r="960" spans="1:13" ht="13.8">
      <c r="A960" s="335"/>
      <c r="B960" s="335"/>
      <c r="C960" s="377" t="s">
        <v>960</v>
      </c>
      <c r="D960" s="370" t="s">
        <v>505</v>
      </c>
      <c r="E960" s="362" t="s">
        <v>961</v>
      </c>
      <c r="F960" s="363">
        <v>6361773</v>
      </c>
      <c r="G960" s="363">
        <v>6105086</v>
      </c>
      <c r="H960" s="363">
        <v>-256687</v>
      </c>
      <c r="I960" s="364">
        <v>6361774</v>
      </c>
      <c r="J960" s="363">
        <v>-256688</v>
      </c>
      <c r="K960" s="335"/>
      <c r="L960" s="335"/>
      <c r="M960" s="335"/>
    </row>
    <row r="961" spans="1:13" ht="13.8">
      <c r="A961" s="335"/>
      <c r="B961" s="335"/>
      <c r="C961" s="377" t="s">
        <v>960</v>
      </c>
      <c r="D961" s="370" t="s">
        <v>505</v>
      </c>
      <c r="E961" s="362" t="s">
        <v>962</v>
      </c>
      <c r="F961" s="363">
        <v>54230</v>
      </c>
      <c r="G961" s="363">
        <v>130500</v>
      </c>
      <c r="H961" s="363">
        <v>76270</v>
      </c>
      <c r="I961" s="364">
        <v>184730</v>
      </c>
      <c r="J961" s="363">
        <v>-54230</v>
      </c>
      <c r="K961" s="335"/>
      <c r="L961" s="335"/>
      <c r="M961" s="335"/>
    </row>
    <row r="962" spans="1:13" ht="13.8">
      <c r="A962" s="335"/>
      <c r="B962" s="335"/>
      <c r="C962" s="377" t="s">
        <v>960</v>
      </c>
      <c r="D962" s="370" t="s">
        <v>505</v>
      </c>
      <c r="E962" s="362" t="s">
        <v>963</v>
      </c>
      <c r="F962" s="363">
        <v>10500</v>
      </c>
      <c r="G962" s="365" t="s">
        <v>226</v>
      </c>
      <c r="H962" s="363">
        <v>-10500</v>
      </c>
      <c r="I962" s="364">
        <v>10500</v>
      </c>
      <c r="J962" s="363">
        <v>-10500</v>
      </c>
      <c r="K962" s="335"/>
      <c r="L962" s="335"/>
      <c r="M962" s="335"/>
    </row>
    <row r="963" spans="1:13" ht="13.8">
      <c r="A963" s="335"/>
      <c r="B963" s="335"/>
      <c r="C963" s="377" t="s">
        <v>960</v>
      </c>
      <c r="D963" s="370" t="s">
        <v>505</v>
      </c>
      <c r="E963" s="362" t="s">
        <v>964</v>
      </c>
      <c r="F963" s="363">
        <v>522075</v>
      </c>
      <c r="G963" s="363">
        <v>448506</v>
      </c>
      <c r="H963" s="363">
        <v>-73569</v>
      </c>
      <c r="I963" s="364">
        <v>560348</v>
      </c>
      <c r="J963" s="363">
        <v>-111842</v>
      </c>
      <c r="K963" s="335"/>
      <c r="L963" s="335"/>
      <c r="M963" s="335"/>
    </row>
    <row r="964" spans="1:13" ht="13.8">
      <c r="A964" s="335"/>
      <c r="B964" s="335"/>
      <c r="C964" s="377" t="s">
        <v>960</v>
      </c>
      <c r="D964" s="370" t="s">
        <v>505</v>
      </c>
      <c r="E964" s="362" t="s">
        <v>777</v>
      </c>
      <c r="F964" s="365" t="s">
        <v>226</v>
      </c>
      <c r="G964" s="363">
        <v>2574530</v>
      </c>
      <c r="H964" s="363">
        <v>2574530</v>
      </c>
      <c r="I964" s="364">
        <v>2574530</v>
      </c>
      <c r="J964" s="365" t="s">
        <v>226</v>
      </c>
      <c r="K964" s="335"/>
      <c r="L964" s="335"/>
      <c r="M964" s="335"/>
    </row>
    <row r="965" spans="1:13" ht="13.8">
      <c r="A965" s="335"/>
      <c r="B965" s="335"/>
      <c r="C965" s="377" t="s">
        <v>960</v>
      </c>
      <c r="D965" s="370" t="s">
        <v>531</v>
      </c>
      <c r="E965" s="373" t="s">
        <v>866</v>
      </c>
      <c r="F965" s="360"/>
      <c r="G965" s="360"/>
      <c r="H965" s="360"/>
      <c r="I965" s="361"/>
      <c r="J965" s="360"/>
      <c r="K965" s="335"/>
      <c r="L965" s="335"/>
      <c r="M965" s="335"/>
    </row>
    <row r="966" spans="1:13" ht="13.8">
      <c r="A966" s="335"/>
      <c r="B966" s="335"/>
      <c r="C966" s="377" t="s">
        <v>960</v>
      </c>
      <c r="D966" s="370" t="s">
        <v>531</v>
      </c>
      <c r="E966" s="362" t="s">
        <v>780</v>
      </c>
      <c r="F966" s="363">
        <v>284145</v>
      </c>
      <c r="G966" s="365" t="s">
        <v>226</v>
      </c>
      <c r="H966" s="363">
        <v>-284145</v>
      </c>
      <c r="I966" s="364">
        <v>284145</v>
      </c>
      <c r="J966" s="363">
        <v>-284145</v>
      </c>
      <c r="K966" s="335"/>
      <c r="L966" s="335"/>
      <c r="M966" s="335"/>
    </row>
    <row r="967" spans="1:13" ht="13.8">
      <c r="A967" s="335"/>
      <c r="B967" s="335"/>
      <c r="C967" s="377" t="s">
        <v>960</v>
      </c>
      <c r="D967" s="370" t="s">
        <v>531</v>
      </c>
      <c r="E967" s="362" t="s">
        <v>782</v>
      </c>
      <c r="F967" s="363">
        <v>500000</v>
      </c>
      <c r="G967" s="365" t="s">
        <v>226</v>
      </c>
      <c r="H967" s="363">
        <v>-500000</v>
      </c>
      <c r="I967" s="364">
        <v>500000</v>
      </c>
      <c r="J967" s="363">
        <v>-500000</v>
      </c>
      <c r="K967" s="335"/>
      <c r="L967" s="335"/>
      <c r="M967" s="335"/>
    </row>
    <row r="968" spans="1:13" ht="13.8">
      <c r="A968" s="335"/>
      <c r="B968" s="335"/>
      <c r="C968" s="377" t="s">
        <v>960</v>
      </c>
      <c r="D968" s="370" t="s">
        <v>531</v>
      </c>
      <c r="E968" s="362" t="s">
        <v>961</v>
      </c>
      <c r="F968" s="365" t="s">
        <v>226</v>
      </c>
      <c r="G968" s="365" t="s">
        <v>226</v>
      </c>
      <c r="H968" s="365" t="s">
        <v>226</v>
      </c>
      <c r="I968" s="366" t="s">
        <v>226</v>
      </c>
      <c r="J968" s="365" t="s">
        <v>226</v>
      </c>
      <c r="K968" s="335"/>
      <c r="L968" s="335"/>
      <c r="M968" s="335"/>
    </row>
    <row r="969" spans="1:13" ht="13.8">
      <c r="A969" s="335"/>
      <c r="B969" s="335"/>
      <c r="C969" s="377" t="s">
        <v>960</v>
      </c>
      <c r="D969" s="370" t="s">
        <v>531</v>
      </c>
      <c r="E969" s="362" t="s">
        <v>962</v>
      </c>
      <c r="F969" s="363">
        <v>18602</v>
      </c>
      <c r="G969" s="365" t="s">
        <v>226</v>
      </c>
      <c r="H969" s="363">
        <v>-18602</v>
      </c>
      <c r="I969" s="364">
        <v>18602</v>
      </c>
      <c r="J969" s="363">
        <v>-18602</v>
      </c>
      <c r="K969" s="335"/>
      <c r="L969" s="335"/>
      <c r="M969" s="335"/>
    </row>
    <row r="970" spans="1:13" ht="13.8">
      <c r="A970" s="335"/>
      <c r="B970" s="335"/>
      <c r="C970" s="377" t="s">
        <v>960</v>
      </c>
      <c r="D970" s="370" t="s">
        <v>531</v>
      </c>
      <c r="E970" s="362" t="s">
        <v>963</v>
      </c>
      <c r="F970" s="365">
        <v>650</v>
      </c>
      <c r="G970" s="365" t="s">
        <v>226</v>
      </c>
      <c r="H970" s="365">
        <v>-650</v>
      </c>
      <c r="I970" s="366" t="s">
        <v>226</v>
      </c>
      <c r="J970" s="365" t="s">
        <v>226</v>
      </c>
      <c r="K970" s="335"/>
      <c r="L970" s="335"/>
      <c r="M970" s="335"/>
    </row>
    <row r="971" spans="1:13" ht="13.8">
      <c r="A971" s="335"/>
      <c r="B971" s="335"/>
      <c r="C971" s="377" t="s">
        <v>960</v>
      </c>
      <c r="D971" s="370" t="s">
        <v>531</v>
      </c>
      <c r="E971" s="362" t="s">
        <v>964</v>
      </c>
      <c r="F971" s="363">
        <v>24000</v>
      </c>
      <c r="G971" s="365" t="s">
        <v>226</v>
      </c>
      <c r="H971" s="363">
        <v>-24000</v>
      </c>
      <c r="I971" s="364">
        <v>24000</v>
      </c>
      <c r="J971" s="363">
        <v>-24000</v>
      </c>
      <c r="K971" s="335"/>
      <c r="L971" s="335"/>
      <c r="M971" s="335"/>
    </row>
    <row r="972" spans="1:13" ht="13.8">
      <c r="A972" s="335"/>
      <c r="B972" s="335"/>
      <c r="C972" s="377" t="s">
        <v>960</v>
      </c>
      <c r="D972" s="370" t="s">
        <v>531</v>
      </c>
      <c r="E972" s="362" t="s">
        <v>777</v>
      </c>
      <c r="F972" s="365" t="s">
        <v>226</v>
      </c>
      <c r="G972" s="365" t="s">
        <v>226</v>
      </c>
      <c r="H972" s="365" t="s">
        <v>226</v>
      </c>
      <c r="I972" s="361"/>
      <c r="J972" s="365" t="s">
        <v>226</v>
      </c>
      <c r="K972" s="335"/>
      <c r="L972" s="335"/>
      <c r="M972" s="335"/>
    </row>
    <row r="973" spans="1:13" ht="13.8">
      <c r="A973" s="335"/>
      <c r="B973" s="335"/>
      <c r="C973" s="377" t="s">
        <v>960</v>
      </c>
      <c r="D973" s="370" t="s">
        <v>867</v>
      </c>
      <c r="E973" s="373" t="s">
        <v>678</v>
      </c>
      <c r="F973" s="360"/>
      <c r="G973" s="360"/>
      <c r="H973" s="360"/>
      <c r="I973" s="361"/>
      <c r="J973" s="360"/>
      <c r="K973" s="335"/>
      <c r="L973" s="335"/>
      <c r="M973" s="335"/>
    </row>
    <row r="974" spans="1:13" ht="13.8">
      <c r="A974" s="335"/>
      <c r="B974" s="335"/>
      <c r="C974" s="377" t="s">
        <v>960</v>
      </c>
      <c r="D974" s="370" t="s">
        <v>867</v>
      </c>
      <c r="E974" s="362" t="s">
        <v>780</v>
      </c>
      <c r="F974" s="363">
        <v>5383823</v>
      </c>
      <c r="G974" s="365" t="s">
        <v>226</v>
      </c>
      <c r="H974" s="363">
        <v>-5383823</v>
      </c>
      <c r="I974" s="364">
        <v>286285</v>
      </c>
      <c r="J974" s="363">
        <v>-286285</v>
      </c>
      <c r="K974" s="335"/>
      <c r="L974" s="335"/>
      <c r="M974" s="335"/>
    </row>
    <row r="975" spans="1:13" ht="13.8">
      <c r="A975" s="335"/>
      <c r="B975" s="335"/>
      <c r="C975" s="377" t="s">
        <v>960</v>
      </c>
      <c r="D975" s="370" t="s">
        <v>867</v>
      </c>
      <c r="E975" s="362" t="s">
        <v>782</v>
      </c>
      <c r="F975" s="365" t="s">
        <v>226</v>
      </c>
      <c r="G975" s="365" t="s">
        <v>226</v>
      </c>
      <c r="H975" s="365" t="s">
        <v>226</v>
      </c>
      <c r="I975" s="361"/>
      <c r="J975" s="365" t="s">
        <v>226</v>
      </c>
      <c r="K975" s="335"/>
      <c r="L975" s="335"/>
      <c r="M975" s="335"/>
    </row>
    <row r="976" spans="1:13" ht="13.8">
      <c r="A976" s="335"/>
      <c r="B976" s="335"/>
      <c r="C976" s="377" t="s">
        <v>960</v>
      </c>
      <c r="D976" s="370" t="s">
        <v>867</v>
      </c>
      <c r="E976" s="362" t="s">
        <v>961</v>
      </c>
      <c r="F976" s="365" t="s">
        <v>226</v>
      </c>
      <c r="G976" s="365" t="s">
        <v>226</v>
      </c>
      <c r="H976" s="365" t="s">
        <v>226</v>
      </c>
      <c r="I976" s="361"/>
      <c r="J976" s="365" t="s">
        <v>226</v>
      </c>
      <c r="K976" s="335"/>
      <c r="L976" s="335"/>
      <c r="M976" s="335"/>
    </row>
    <row r="977" spans="1:13" ht="13.8">
      <c r="A977" s="335"/>
      <c r="B977" s="335"/>
      <c r="C977" s="377" t="s">
        <v>960</v>
      </c>
      <c r="D977" s="370" t="s">
        <v>867</v>
      </c>
      <c r="E977" s="362" t="s">
        <v>962</v>
      </c>
      <c r="F977" s="363">
        <v>52900</v>
      </c>
      <c r="G977" s="365" t="s">
        <v>226</v>
      </c>
      <c r="H977" s="363">
        <v>-52900</v>
      </c>
      <c r="I977" s="364">
        <v>10000</v>
      </c>
      <c r="J977" s="363">
        <v>-10000</v>
      </c>
      <c r="K977" s="335"/>
      <c r="L977" s="335"/>
      <c r="M977" s="335"/>
    </row>
    <row r="978" spans="1:13" ht="13.8">
      <c r="A978" s="335"/>
      <c r="B978" s="335"/>
      <c r="C978" s="377" t="s">
        <v>960</v>
      </c>
      <c r="D978" s="370" t="s">
        <v>867</v>
      </c>
      <c r="E978" s="362" t="s">
        <v>963</v>
      </c>
      <c r="F978" s="363">
        <v>20505</v>
      </c>
      <c r="G978" s="365" t="s">
        <v>226</v>
      </c>
      <c r="H978" s="363">
        <v>-20505</v>
      </c>
      <c r="I978" s="364">
        <v>11265</v>
      </c>
      <c r="J978" s="363">
        <v>-11265</v>
      </c>
      <c r="K978" s="335"/>
      <c r="L978" s="335"/>
      <c r="M978" s="335"/>
    </row>
    <row r="979" spans="1:13" ht="13.8">
      <c r="A979" s="335"/>
      <c r="B979" s="335"/>
      <c r="C979" s="377" t="s">
        <v>960</v>
      </c>
      <c r="D979" s="370" t="s">
        <v>867</v>
      </c>
      <c r="E979" s="362" t="s">
        <v>964</v>
      </c>
      <c r="F979" s="363">
        <v>358425</v>
      </c>
      <c r="G979" s="365" t="s">
        <v>226</v>
      </c>
      <c r="H979" s="363">
        <v>-358425</v>
      </c>
      <c r="I979" s="366" t="s">
        <v>226</v>
      </c>
      <c r="J979" s="365" t="s">
        <v>226</v>
      </c>
      <c r="K979" s="335"/>
      <c r="L979" s="335"/>
      <c r="M979" s="335"/>
    </row>
    <row r="980" spans="1:13" ht="13.8">
      <c r="A980" s="335"/>
      <c r="B980" s="335"/>
      <c r="C980" s="377" t="s">
        <v>960</v>
      </c>
      <c r="D980" s="370" t="s">
        <v>867</v>
      </c>
      <c r="E980" s="362" t="s">
        <v>777</v>
      </c>
      <c r="F980" s="365" t="s">
        <v>226</v>
      </c>
      <c r="G980" s="365" t="s">
        <v>226</v>
      </c>
      <c r="H980" s="360"/>
      <c r="I980" s="366" t="s">
        <v>226</v>
      </c>
      <c r="J980" s="365" t="s">
        <v>226</v>
      </c>
      <c r="K980" s="335"/>
      <c r="L980" s="335"/>
      <c r="M980" s="335"/>
    </row>
    <row r="981" spans="1:13" ht="13.8" hidden="1">
      <c r="A981" s="381"/>
      <c r="B981" s="381"/>
      <c r="C981" s="377" t="s">
        <v>960</v>
      </c>
      <c r="D981" s="351" t="s">
        <v>950</v>
      </c>
      <c r="E981" s="352"/>
      <c r="F981" s="374">
        <v>636372441</v>
      </c>
      <c r="G981" s="374">
        <v>419325664</v>
      </c>
      <c r="H981" s="374">
        <v>-217046777</v>
      </c>
      <c r="I981" s="375">
        <v>565527691</v>
      </c>
      <c r="J981" s="374">
        <v>-146202027</v>
      </c>
      <c r="K981" s="335"/>
      <c r="L981" s="335"/>
      <c r="M981" s="381"/>
    </row>
    <row r="982" spans="1:13" ht="13.8">
      <c r="A982" s="335"/>
      <c r="B982" s="335"/>
      <c r="C982" s="377" t="s">
        <v>960</v>
      </c>
      <c r="D982" s="351" t="s">
        <v>869</v>
      </c>
      <c r="E982" s="352"/>
      <c r="F982" s="353"/>
      <c r="G982" s="353"/>
      <c r="H982" s="353"/>
      <c r="I982" s="354"/>
      <c r="J982" s="353"/>
      <c r="K982" s="335"/>
      <c r="L982" s="335"/>
      <c r="M982" s="335"/>
    </row>
    <row r="983" spans="1:13" ht="13.8">
      <c r="A983" s="335"/>
      <c r="B983" s="335"/>
      <c r="C983" s="377" t="s">
        <v>960</v>
      </c>
      <c r="D983" s="370" t="s">
        <v>480</v>
      </c>
      <c r="E983" s="373" t="s">
        <v>642</v>
      </c>
      <c r="F983" s="360"/>
      <c r="G983" s="360"/>
      <c r="H983" s="360"/>
      <c r="I983" s="361"/>
      <c r="J983" s="360"/>
      <c r="K983" s="335"/>
      <c r="L983" s="335"/>
      <c r="M983" s="335"/>
    </row>
    <row r="984" spans="1:13" ht="13.8">
      <c r="A984" s="335"/>
      <c r="B984" s="335"/>
      <c r="C984" s="377" t="s">
        <v>960</v>
      </c>
      <c r="D984" s="370" t="s">
        <v>480</v>
      </c>
      <c r="E984" s="362" t="s">
        <v>780</v>
      </c>
      <c r="F984" s="363">
        <v>38884</v>
      </c>
      <c r="G984" s="365" t="s">
        <v>226</v>
      </c>
      <c r="H984" s="363">
        <v>-38884</v>
      </c>
      <c r="I984" s="364">
        <v>38884</v>
      </c>
      <c r="J984" s="363">
        <v>-38884</v>
      </c>
      <c r="K984" s="335"/>
      <c r="L984" s="335"/>
      <c r="M984" s="335"/>
    </row>
    <row r="985" spans="1:13" ht="13.8">
      <c r="A985" s="335"/>
      <c r="B985" s="335"/>
      <c r="C985" s="377" t="s">
        <v>960</v>
      </c>
      <c r="D985" s="370" t="s">
        <v>480</v>
      </c>
      <c r="E985" s="362" t="s">
        <v>782</v>
      </c>
      <c r="F985" s="365" t="s">
        <v>226</v>
      </c>
      <c r="G985" s="365" t="s">
        <v>226</v>
      </c>
      <c r="H985" s="365" t="s">
        <v>226</v>
      </c>
      <c r="I985" s="366" t="s">
        <v>226</v>
      </c>
      <c r="J985" s="365" t="s">
        <v>226</v>
      </c>
      <c r="K985" s="335"/>
      <c r="L985" s="335"/>
      <c r="M985" s="335"/>
    </row>
    <row r="986" spans="1:13" ht="13.8">
      <c r="A986" s="335"/>
      <c r="B986" s="335"/>
      <c r="C986" s="377" t="s">
        <v>960</v>
      </c>
      <c r="D986" s="370" t="s">
        <v>480</v>
      </c>
      <c r="E986" s="362" t="s">
        <v>961</v>
      </c>
      <c r="F986" s="365" t="s">
        <v>226</v>
      </c>
      <c r="G986" s="365" t="s">
        <v>226</v>
      </c>
      <c r="H986" s="365" t="s">
        <v>226</v>
      </c>
      <c r="I986" s="366" t="s">
        <v>226</v>
      </c>
      <c r="J986" s="365" t="s">
        <v>226</v>
      </c>
      <c r="K986" s="335"/>
      <c r="L986" s="335"/>
      <c r="M986" s="335"/>
    </row>
    <row r="987" spans="1:13" ht="13.8">
      <c r="A987" s="335"/>
      <c r="B987" s="335"/>
      <c r="C987" s="377" t="s">
        <v>960</v>
      </c>
      <c r="D987" s="370" t="s">
        <v>480</v>
      </c>
      <c r="E987" s="362" t="s">
        <v>962</v>
      </c>
      <c r="F987" s="363">
        <v>4000</v>
      </c>
      <c r="G987" s="365" t="s">
        <v>226</v>
      </c>
      <c r="H987" s="363">
        <v>-4000</v>
      </c>
      <c r="I987" s="364">
        <v>4000</v>
      </c>
      <c r="J987" s="363">
        <v>-4000</v>
      </c>
      <c r="K987" s="335"/>
      <c r="L987" s="335"/>
      <c r="M987" s="335"/>
    </row>
    <row r="988" spans="1:13" ht="13.8">
      <c r="A988" s="335"/>
      <c r="B988" s="335"/>
      <c r="C988" s="377" t="s">
        <v>960</v>
      </c>
      <c r="D988" s="370" t="s">
        <v>480</v>
      </c>
      <c r="E988" s="362" t="s">
        <v>963</v>
      </c>
      <c r="F988" s="363">
        <v>10500</v>
      </c>
      <c r="G988" s="365" t="s">
        <v>226</v>
      </c>
      <c r="H988" s="363">
        <v>-10500</v>
      </c>
      <c r="I988" s="364">
        <v>10500</v>
      </c>
      <c r="J988" s="363">
        <v>-10500</v>
      </c>
      <c r="K988" s="335"/>
      <c r="L988" s="335"/>
      <c r="M988" s="335"/>
    </row>
    <row r="989" spans="1:13" ht="13.8">
      <c r="A989" s="335"/>
      <c r="B989" s="335"/>
      <c r="C989" s="377" t="s">
        <v>960</v>
      </c>
      <c r="D989" s="370" t="s">
        <v>480</v>
      </c>
      <c r="E989" s="362" t="s">
        <v>964</v>
      </c>
      <c r="F989" s="363">
        <v>75800</v>
      </c>
      <c r="G989" s="363">
        <v>75800</v>
      </c>
      <c r="H989" s="365" t="s">
        <v>226</v>
      </c>
      <c r="I989" s="364">
        <v>75800</v>
      </c>
      <c r="J989" s="365" t="s">
        <v>226</v>
      </c>
      <c r="K989" s="335"/>
      <c r="L989" s="335"/>
      <c r="M989" s="335"/>
    </row>
    <row r="990" spans="1:13" ht="13.8">
      <c r="A990" s="335"/>
      <c r="B990" s="335"/>
      <c r="C990" s="377" t="s">
        <v>960</v>
      </c>
      <c r="D990" s="370" t="s">
        <v>480</v>
      </c>
      <c r="E990" s="362" t="s">
        <v>777</v>
      </c>
      <c r="F990" s="363">
        <v>5744</v>
      </c>
      <c r="G990" s="365" t="s">
        <v>226</v>
      </c>
      <c r="H990" s="363">
        <v>-5744</v>
      </c>
      <c r="I990" s="364">
        <v>5744</v>
      </c>
      <c r="J990" s="363">
        <v>-5744</v>
      </c>
      <c r="K990" s="335"/>
      <c r="L990" s="335"/>
      <c r="M990" s="335"/>
    </row>
    <row r="991" spans="1:13" ht="13.8">
      <c r="A991" s="335"/>
      <c r="B991" s="335"/>
      <c r="C991" s="377" t="s">
        <v>960</v>
      </c>
      <c r="D991" s="370" t="s">
        <v>523</v>
      </c>
      <c r="E991" s="359" t="s">
        <v>672</v>
      </c>
      <c r="F991" s="360"/>
      <c r="G991" s="360"/>
      <c r="H991" s="360"/>
      <c r="I991" s="361"/>
      <c r="J991" s="360"/>
      <c r="K991" s="335"/>
      <c r="L991" s="335"/>
      <c r="M991" s="335"/>
    </row>
    <row r="992" spans="1:13" ht="13.8">
      <c r="A992" s="335"/>
      <c r="B992" s="335"/>
      <c r="C992" s="377" t="s">
        <v>960</v>
      </c>
      <c r="D992" s="370" t="s">
        <v>523</v>
      </c>
      <c r="E992" s="362" t="s">
        <v>780</v>
      </c>
      <c r="F992" s="363">
        <v>44930</v>
      </c>
      <c r="G992" s="365" t="s">
        <v>226</v>
      </c>
      <c r="H992" s="363">
        <v>-44930</v>
      </c>
      <c r="I992" s="366" t="s">
        <v>226</v>
      </c>
      <c r="J992" s="365" t="s">
        <v>226</v>
      </c>
      <c r="K992" s="335"/>
      <c r="L992" s="335"/>
      <c r="M992" s="335"/>
    </row>
    <row r="993" spans="1:13" ht="13.8">
      <c r="A993" s="335"/>
      <c r="B993" s="335"/>
      <c r="C993" s="377" t="s">
        <v>960</v>
      </c>
      <c r="D993" s="370" t="s">
        <v>523</v>
      </c>
      <c r="E993" s="362" t="s">
        <v>782</v>
      </c>
      <c r="F993" s="363">
        <v>13430</v>
      </c>
      <c r="G993" s="363">
        <v>13430</v>
      </c>
      <c r="H993" s="365" t="s">
        <v>226</v>
      </c>
      <c r="I993" s="364">
        <v>13430</v>
      </c>
      <c r="J993" s="365" t="s">
        <v>226</v>
      </c>
      <c r="K993" s="335"/>
      <c r="L993" s="335"/>
      <c r="M993" s="335"/>
    </row>
    <row r="994" spans="1:13" ht="13.8">
      <c r="A994" s="335"/>
      <c r="B994" s="335"/>
      <c r="C994" s="377" t="s">
        <v>960</v>
      </c>
      <c r="D994" s="370" t="s">
        <v>523</v>
      </c>
      <c r="E994" s="362" t="s">
        <v>961</v>
      </c>
      <c r="F994" s="363">
        <v>13430</v>
      </c>
      <c r="G994" s="363">
        <v>13430</v>
      </c>
      <c r="H994" s="365" t="s">
        <v>226</v>
      </c>
      <c r="I994" s="364">
        <v>13430</v>
      </c>
      <c r="J994" s="365" t="s">
        <v>226</v>
      </c>
      <c r="K994" s="335"/>
      <c r="L994" s="335"/>
      <c r="M994" s="335"/>
    </row>
    <row r="995" spans="1:13" ht="13.8">
      <c r="A995" s="335"/>
      <c r="B995" s="335"/>
      <c r="C995" s="377" t="s">
        <v>960</v>
      </c>
      <c r="D995" s="370" t="s">
        <v>523</v>
      </c>
      <c r="E995" s="362" t="s">
        <v>962</v>
      </c>
      <c r="F995" s="365" t="s">
        <v>226</v>
      </c>
      <c r="G995" s="365" t="s">
        <v>226</v>
      </c>
      <c r="H995" s="365" t="s">
        <v>226</v>
      </c>
      <c r="I995" s="366" t="s">
        <v>226</v>
      </c>
      <c r="J995" s="365" t="s">
        <v>226</v>
      </c>
      <c r="K995" s="335"/>
      <c r="L995" s="335"/>
      <c r="M995" s="335"/>
    </row>
    <row r="996" spans="1:13" ht="13.8">
      <c r="A996" s="335"/>
      <c r="B996" s="335"/>
      <c r="C996" s="377" t="s">
        <v>960</v>
      </c>
      <c r="D996" s="370" t="s">
        <v>523</v>
      </c>
      <c r="E996" s="362" t="s">
        <v>963</v>
      </c>
      <c r="F996" s="365">
        <v>510</v>
      </c>
      <c r="G996" s="365" t="s">
        <v>226</v>
      </c>
      <c r="H996" s="365">
        <v>-510</v>
      </c>
      <c r="I996" s="366"/>
      <c r="J996" s="365">
        <v>-510</v>
      </c>
      <c r="K996" s="335"/>
      <c r="L996" s="335"/>
      <c r="M996" s="335"/>
    </row>
    <row r="997" spans="1:13" ht="13.8">
      <c r="A997" s="335"/>
      <c r="B997" s="335"/>
      <c r="C997" s="377" t="s">
        <v>960</v>
      </c>
      <c r="D997" s="370" t="s">
        <v>523</v>
      </c>
      <c r="E997" s="362" t="s">
        <v>964</v>
      </c>
      <c r="F997" s="363">
        <v>514793</v>
      </c>
      <c r="G997" s="363">
        <v>291848</v>
      </c>
      <c r="H997" s="363">
        <v>-222945</v>
      </c>
      <c r="I997" s="364">
        <v>681563</v>
      </c>
      <c r="J997" s="363">
        <v>-389716</v>
      </c>
      <c r="K997" s="335"/>
      <c r="L997" s="335"/>
      <c r="M997" s="335"/>
    </row>
    <row r="998" spans="1:13" ht="13.8">
      <c r="A998" s="335"/>
      <c r="B998" s="335"/>
      <c r="C998" s="377" t="s">
        <v>960</v>
      </c>
      <c r="D998" s="370" t="s">
        <v>523</v>
      </c>
      <c r="E998" s="362" t="s">
        <v>777</v>
      </c>
      <c r="F998" s="365" t="s">
        <v>226</v>
      </c>
      <c r="G998" s="365" t="s">
        <v>226</v>
      </c>
      <c r="H998" s="365" t="s">
        <v>226</v>
      </c>
      <c r="I998" s="366" t="s">
        <v>226</v>
      </c>
      <c r="J998" s="365" t="s">
        <v>226</v>
      </c>
      <c r="K998" s="335"/>
      <c r="L998" s="335"/>
      <c r="M998" s="335"/>
    </row>
    <row r="999" spans="1:13" ht="13.8" hidden="1">
      <c r="A999" s="335"/>
      <c r="B999" s="335"/>
      <c r="C999" s="377" t="s">
        <v>960</v>
      </c>
      <c r="D999" s="351" t="s">
        <v>872</v>
      </c>
      <c r="E999" s="352"/>
      <c r="F999" s="374">
        <v>722021</v>
      </c>
      <c r="G999" s="374">
        <v>394508</v>
      </c>
      <c r="H999" s="374">
        <v>-327513</v>
      </c>
      <c r="I999" s="375">
        <v>843861</v>
      </c>
      <c r="J999" s="374">
        <v>-449353</v>
      </c>
      <c r="K999" s="335"/>
      <c r="L999" s="335"/>
      <c r="M999" s="335"/>
    </row>
    <row r="1000" spans="1:13" ht="13.8" hidden="1">
      <c r="A1000" s="335"/>
      <c r="B1000" s="335"/>
      <c r="C1000" s="377" t="s">
        <v>960</v>
      </c>
      <c r="D1000" s="351" t="s">
        <v>970</v>
      </c>
      <c r="E1000" s="352"/>
      <c r="F1000" s="374">
        <v>1292090135</v>
      </c>
      <c r="G1000" s="374">
        <v>1119992095</v>
      </c>
      <c r="H1000" s="374">
        <v>-172098039</v>
      </c>
      <c r="I1000" s="375">
        <v>1310686220</v>
      </c>
      <c r="J1000" s="374">
        <v>-190694125</v>
      </c>
      <c r="K1000" s="335"/>
      <c r="L1000" s="335"/>
      <c r="M1000" s="335"/>
    </row>
    <row r="1001" spans="1:13" ht="13.8" hidden="1">
      <c r="A1001" s="335"/>
      <c r="B1001" s="335"/>
      <c r="C1001" s="350"/>
      <c r="D1001" s="351" t="s">
        <v>971</v>
      </c>
      <c r="E1001" s="352"/>
      <c r="F1001" s="353"/>
      <c r="G1001" s="353"/>
      <c r="H1001" s="353"/>
      <c r="I1001" s="354"/>
      <c r="J1001" s="353"/>
      <c r="K1001" s="335"/>
      <c r="L1001" s="335"/>
      <c r="M1001" s="335"/>
    </row>
    <row r="1002" spans="1:13" ht="13.8" hidden="1">
      <c r="A1002" s="335"/>
      <c r="B1002" s="335"/>
      <c r="C1002" s="350"/>
      <c r="D1002" s="351" t="s">
        <v>417</v>
      </c>
      <c r="E1002" s="352"/>
      <c r="F1002" s="353"/>
      <c r="G1002" s="353"/>
      <c r="H1002" s="353"/>
      <c r="I1002" s="354"/>
      <c r="J1002" s="353"/>
      <c r="K1002" s="335"/>
      <c r="L1002" s="335"/>
      <c r="M1002" s="335"/>
    </row>
    <row r="1003" spans="1:13" ht="13.8" hidden="1">
      <c r="A1003" s="335"/>
      <c r="B1003" s="335"/>
      <c r="C1003" s="377" t="s">
        <v>971</v>
      </c>
      <c r="D1003" s="370" t="s">
        <v>413</v>
      </c>
      <c r="E1003" s="373" t="s">
        <v>820</v>
      </c>
      <c r="F1003" s="360"/>
      <c r="G1003" s="360"/>
      <c r="H1003" s="360"/>
      <c r="I1003" s="361"/>
      <c r="J1003" s="365" t="s">
        <v>226</v>
      </c>
      <c r="K1003" s="335"/>
      <c r="L1003" s="335"/>
      <c r="M1003" s="335"/>
    </row>
    <row r="1004" spans="1:13" ht="13.8" hidden="1">
      <c r="A1004" s="335"/>
      <c r="B1004" s="335"/>
      <c r="C1004" s="377" t="s">
        <v>971</v>
      </c>
      <c r="D1004" s="370" t="s">
        <v>413</v>
      </c>
      <c r="E1004" s="362" t="s">
        <v>775</v>
      </c>
      <c r="F1004" s="363">
        <v>13376361</v>
      </c>
      <c r="G1004" s="363">
        <v>13533092</v>
      </c>
      <c r="H1004" s="363">
        <v>156731</v>
      </c>
      <c r="I1004" s="364">
        <v>13533092</v>
      </c>
      <c r="J1004" s="365" t="s">
        <v>226</v>
      </c>
      <c r="K1004" s="335"/>
      <c r="L1004" s="335"/>
      <c r="M1004" s="335"/>
    </row>
    <row r="1005" spans="1:13" ht="13.8" hidden="1">
      <c r="A1005" s="335"/>
      <c r="B1005" s="335"/>
      <c r="C1005" s="377" t="s">
        <v>971</v>
      </c>
      <c r="D1005" s="370" t="s">
        <v>413</v>
      </c>
      <c r="E1005" s="362" t="s">
        <v>972</v>
      </c>
      <c r="F1005" s="363">
        <v>295344</v>
      </c>
      <c r="G1005" s="365" t="s">
        <v>226</v>
      </c>
      <c r="H1005" s="363">
        <v>-295344</v>
      </c>
      <c r="I1005" s="361"/>
      <c r="J1005" s="365" t="s">
        <v>226</v>
      </c>
      <c r="K1005" s="335"/>
      <c r="L1005" s="335"/>
      <c r="M1005" s="335"/>
    </row>
    <row r="1006" spans="1:13" ht="13.8" hidden="1">
      <c r="A1006" s="335"/>
      <c r="B1006" s="335"/>
      <c r="C1006" s="377" t="s">
        <v>971</v>
      </c>
      <c r="D1006" s="370" t="s">
        <v>419</v>
      </c>
      <c r="E1006" s="373" t="s">
        <v>603</v>
      </c>
      <c r="F1006" s="360"/>
      <c r="G1006" s="360"/>
      <c r="H1006" s="360"/>
      <c r="I1006" s="361"/>
      <c r="J1006" s="360"/>
      <c r="K1006" s="335"/>
      <c r="L1006" s="335"/>
      <c r="M1006" s="335"/>
    </row>
    <row r="1007" spans="1:13" ht="13.8" hidden="1">
      <c r="A1007" s="335"/>
      <c r="B1007" s="335"/>
      <c r="C1007" s="377" t="s">
        <v>971</v>
      </c>
      <c r="D1007" s="370" t="s">
        <v>419</v>
      </c>
      <c r="E1007" s="362" t="s">
        <v>775</v>
      </c>
      <c r="F1007" s="363">
        <v>87531770</v>
      </c>
      <c r="G1007" s="363">
        <v>94579738</v>
      </c>
      <c r="H1007" s="363">
        <v>7047968</v>
      </c>
      <c r="I1007" s="364">
        <v>87531770</v>
      </c>
      <c r="J1007" s="363">
        <v>7047968</v>
      </c>
      <c r="K1007" s="335"/>
      <c r="L1007" s="335"/>
      <c r="M1007" s="335"/>
    </row>
    <row r="1008" spans="1:13" ht="13.8" hidden="1">
      <c r="A1008" s="335"/>
      <c r="B1008" s="335"/>
      <c r="C1008" s="377" t="s">
        <v>971</v>
      </c>
      <c r="D1008" s="370" t="s">
        <v>419</v>
      </c>
      <c r="E1008" s="362" t="s">
        <v>972</v>
      </c>
      <c r="F1008" s="363">
        <v>108700</v>
      </c>
      <c r="G1008" s="365" t="s">
        <v>226</v>
      </c>
      <c r="H1008" s="363">
        <v>-108700</v>
      </c>
      <c r="I1008" s="366" t="s">
        <v>226</v>
      </c>
      <c r="J1008" s="365" t="s">
        <v>226</v>
      </c>
      <c r="K1008" s="335"/>
      <c r="L1008" s="335"/>
      <c r="M1008" s="335"/>
    </row>
    <row r="1009" spans="1:13" ht="13.8" hidden="1">
      <c r="A1009" s="335"/>
      <c r="B1009" s="335"/>
      <c r="C1009" s="377" t="s">
        <v>971</v>
      </c>
      <c r="D1009" s="370" t="s">
        <v>421</v>
      </c>
      <c r="E1009" s="373" t="s">
        <v>605</v>
      </c>
      <c r="F1009" s="360"/>
      <c r="G1009" s="360"/>
      <c r="H1009" s="360"/>
      <c r="I1009" s="361"/>
      <c r="J1009" s="360"/>
      <c r="K1009" s="335"/>
      <c r="L1009" s="335"/>
      <c r="M1009" s="335"/>
    </row>
    <row r="1010" spans="1:13" ht="13.8" hidden="1">
      <c r="A1010" s="335"/>
      <c r="B1010" s="335"/>
      <c r="C1010" s="377" t="s">
        <v>971</v>
      </c>
      <c r="D1010" s="370" t="s">
        <v>421</v>
      </c>
      <c r="E1010" s="362" t="s">
        <v>775</v>
      </c>
      <c r="F1010" s="365" t="s">
        <v>226</v>
      </c>
      <c r="G1010" s="365" t="s">
        <v>226</v>
      </c>
      <c r="H1010" s="365" t="s">
        <v>226</v>
      </c>
      <c r="I1010" s="361"/>
      <c r="J1010" s="365" t="s">
        <v>226</v>
      </c>
      <c r="K1010" s="335"/>
      <c r="L1010" s="335"/>
      <c r="M1010" s="335"/>
    </row>
    <row r="1011" spans="1:13" ht="13.8" hidden="1">
      <c r="A1011" s="335"/>
      <c r="B1011" s="335"/>
      <c r="C1011" s="377" t="s">
        <v>971</v>
      </c>
      <c r="D1011" s="370" t="s">
        <v>421</v>
      </c>
      <c r="E1011" s="362" t="s">
        <v>972</v>
      </c>
      <c r="F1011" s="363">
        <v>10040</v>
      </c>
      <c r="G1011" s="365" t="s">
        <v>226</v>
      </c>
      <c r="H1011" s="363">
        <v>-10040</v>
      </c>
      <c r="I1011" s="366" t="s">
        <v>226</v>
      </c>
      <c r="J1011" s="365" t="s">
        <v>226</v>
      </c>
      <c r="K1011" s="335"/>
      <c r="L1011" s="335"/>
      <c r="M1011" s="335"/>
    </row>
    <row r="1012" spans="1:13" ht="13.8" hidden="1">
      <c r="A1012" s="335"/>
      <c r="B1012" s="335"/>
      <c r="C1012" s="377" t="s">
        <v>971</v>
      </c>
      <c r="D1012" s="370" t="s">
        <v>430</v>
      </c>
      <c r="E1012" s="373" t="s">
        <v>933</v>
      </c>
      <c r="F1012" s="360"/>
      <c r="G1012" s="360"/>
      <c r="H1012" s="360"/>
      <c r="I1012" s="361"/>
      <c r="J1012" s="360"/>
      <c r="K1012" s="335"/>
      <c r="L1012" s="335"/>
      <c r="M1012" s="335"/>
    </row>
    <row r="1013" spans="1:13" ht="13.8" hidden="1">
      <c r="A1013" s="335"/>
      <c r="B1013" s="335"/>
      <c r="C1013" s="377" t="s">
        <v>971</v>
      </c>
      <c r="D1013" s="370" t="s">
        <v>430</v>
      </c>
      <c r="E1013" s="362" t="s">
        <v>775</v>
      </c>
      <c r="F1013" s="365" t="s">
        <v>226</v>
      </c>
      <c r="G1013" s="365" t="s">
        <v>226</v>
      </c>
      <c r="H1013" s="360"/>
      <c r="I1013" s="361"/>
      <c r="J1013" s="365" t="s">
        <v>226</v>
      </c>
      <c r="K1013" s="335"/>
      <c r="L1013" s="335"/>
      <c r="M1013" s="335"/>
    </row>
    <row r="1014" spans="1:13" ht="13.8" hidden="1">
      <c r="A1014" s="335"/>
      <c r="B1014" s="335"/>
      <c r="C1014" s="377" t="s">
        <v>971</v>
      </c>
      <c r="D1014" s="370" t="s">
        <v>430</v>
      </c>
      <c r="E1014" s="362" t="s">
        <v>972</v>
      </c>
      <c r="F1014" s="365" t="s">
        <v>226</v>
      </c>
      <c r="G1014" s="365" t="s">
        <v>226</v>
      </c>
      <c r="H1014" s="360"/>
      <c r="I1014" s="361"/>
      <c r="J1014" s="365" t="s">
        <v>226</v>
      </c>
      <c r="K1014" s="335"/>
      <c r="L1014" s="335"/>
      <c r="M1014" s="335"/>
    </row>
    <row r="1015" spans="1:13" ht="13.8" hidden="1">
      <c r="A1015" s="335"/>
      <c r="B1015" s="335"/>
      <c r="C1015" s="377" t="s">
        <v>971</v>
      </c>
      <c r="D1015" s="370" t="s">
        <v>436</v>
      </c>
      <c r="E1015" s="373" t="s">
        <v>613</v>
      </c>
      <c r="F1015" s="360"/>
      <c r="G1015" s="360"/>
      <c r="H1015" s="360"/>
      <c r="I1015" s="361"/>
      <c r="J1015" s="360"/>
      <c r="K1015" s="335"/>
      <c r="L1015" s="335"/>
      <c r="M1015" s="335"/>
    </row>
    <row r="1016" spans="1:13" ht="13.8" hidden="1">
      <c r="A1016" s="335"/>
      <c r="B1016" s="335"/>
      <c r="C1016" s="377" t="s">
        <v>971</v>
      </c>
      <c r="D1016" s="370" t="s">
        <v>436</v>
      </c>
      <c r="E1016" s="362" t="s">
        <v>775</v>
      </c>
      <c r="F1016" s="363">
        <v>123789132</v>
      </c>
      <c r="G1016" s="363">
        <v>138236307</v>
      </c>
      <c r="H1016" s="363">
        <v>14447175</v>
      </c>
      <c r="I1016" s="364">
        <v>138236307</v>
      </c>
      <c r="J1016" s="365" t="s">
        <v>226</v>
      </c>
      <c r="K1016" s="335"/>
      <c r="L1016" s="335"/>
      <c r="M1016" s="335"/>
    </row>
    <row r="1017" spans="1:13" ht="13.8" hidden="1">
      <c r="A1017" s="335"/>
      <c r="B1017" s="335"/>
      <c r="C1017" s="377" t="s">
        <v>971</v>
      </c>
      <c r="D1017" s="370" t="s">
        <v>436</v>
      </c>
      <c r="E1017" s="362" t="s">
        <v>972</v>
      </c>
      <c r="F1017" s="365" t="s">
        <v>226</v>
      </c>
      <c r="G1017" s="365" t="s">
        <v>226</v>
      </c>
      <c r="H1017" s="360"/>
      <c r="I1017" s="361"/>
      <c r="J1017" s="365" t="s">
        <v>226</v>
      </c>
      <c r="K1017" s="335"/>
      <c r="L1017" s="335"/>
      <c r="M1017" s="335"/>
    </row>
    <row r="1018" spans="1:13" ht="13.8" hidden="1">
      <c r="A1018" s="335"/>
      <c r="B1018" s="335"/>
      <c r="C1018" s="377" t="s">
        <v>971</v>
      </c>
      <c r="D1018" s="370" t="s">
        <v>438</v>
      </c>
      <c r="E1018" s="373" t="s">
        <v>615</v>
      </c>
      <c r="F1018" s="360"/>
      <c r="G1018" s="360"/>
      <c r="H1018" s="360"/>
      <c r="I1018" s="361"/>
      <c r="J1018" s="360"/>
      <c r="K1018" s="335"/>
      <c r="L1018" s="335"/>
      <c r="M1018" s="335"/>
    </row>
    <row r="1019" spans="1:13" ht="13.8" hidden="1">
      <c r="A1019" s="335"/>
      <c r="B1019" s="335"/>
      <c r="C1019" s="377" t="s">
        <v>971</v>
      </c>
      <c r="D1019" s="370" t="s">
        <v>438</v>
      </c>
      <c r="E1019" s="362" t="s">
        <v>775</v>
      </c>
      <c r="F1019" s="365" t="s">
        <v>226</v>
      </c>
      <c r="G1019" s="365" t="s">
        <v>226</v>
      </c>
      <c r="H1019" s="365" t="s">
        <v>226</v>
      </c>
      <c r="I1019" s="361"/>
      <c r="J1019" s="365" t="s">
        <v>226</v>
      </c>
      <c r="K1019" s="335"/>
      <c r="L1019" s="335"/>
      <c r="M1019" s="335"/>
    </row>
    <row r="1020" spans="1:13" ht="13.8" hidden="1">
      <c r="A1020" s="335"/>
      <c r="B1020" s="335"/>
      <c r="C1020" s="377" t="s">
        <v>971</v>
      </c>
      <c r="D1020" s="370" t="s">
        <v>438</v>
      </c>
      <c r="E1020" s="362" t="s">
        <v>972</v>
      </c>
      <c r="F1020" s="363">
        <v>313600</v>
      </c>
      <c r="G1020" s="365" t="s">
        <v>226</v>
      </c>
      <c r="H1020" s="363">
        <v>-313600</v>
      </c>
      <c r="I1020" s="366" t="s">
        <v>226</v>
      </c>
      <c r="J1020" s="365" t="s">
        <v>226</v>
      </c>
      <c r="K1020" s="335"/>
      <c r="L1020" s="335"/>
      <c r="M1020" s="335"/>
    </row>
    <row r="1021" spans="1:13" ht="13.8" hidden="1">
      <c r="A1021" s="335"/>
      <c r="B1021" s="335"/>
      <c r="C1021" s="377" t="s">
        <v>971</v>
      </c>
      <c r="D1021" s="370" t="s">
        <v>827</v>
      </c>
      <c r="E1021" s="359" t="s">
        <v>966</v>
      </c>
      <c r="F1021" s="360"/>
      <c r="G1021" s="360"/>
      <c r="H1021" s="360"/>
      <c r="I1021" s="361"/>
      <c r="J1021" s="360"/>
      <c r="K1021" s="335"/>
      <c r="L1021" s="335"/>
      <c r="M1021" s="335"/>
    </row>
    <row r="1022" spans="1:13" ht="13.8" hidden="1">
      <c r="A1022" s="335"/>
      <c r="B1022" s="335"/>
      <c r="C1022" s="377" t="s">
        <v>971</v>
      </c>
      <c r="D1022" s="370" t="s">
        <v>827</v>
      </c>
      <c r="E1022" s="362" t="s">
        <v>775</v>
      </c>
      <c r="F1022" s="363">
        <v>401600685</v>
      </c>
      <c r="G1022" s="363">
        <v>396152876</v>
      </c>
      <c r="H1022" s="363">
        <v>-5447809</v>
      </c>
      <c r="I1022" s="364">
        <v>396152876</v>
      </c>
      <c r="J1022" s="365" t="s">
        <v>226</v>
      </c>
      <c r="K1022" s="335"/>
      <c r="L1022" s="335"/>
      <c r="M1022" s="335"/>
    </row>
    <row r="1023" spans="1:13" ht="13.8" hidden="1">
      <c r="A1023" s="335"/>
      <c r="B1023" s="335"/>
      <c r="C1023" s="377" t="s">
        <v>971</v>
      </c>
      <c r="D1023" s="370" t="s">
        <v>827</v>
      </c>
      <c r="E1023" s="362" t="s">
        <v>972</v>
      </c>
      <c r="F1023" s="365" t="s">
        <v>226</v>
      </c>
      <c r="G1023" s="365" t="s">
        <v>226</v>
      </c>
      <c r="H1023" s="360"/>
      <c r="I1023" s="361"/>
      <c r="J1023" s="365" t="s">
        <v>226</v>
      </c>
      <c r="K1023" s="335"/>
      <c r="L1023" s="335"/>
      <c r="M1023" s="335"/>
    </row>
    <row r="1024" spans="1:13" ht="13.8" hidden="1">
      <c r="A1024" s="335"/>
      <c r="B1024" s="335"/>
      <c r="C1024" s="377" t="s">
        <v>971</v>
      </c>
      <c r="D1024" s="370" t="s">
        <v>442</v>
      </c>
      <c r="E1024" s="373" t="s">
        <v>617</v>
      </c>
      <c r="F1024" s="360"/>
      <c r="G1024" s="360"/>
      <c r="H1024" s="360"/>
      <c r="I1024" s="361"/>
      <c r="J1024" s="360"/>
      <c r="K1024" s="335"/>
      <c r="L1024" s="335"/>
      <c r="M1024" s="335"/>
    </row>
    <row r="1025" spans="1:13" ht="13.8" hidden="1">
      <c r="A1025" s="335"/>
      <c r="B1025" s="335"/>
      <c r="C1025" s="377" t="s">
        <v>971</v>
      </c>
      <c r="D1025" s="370" t="s">
        <v>442</v>
      </c>
      <c r="E1025" s="362" t="s">
        <v>775</v>
      </c>
      <c r="F1025" s="363">
        <v>254957914</v>
      </c>
      <c r="G1025" s="363">
        <v>277757266</v>
      </c>
      <c r="H1025" s="363">
        <v>22799351</v>
      </c>
      <c r="I1025" s="364">
        <v>277757266</v>
      </c>
      <c r="J1025" s="365" t="s">
        <v>226</v>
      </c>
      <c r="K1025" s="335"/>
      <c r="L1025" s="335"/>
      <c r="M1025" s="335"/>
    </row>
    <row r="1026" spans="1:13" ht="13.8" hidden="1">
      <c r="A1026" s="335"/>
      <c r="B1026" s="335"/>
      <c r="C1026" s="377" t="s">
        <v>971</v>
      </c>
      <c r="D1026" s="370" t="s">
        <v>442</v>
      </c>
      <c r="E1026" s="362" t="s">
        <v>972</v>
      </c>
      <c r="F1026" s="365" t="s">
        <v>226</v>
      </c>
      <c r="G1026" s="365" t="s">
        <v>226</v>
      </c>
      <c r="H1026" s="360"/>
      <c r="I1026" s="361"/>
      <c r="J1026" s="365" t="s">
        <v>226</v>
      </c>
      <c r="K1026" s="335"/>
      <c r="L1026" s="335"/>
      <c r="M1026" s="335"/>
    </row>
    <row r="1027" spans="1:13" ht="13.8" hidden="1">
      <c r="A1027" s="335"/>
      <c r="B1027" s="335"/>
      <c r="C1027" s="377" t="s">
        <v>971</v>
      </c>
      <c r="D1027" s="370" t="s">
        <v>451</v>
      </c>
      <c r="E1027" s="373" t="s">
        <v>622</v>
      </c>
      <c r="F1027" s="360"/>
      <c r="G1027" s="360"/>
      <c r="H1027" s="360"/>
      <c r="I1027" s="361"/>
      <c r="J1027" s="360"/>
      <c r="K1027" s="335"/>
      <c r="L1027" s="335"/>
      <c r="M1027" s="335"/>
    </row>
    <row r="1028" spans="1:13" ht="13.8" hidden="1">
      <c r="A1028" s="335"/>
      <c r="B1028" s="335"/>
      <c r="C1028" s="377" t="s">
        <v>971</v>
      </c>
      <c r="D1028" s="370" t="s">
        <v>451</v>
      </c>
      <c r="E1028" s="362" t="s">
        <v>775</v>
      </c>
      <c r="F1028" s="363">
        <v>263730887</v>
      </c>
      <c r="G1028" s="363">
        <v>263730887</v>
      </c>
      <c r="H1028" s="365">
        <v>0</v>
      </c>
      <c r="I1028" s="364">
        <v>263730887</v>
      </c>
      <c r="J1028" s="365" t="s">
        <v>226</v>
      </c>
      <c r="K1028" s="335"/>
      <c r="L1028" s="335"/>
      <c r="M1028" s="335"/>
    </row>
    <row r="1029" spans="1:13" ht="13.8" hidden="1">
      <c r="A1029" s="335"/>
      <c r="B1029" s="335"/>
      <c r="C1029" s="377" t="s">
        <v>971</v>
      </c>
      <c r="D1029" s="370" t="s">
        <v>451</v>
      </c>
      <c r="E1029" s="362" t="s">
        <v>972</v>
      </c>
      <c r="F1029" s="365" t="s">
        <v>226</v>
      </c>
      <c r="G1029" s="365" t="s">
        <v>226</v>
      </c>
      <c r="H1029" s="360"/>
      <c r="I1029" s="361"/>
      <c r="J1029" s="365" t="s">
        <v>226</v>
      </c>
      <c r="K1029" s="335"/>
      <c r="L1029" s="335"/>
      <c r="M1029" s="335"/>
    </row>
    <row r="1030" spans="1:13" ht="13.8" hidden="1">
      <c r="A1030" s="335"/>
      <c r="B1030" s="335"/>
      <c r="C1030" s="377" t="s">
        <v>971</v>
      </c>
      <c r="D1030" s="370" t="s">
        <v>454</v>
      </c>
      <c r="E1030" s="373" t="s">
        <v>973</v>
      </c>
      <c r="F1030" s="360"/>
      <c r="G1030" s="360"/>
      <c r="H1030" s="360"/>
      <c r="I1030" s="361"/>
      <c r="J1030" s="360"/>
      <c r="K1030" s="335"/>
      <c r="L1030" s="335"/>
      <c r="M1030" s="335"/>
    </row>
    <row r="1031" spans="1:13" ht="13.8" hidden="1">
      <c r="A1031" s="335"/>
      <c r="B1031" s="335"/>
      <c r="C1031" s="377" t="s">
        <v>971</v>
      </c>
      <c r="D1031" s="370" t="s">
        <v>454</v>
      </c>
      <c r="E1031" s="362" t="s">
        <v>775</v>
      </c>
      <c r="F1031" s="363">
        <v>23282611</v>
      </c>
      <c r="G1031" s="363">
        <v>27698163</v>
      </c>
      <c r="H1031" s="363">
        <v>4415553</v>
      </c>
      <c r="I1031" s="364">
        <v>27698163</v>
      </c>
      <c r="J1031" s="365" t="s">
        <v>226</v>
      </c>
      <c r="K1031" s="335"/>
      <c r="L1031" s="335"/>
      <c r="M1031" s="335"/>
    </row>
    <row r="1032" spans="1:13" ht="13.8" hidden="1">
      <c r="A1032" s="335"/>
      <c r="B1032" s="335"/>
      <c r="C1032" s="377" t="s">
        <v>971</v>
      </c>
      <c r="D1032" s="370" t="s">
        <v>454</v>
      </c>
      <c r="E1032" s="362" t="s">
        <v>972</v>
      </c>
      <c r="F1032" s="363">
        <v>19675247</v>
      </c>
      <c r="G1032" s="365" t="s">
        <v>226</v>
      </c>
      <c r="H1032" s="363">
        <v>-19675247</v>
      </c>
      <c r="I1032" s="361"/>
      <c r="J1032" s="365" t="s">
        <v>226</v>
      </c>
      <c r="K1032" s="335"/>
      <c r="L1032" s="335"/>
      <c r="M1032" s="335"/>
    </row>
    <row r="1033" spans="1:13" ht="13.8" hidden="1">
      <c r="A1033" s="335"/>
      <c r="B1033" s="335"/>
      <c r="C1033" s="377" t="s">
        <v>971</v>
      </c>
      <c r="D1033" s="370" t="s">
        <v>458</v>
      </c>
      <c r="E1033" s="373" t="s">
        <v>627</v>
      </c>
      <c r="F1033" s="360"/>
      <c r="G1033" s="360"/>
      <c r="H1033" s="360"/>
      <c r="I1033" s="361"/>
      <c r="J1033" s="360"/>
      <c r="K1033" s="335"/>
      <c r="L1033" s="335"/>
      <c r="M1033" s="335"/>
    </row>
    <row r="1034" spans="1:13" ht="13.8" hidden="1">
      <c r="A1034" s="335"/>
      <c r="B1034" s="335"/>
      <c r="C1034" s="377" t="s">
        <v>971</v>
      </c>
      <c r="D1034" s="370" t="s">
        <v>458</v>
      </c>
      <c r="E1034" s="362" t="s">
        <v>775</v>
      </c>
      <c r="F1034" s="365" t="s">
        <v>226</v>
      </c>
      <c r="G1034" s="365" t="s">
        <v>226</v>
      </c>
      <c r="H1034" s="360"/>
      <c r="I1034" s="361"/>
      <c r="J1034" s="365" t="s">
        <v>226</v>
      </c>
      <c r="K1034" s="335"/>
      <c r="L1034" s="335"/>
      <c r="M1034" s="335"/>
    </row>
    <row r="1035" spans="1:13" ht="13.8" hidden="1">
      <c r="A1035" s="335"/>
      <c r="B1035" s="335"/>
      <c r="C1035" s="377" t="s">
        <v>971</v>
      </c>
      <c r="D1035" s="370" t="s">
        <v>458</v>
      </c>
      <c r="E1035" s="362" t="s">
        <v>972</v>
      </c>
      <c r="F1035" s="365" t="s">
        <v>226</v>
      </c>
      <c r="G1035" s="365" t="s">
        <v>226</v>
      </c>
      <c r="H1035" s="360"/>
      <c r="I1035" s="361"/>
      <c r="J1035" s="365" t="s">
        <v>226</v>
      </c>
      <c r="K1035" s="335"/>
      <c r="L1035" s="335"/>
      <c r="M1035" s="335"/>
    </row>
    <row r="1036" spans="1:13" ht="13.8" hidden="1">
      <c r="A1036" s="335"/>
      <c r="B1036" s="335"/>
      <c r="C1036" s="377" t="s">
        <v>971</v>
      </c>
      <c r="D1036" s="370" t="s">
        <v>550</v>
      </c>
      <c r="E1036" s="387" t="s">
        <v>687</v>
      </c>
      <c r="F1036" s="360"/>
      <c r="G1036" s="360"/>
      <c r="H1036" s="360"/>
      <c r="I1036" s="361"/>
      <c r="J1036" s="360"/>
      <c r="K1036" s="335"/>
      <c r="L1036" s="335"/>
      <c r="M1036" s="335"/>
    </row>
    <row r="1037" spans="1:13" ht="13.8" hidden="1">
      <c r="A1037" s="335"/>
      <c r="B1037" s="335"/>
      <c r="C1037" s="377" t="s">
        <v>971</v>
      </c>
      <c r="D1037" s="370" t="s">
        <v>550</v>
      </c>
      <c r="E1037" s="371" t="s">
        <v>775</v>
      </c>
      <c r="F1037" s="365" t="s">
        <v>226</v>
      </c>
      <c r="G1037" s="365" t="s">
        <v>226</v>
      </c>
      <c r="H1037" s="360"/>
      <c r="I1037" s="361"/>
      <c r="J1037" s="365" t="s">
        <v>226</v>
      </c>
      <c r="K1037" s="335"/>
      <c r="L1037" s="335"/>
      <c r="M1037" s="335"/>
    </row>
    <row r="1038" spans="1:13" ht="13.8" hidden="1">
      <c r="A1038" s="335"/>
      <c r="B1038" s="335"/>
      <c r="C1038" s="377" t="s">
        <v>971</v>
      </c>
      <c r="D1038" s="370" t="s">
        <v>550</v>
      </c>
      <c r="E1038" s="371" t="s">
        <v>972</v>
      </c>
      <c r="F1038" s="365" t="s">
        <v>226</v>
      </c>
      <c r="G1038" s="365" t="s">
        <v>226</v>
      </c>
      <c r="H1038" s="360"/>
      <c r="I1038" s="361"/>
      <c r="J1038" s="365" t="s">
        <v>226</v>
      </c>
      <c r="K1038" s="335"/>
      <c r="L1038" s="335"/>
      <c r="M1038" s="335"/>
    </row>
    <row r="1039" spans="1:13" ht="13.8" hidden="1">
      <c r="A1039" s="335"/>
      <c r="B1039" s="335"/>
      <c r="C1039" s="377" t="s">
        <v>971</v>
      </c>
      <c r="D1039" s="370" t="s">
        <v>462</v>
      </c>
      <c r="E1039" s="373" t="s">
        <v>631</v>
      </c>
      <c r="F1039" s="360"/>
      <c r="G1039" s="360"/>
      <c r="H1039" s="360"/>
      <c r="I1039" s="361"/>
      <c r="J1039" s="360"/>
      <c r="K1039" s="335"/>
      <c r="L1039" s="335"/>
      <c r="M1039" s="335"/>
    </row>
    <row r="1040" spans="1:13" ht="13.8" hidden="1">
      <c r="A1040" s="335"/>
      <c r="B1040" s="335"/>
      <c r="C1040" s="377" t="s">
        <v>971</v>
      </c>
      <c r="D1040" s="370" t="s">
        <v>462</v>
      </c>
      <c r="E1040" s="362" t="s">
        <v>775</v>
      </c>
      <c r="F1040" s="365" t="s">
        <v>226</v>
      </c>
      <c r="G1040" s="365" t="s">
        <v>226</v>
      </c>
      <c r="H1040" s="360"/>
      <c r="I1040" s="361"/>
      <c r="J1040" s="365" t="s">
        <v>226</v>
      </c>
      <c r="K1040" s="335"/>
      <c r="L1040" s="335"/>
      <c r="M1040" s="335"/>
    </row>
    <row r="1041" spans="1:13" ht="13.8" hidden="1">
      <c r="A1041" s="335"/>
      <c r="B1041" s="335"/>
      <c r="C1041" s="377" t="s">
        <v>971</v>
      </c>
      <c r="D1041" s="370" t="s">
        <v>462</v>
      </c>
      <c r="E1041" s="362" t="s">
        <v>972</v>
      </c>
      <c r="F1041" s="365" t="s">
        <v>226</v>
      </c>
      <c r="G1041" s="365" t="s">
        <v>226</v>
      </c>
      <c r="H1041" s="360"/>
      <c r="I1041" s="361"/>
      <c r="J1041" s="365" t="s">
        <v>226</v>
      </c>
      <c r="K1041" s="335"/>
      <c r="L1041" s="335"/>
      <c r="M1041" s="335"/>
    </row>
    <row r="1042" spans="1:13" ht="13.8" hidden="1">
      <c r="A1042" s="335"/>
      <c r="B1042" s="335"/>
      <c r="C1042" s="377" t="s">
        <v>971</v>
      </c>
      <c r="D1042" s="370" t="s">
        <v>474</v>
      </c>
      <c r="E1042" s="373" t="s">
        <v>933</v>
      </c>
      <c r="F1042" s="360"/>
      <c r="G1042" s="360"/>
      <c r="H1042" s="360"/>
      <c r="I1042" s="361"/>
      <c r="J1042" s="360"/>
      <c r="K1042" s="335"/>
      <c r="L1042" s="335"/>
      <c r="M1042" s="335"/>
    </row>
    <row r="1043" spans="1:13" ht="13.8" hidden="1">
      <c r="A1043" s="335"/>
      <c r="B1043" s="335"/>
      <c r="C1043" s="377" t="s">
        <v>971</v>
      </c>
      <c r="D1043" s="370" t="s">
        <v>474</v>
      </c>
      <c r="E1043" s="362" t="s">
        <v>775</v>
      </c>
      <c r="F1043" s="365" t="s">
        <v>226</v>
      </c>
      <c r="G1043" s="365" t="s">
        <v>226</v>
      </c>
      <c r="H1043" s="360"/>
      <c r="I1043" s="361"/>
      <c r="J1043" s="365" t="s">
        <v>226</v>
      </c>
      <c r="K1043" s="335"/>
      <c r="L1043" s="335"/>
      <c r="M1043" s="335"/>
    </row>
    <row r="1044" spans="1:13" ht="13.8" hidden="1">
      <c r="A1044" s="335"/>
      <c r="B1044" s="335"/>
      <c r="C1044" s="377" t="s">
        <v>971</v>
      </c>
      <c r="D1044" s="370" t="s">
        <v>474</v>
      </c>
      <c r="E1044" s="362" t="s">
        <v>972</v>
      </c>
      <c r="F1044" s="365" t="s">
        <v>226</v>
      </c>
      <c r="G1044" s="365" t="s">
        <v>226</v>
      </c>
      <c r="H1044" s="360"/>
      <c r="I1044" s="361"/>
      <c r="J1044" s="365" t="s">
        <v>226</v>
      </c>
      <c r="K1044" s="335"/>
      <c r="L1044" s="335"/>
      <c r="M1044" s="335"/>
    </row>
    <row r="1045" spans="1:13" ht="13.8" hidden="1">
      <c r="A1045" s="335"/>
      <c r="B1045" s="335"/>
      <c r="C1045" s="377" t="s">
        <v>971</v>
      </c>
      <c r="D1045" s="370" t="s">
        <v>475</v>
      </c>
      <c r="E1045" s="373" t="s">
        <v>639</v>
      </c>
      <c r="F1045" s="360"/>
      <c r="G1045" s="360"/>
      <c r="H1045" s="360"/>
      <c r="I1045" s="361"/>
      <c r="J1045" s="360"/>
      <c r="K1045" s="335"/>
      <c r="L1045" s="335"/>
      <c r="M1045" s="335"/>
    </row>
    <row r="1046" spans="1:13" ht="13.8" hidden="1">
      <c r="A1046" s="335"/>
      <c r="B1046" s="335"/>
      <c r="C1046" s="377" t="s">
        <v>971</v>
      </c>
      <c r="D1046" s="370" t="s">
        <v>475</v>
      </c>
      <c r="E1046" s="362" t="s">
        <v>775</v>
      </c>
      <c r="F1046" s="363">
        <v>123651435</v>
      </c>
      <c r="G1046" s="363">
        <v>128407814</v>
      </c>
      <c r="H1046" s="363">
        <v>4756379</v>
      </c>
      <c r="I1046" s="364">
        <v>128407814</v>
      </c>
      <c r="J1046" s="365" t="s">
        <v>226</v>
      </c>
      <c r="K1046" s="335"/>
      <c r="L1046" s="335"/>
      <c r="M1046" s="335"/>
    </row>
    <row r="1047" spans="1:13" ht="13.8" hidden="1">
      <c r="A1047" s="335"/>
      <c r="B1047" s="335"/>
      <c r="C1047" s="377" t="s">
        <v>971</v>
      </c>
      <c r="D1047" s="370" t="s">
        <v>475</v>
      </c>
      <c r="E1047" s="362" t="s">
        <v>972</v>
      </c>
      <c r="F1047" s="365" t="s">
        <v>226</v>
      </c>
      <c r="G1047" s="365" t="s">
        <v>226</v>
      </c>
      <c r="H1047" s="360"/>
      <c r="I1047" s="361"/>
      <c r="J1047" s="365" t="s">
        <v>226</v>
      </c>
      <c r="K1047" s="335"/>
      <c r="L1047" s="335"/>
      <c r="M1047" s="335"/>
    </row>
    <row r="1048" spans="1:13" ht="13.8" hidden="1">
      <c r="A1048" s="335"/>
      <c r="B1048" s="335"/>
      <c r="C1048" s="377" t="s">
        <v>971</v>
      </c>
      <c r="D1048" s="370" t="s">
        <v>487</v>
      </c>
      <c r="E1048" s="373" t="s">
        <v>647</v>
      </c>
      <c r="F1048" s="360"/>
      <c r="G1048" s="360"/>
      <c r="H1048" s="360"/>
      <c r="I1048" s="361"/>
      <c r="J1048" s="360"/>
      <c r="K1048" s="335"/>
      <c r="L1048" s="335"/>
      <c r="M1048" s="335"/>
    </row>
    <row r="1049" spans="1:13" ht="13.8" hidden="1">
      <c r="A1049" s="335"/>
      <c r="B1049" s="335"/>
      <c r="C1049" s="377" t="s">
        <v>971</v>
      </c>
      <c r="D1049" s="370" t="s">
        <v>487</v>
      </c>
      <c r="E1049" s="362" t="s">
        <v>775</v>
      </c>
      <c r="F1049" s="363">
        <v>44605644</v>
      </c>
      <c r="G1049" s="363">
        <v>41767313</v>
      </c>
      <c r="H1049" s="363">
        <v>-2838331</v>
      </c>
      <c r="I1049" s="364">
        <v>41767313</v>
      </c>
      <c r="J1049" s="365" t="s">
        <v>226</v>
      </c>
      <c r="K1049" s="335"/>
      <c r="L1049" s="335"/>
      <c r="M1049" s="335"/>
    </row>
    <row r="1050" spans="1:13" ht="13.8" hidden="1">
      <c r="A1050" s="335"/>
      <c r="B1050" s="335"/>
      <c r="C1050" s="377" t="s">
        <v>971</v>
      </c>
      <c r="D1050" s="370" t="s">
        <v>487</v>
      </c>
      <c r="E1050" s="362" t="s">
        <v>972</v>
      </c>
      <c r="F1050" s="363">
        <v>2526823</v>
      </c>
      <c r="G1050" s="365" t="s">
        <v>226</v>
      </c>
      <c r="H1050" s="363">
        <v>-2526823</v>
      </c>
      <c r="I1050" s="364">
        <v>2526823</v>
      </c>
      <c r="J1050" s="363">
        <v>-2526823</v>
      </c>
      <c r="K1050" s="335"/>
      <c r="L1050" s="335"/>
      <c r="M1050" s="335"/>
    </row>
    <row r="1051" spans="1:13" ht="13.8" hidden="1">
      <c r="A1051" s="335"/>
      <c r="B1051" s="335"/>
      <c r="C1051" s="377" t="s">
        <v>971</v>
      </c>
      <c r="D1051" s="370" t="s">
        <v>491</v>
      </c>
      <c r="E1051" s="373" t="s">
        <v>649</v>
      </c>
      <c r="F1051" s="360"/>
      <c r="G1051" s="360"/>
      <c r="H1051" s="360"/>
      <c r="I1051" s="361"/>
      <c r="J1051" s="360"/>
      <c r="K1051" s="335"/>
      <c r="L1051" s="335"/>
      <c r="M1051" s="335"/>
    </row>
    <row r="1052" spans="1:13" ht="13.8" hidden="1">
      <c r="A1052" s="335"/>
      <c r="B1052" s="335"/>
      <c r="C1052" s="377" t="s">
        <v>971</v>
      </c>
      <c r="D1052" s="370" t="s">
        <v>491</v>
      </c>
      <c r="E1052" s="362" t="s">
        <v>775</v>
      </c>
      <c r="F1052" s="365" t="s">
        <v>226</v>
      </c>
      <c r="G1052" s="365" t="s">
        <v>226</v>
      </c>
      <c r="H1052" s="360"/>
      <c r="I1052" s="361"/>
      <c r="J1052" s="365" t="s">
        <v>226</v>
      </c>
      <c r="K1052" s="335"/>
      <c r="L1052" s="335"/>
      <c r="M1052" s="335"/>
    </row>
    <row r="1053" spans="1:13" ht="13.8" hidden="1">
      <c r="A1053" s="335"/>
      <c r="B1053" s="335"/>
      <c r="C1053" s="377" t="s">
        <v>971</v>
      </c>
      <c r="D1053" s="370" t="s">
        <v>491</v>
      </c>
      <c r="E1053" s="362" t="s">
        <v>972</v>
      </c>
      <c r="F1053" s="365" t="s">
        <v>226</v>
      </c>
      <c r="G1053" s="365" t="s">
        <v>226</v>
      </c>
      <c r="H1053" s="360"/>
      <c r="I1053" s="361"/>
      <c r="J1053" s="365" t="s">
        <v>226</v>
      </c>
      <c r="K1053" s="335"/>
      <c r="L1053" s="335"/>
      <c r="M1053" s="335"/>
    </row>
    <row r="1054" spans="1:13" ht="13.8" hidden="1">
      <c r="A1054" s="335"/>
      <c r="B1054" s="335"/>
      <c r="C1054" s="377" t="s">
        <v>971</v>
      </c>
      <c r="D1054" s="370" t="s">
        <v>493</v>
      </c>
      <c r="E1054" s="373" t="s">
        <v>651</v>
      </c>
      <c r="F1054" s="360"/>
      <c r="G1054" s="360"/>
      <c r="H1054" s="360"/>
      <c r="I1054" s="361"/>
      <c r="J1054" s="360"/>
      <c r="K1054" s="335"/>
      <c r="L1054" s="335"/>
      <c r="M1054" s="335"/>
    </row>
    <row r="1055" spans="1:13" ht="13.8" hidden="1">
      <c r="A1055" s="335"/>
      <c r="B1055" s="335"/>
      <c r="C1055" s="377" t="s">
        <v>971</v>
      </c>
      <c r="D1055" s="370" t="s">
        <v>493</v>
      </c>
      <c r="E1055" s="362" t="s">
        <v>775</v>
      </c>
      <c r="F1055" s="365" t="s">
        <v>226</v>
      </c>
      <c r="G1055" s="365" t="s">
        <v>226</v>
      </c>
      <c r="H1055" s="360"/>
      <c r="I1055" s="361"/>
      <c r="J1055" s="365" t="s">
        <v>226</v>
      </c>
      <c r="K1055" s="335"/>
      <c r="L1055" s="335"/>
      <c r="M1055" s="335"/>
    </row>
    <row r="1056" spans="1:13" ht="13.8" hidden="1">
      <c r="A1056" s="335"/>
      <c r="B1056" s="335"/>
      <c r="C1056" s="377" t="s">
        <v>971</v>
      </c>
      <c r="D1056" s="370" t="s">
        <v>493</v>
      </c>
      <c r="E1056" s="362" t="s">
        <v>972</v>
      </c>
      <c r="F1056" s="365" t="s">
        <v>226</v>
      </c>
      <c r="G1056" s="365" t="s">
        <v>226</v>
      </c>
      <c r="H1056" s="360"/>
      <c r="I1056" s="361"/>
      <c r="J1056" s="365" t="s">
        <v>226</v>
      </c>
      <c r="K1056" s="335"/>
      <c r="L1056" s="335"/>
      <c r="M1056" s="335"/>
    </row>
    <row r="1057" spans="1:13" ht="13.8" hidden="1">
      <c r="A1057" s="335"/>
      <c r="B1057" s="335"/>
      <c r="C1057" s="377" t="s">
        <v>971</v>
      </c>
      <c r="D1057" s="370" t="s">
        <v>501</v>
      </c>
      <c r="E1057" s="373" t="s">
        <v>655</v>
      </c>
      <c r="F1057" s="360"/>
      <c r="G1057" s="360"/>
      <c r="H1057" s="360"/>
      <c r="I1057" s="361"/>
      <c r="J1057" s="360"/>
      <c r="K1057" s="335"/>
      <c r="L1057" s="335"/>
      <c r="M1057" s="335"/>
    </row>
    <row r="1058" spans="1:13" ht="13.8" hidden="1">
      <c r="A1058" s="335"/>
      <c r="B1058" s="335"/>
      <c r="C1058" s="377" t="s">
        <v>971</v>
      </c>
      <c r="D1058" s="370" t="s">
        <v>501</v>
      </c>
      <c r="E1058" s="362" t="s">
        <v>775</v>
      </c>
      <c r="F1058" s="365" t="s">
        <v>226</v>
      </c>
      <c r="G1058" s="365" t="s">
        <v>226</v>
      </c>
      <c r="H1058" s="360"/>
      <c r="I1058" s="361"/>
      <c r="J1058" s="365" t="s">
        <v>226</v>
      </c>
      <c r="K1058" s="335"/>
      <c r="L1058" s="335"/>
      <c r="M1058" s="335"/>
    </row>
    <row r="1059" spans="1:13" ht="13.8" hidden="1">
      <c r="A1059" s="335"/>
      <c r="B1059" s="335"/>
      <c r="C1059" s="377" t="s">
        <v>971</v>
      </c>
      <c r="D1059" s="370" t="s">
        <v>501</v>
      </c>
      <c r="E1059" s="362" t="s">
        <v>972</v>
      </c>
      <c r="F1059" s="365" t="s">
        <v>226</v>
      </c>
      <c r="G1059" s="365" t="s">
        <v>226</v>
      </c>
      <c r="H1059" s="360"/>
      <c r="I1059" s="361"/>
      <c r="J1059" s="365" t="s">
        <v>226</v>
      </c>
      <c r="K1059" s="335"/>
      <c r="L1059" s="335"/>
      <c r="M1059" s="335"/>
    </row>
    <row r="1060" spans="1:13" ht="13.8" hidden="1">
      <c r="A1060" s="335"/>
      <c r="B1060" s="335"/>
      <c r="C1060" s="377" t="s">
        <v>971</v>
      </c>
      <c r="D1060" s="370" t="s">
        <v>503</v>
      </c>
      <c r="E1060" s="373" t="s">
        <v>657</v>
      </c>
      <c r="F1060" s="360"/>
      <c r="G1060" s="360"/>
      <c r="H1060" s="360"/>
      <c r="I1060" s="361"/>
      <c r="J1060" s="360"/>
      <c r="K1060" s="335"/>
      <c r="L1060" s="335"/>
      <c r="M1060" s="335"/>
    </row>
    <row r="1061" spans="1:13" ht="13.8" hidden="1">
      <c r="A1061" s="335"/>
      <c r="B1061" s="335"/>
      <c r="C1061" s="377" t="s">
        <v>971</v>
      </c>
      <c r="D1061" s="370" t="s">
        <v>503</v>
      </c>
      <c r="E1061" s="362" t="s">
        <v>775</v>
      </c>
      <c r="F1061" s="365" t="s">
        <v>226</v>
      </c>
      <c r="G1061" s="365" t="s">
        <v>226</v>
      </c>
      <c r="H1061" s="360"/>
      <c r="I1061" s="361"/>
      <c r="J1061" s="365" t="s">
        <v>226</v>
      </c>
      <c r="K1061" s="335"/>
      <c r="L1061" s="335"/>
      <c r="M1061" s="335"/>
    </row>
    <row r="1062" spans="1:13" ht="13.8" hidden="1">
      <c r="A1062" s="335"/>
      <c r="B1062" s="335"/>
      <c r="C1062" s="377" t="s">
        <v>971</v>
      </c>
      <c r="D1062" s="370" t="s">
        <v>503</v>
      </c>
      <c r="E1062" s="362" t="s">
        <v>972</v>
      </c>
      <c r="F1062" s="365" t="s">
        <v>226</v>
      </c>
      <c r="G1062" s="365" t="s">
        <v>226</v>
      </c>
      <c r="H1062" s="360"/>
      <c r="I1062" s="361"/>
      <c r="J1062" s="365" t="s">
        <v>226</v>
      </c>
      <c r="K1062" s="335"/>
      <c r="L1062" s="335"/>
      <c r="M1062" s="335"/>
    </row>
    <row r="1063" spans="1:13" ht="13.8" hidden="1">
      <c r="A1063" s="335"/>
      <c r="B1063" s="335"/>
      <c r="C1063" s="377" t="s">
        <v>971</v>
      </c>
      <c r="D1063" s="370" t="s">
        <v>511</v>
      </c>
      <c r="E1063" s="373" t="s">
        <v>663</v>
      </c>
      <c r="F1063" s="360"/>
      <c r="G1063" s="360"/>
      <c r="H1063" s="360"/>
      <c r="I1063" s="361"/>
      <c r="J1063" s="360"/>
      <c r="K1063" s="335"/>
      <c r="L1063" s="335"/>
      <c r="M1063" s="335"/>
    </row>
    <row r="1064" spans="1:13" ht="13.8" hidden="1">
      <c r="A1064" s="335"/>
      <c r="B1064" s="335"/>
      <c r="C1064" s="377" t="s">
        <v>971</v>
      </c>
      <c r="D1064" s="370" t="s">
        <v>511</v>
      </c>
      <c r="E1064" s="362" t="s">
        <v>775</v>
      </c>
      <c r="F1064" s="363">
        <v>356719561</v>
      </c>
      <c r="G1064" s="363">
        <v>321090112</v>
      </c>
      <c r="H1064" s="363">
        <v>-35629449</v>
      </c>
      <c r="I1064" s="364">
        <v>321090112</v>
      </c>
      <c r="J1064" s="365" t="s">
        <v>226</v>
      </c>
      <c r="K1064" s="335"/>
      <c r="L1064" s="335"/>
      <c r="M1064" s="335"/>
    </row>
    <row r="1065" spans="1:13" ht="13.8" hidden="1">
      <c r="A1065" s="335"/>
      <c r="B1065" s="335"/>
      <c r="C1065" s="377" t="s">
        <v>971</v>
      </c>
      <c r="D1065" s="370" t="s">
        <v>511</v>
      </c>
      <c r="E1065" s="362" t="s">
        <v>972</v>
      </c>
      <c r="F1065" s="365" t="s">
        <v>226</v>
      </c>
      <c r="G1065" s="365" t="s">
        <v>226</v>
      </c>
      <c r="H1065" s="360"/>
      <c r="I1065" s="361"/>
      <c r="J1065" s="365" t="s">
        <v>226</v>
      </c>
      <c r="K1065" s="335"/>
      <c r="L1065" s="335"/>
      <c r="M1065" s="335"/>
    </row>
    <row r="1066" spans="1:13" ht="13.8" hidden="1">
      <c r="A1066" s="335"/>
      <c r="B1066" s="335"/>
      <c r="C1066" s="377" t="s">
        <v>971</v>
      </c>
      <c r="D1066" s="370" t="s">
        <v>515</v>
      </c>
      <c r="E1066" s="359" t="s">
        <v>974</v>
      </c>
      <c r="F1066" s="360"/>
      <c r="G1066" s="360"/>
      <c r="H1066" s="360"/>
      <c r="I1066" s="361"/>
      <c r="J1066" s="360"/>
      <c r="K1066" s="335"/>
      <c r="L1066" s="335"/>
      <c r="M1066" s="335"/>
    </row>
    <row r="1067" spans="1:13" ht="13.8" hidden="1">
      <c r="A1067" s="335"/>
      <c r="B1067" s="335"/>
      <c r="C1067" s="377" t="s">
        <v>971</v>
      </c>
      <c r="D1067" s="370" t="s">
        <v>515</v>
      </c>
      <c r="E1067" s="362" t="s">
        <v>775</v>
      </c>
      <c r="F1067" s="365" t="s">
        <v>226</v>
      </c>
      <c r="G1067" s="365" t="s">
        <v>226</v>
      </c>
      <c r="H1067" s="360"/>
      <c r="I1067" s="361"/>
      <c r="J1067" s="365" t="s">
        <v>226</v>
      </c>
      <c r="K1067" s="335"/>
      <c r="L1067" s="335"/>
      <c r="M1067" s="335"/>
    </row>
    <row r="1068" spans="1:13" ht="13.8" hidden="1">
      <c r="A1068" s="335"/>
      <c r="B1068" s="335"/>
      <c r="C1068" s="377" t="s">
        <v>971</v>
      </c>
      <c r="D1068" s="370" t="s">
        <v>515</v>
      </c>
      <c r="E1068" s="362" t="s">
        <v>972</v>
      </c>
      <c r="F1068" s="365" t="s">
        <v>226</v>
      </c>
      <c r="G1068" s="365" t="s">
        <v>226</v>
      </c>
      <c r="H1068" s="360"/>
      <c r="I1068" s="361"/>
      <c r="J1068" s="365" t="s">
        <v>226</v>
      </c>
      <c r="K1068" s="335"/>
      <c r="L1068" s="335"/>
      <c r="M1068" s="335"/>
    </row>
    <row r="1069" spans="1:13" ht="13.8" hidden="1">
      <c r="A1069" s="335"/>
      <c r="B1069" s="335"/>
      <c r="C1069" s="377" t="s">
        <v>971</v>
      </c>
      <c r="D1069" s="356" t="s">
        <v>520</v>
      </c>
      <c r="E1069" s="373" t="s">
        <v>967</v>
      </c>
      <c r="F1069" s="360"/>
      <c r="G1069" s="360"/>
      <c r="H1069" s="360"/>
      <c r="I1069" s="361"/>
      <c r="J1069" s="360"/>
      <c r="K1069" s="335"/>
      <c r="L1069" s="335"/>
      <c r="M1069" s="335"/>
    </row>
    <row r="1070" spans="1:13" ht="13.8" hidden="1">
      <c r="A1070" s="335"/>
      <c r="B1070" s="335"/>
      <c r="C1070" s="377" t="s">
        <v>971</v>
      </c>
      <c r="D1070" s="356" t="s">
        <v>520</v>
      </c>
      <c r="E1070" s="362" t="s">
        <v>775</v>
      </c>
      <c r="F1070" s="365" t="s">
        <v>226</v>
      </c>
      <c r="G1070" s="365" t="s">
        <v>226</v>
      </c>
      <c r="H1070" s="360"/>
      <c r="I1070" s="361"/>
      <c r="J1070" s="365" t="s">
        <v>226</v>
      </c>
      <c r="K1070" s="335"/>
      <c r="L1070" s="335"/>
      <c r="M1070" s="335"/>
    </row>
    <row r="1071" spans="1:13" ht="13.8" hidden="1">
      <c r="A1071" s="335"/>
      <c r="B1071" s="335"/>
      <c r="C1071" s="377" t="s">
        <v>971</v>
      </c>
      <c r="D1071" s="356" t="s">
        <v>520</v>
      </c>
      <c r="E1071" s="362" t="s">
        <v>972</v>
      </c>
      <c r="F1071" s="365" t="s">
        <v>226</v>
      </c>
      <c r="G1071" s="365" t="s">
        <v>226</v>
      </c>
      <c r="H1071" s="360"/>
      <c r="I1071" s="361"/>
      <c r="J1071" s="365" t="s">
        <v>226</v>
      </c>
      <c r="K1071" s="335"/>
      <c r="L1071" s="335"/>
      <c r="M1071" s="335"/>
    </row>
    <row r="1072" spans="1:13" ht="13.8" hidden="1">
      <c r="A1072" s="335"/>
      <c r="B1072" s="335"/>
      <c r="C1072" s="377" t="s">
        <v>971</v>
      </c>
      <c r="D1072" s="370" t="s">
        <v>518</v>
      </c>
      <c r="E1072" s="373" t="s">
        <v>668</v>
      </c>
      <c r="F1072" s="360"/>
      <c r="G1072" s="360"/>
      <c r="H1072" s="360"/>
      <c r="I1072" s="361"/>
      <c r="J1072" s="360"/>
      <c r="K1072" s="335"/>
      <c r="L1072" s="335"/>
      <c r="M1072" s="335"/>
    </row>
    <row r="1073" spans="1:13" ht="13.8" hidden="1">
      <c r="A1073" s="335"/>
      <c r="B1073" s="335"/>
      <c r="C1073" s="377" t="s">
        <v>971</v>
      </c>
      <c r="D1073" s="370" t="s">
        <v>518</v>
      </c>
      <c r="E1073" s="362" t="s">
        <v>775</v>
      </c>
      <c r="F1073" s="363">
        <v>26385839</v>
      </c>
      <c r="G1073" s="363">
        <v>23188535</v>
      </c>
      <c r="H1073" s="363">
        <v>-3197304</v>
      </c>
      <c r="I1073" s="364">
        <v>26385839</v>
      </c>
      <c r="J1073" s="363">
        <v>-3197304</v>
      </c>
      <c r="K1073" s="335"/>
      <c r="L1073" s="335"/>
      <c r="M1073" s="335"/>
    </row>
    <row r="1074" spans="1:13" ht="13.8" hidden="1">
      <c r="A1074" s="335"/>
      <c r="B1074" s="335"/>
      <c r="C1074" s="377" t="s">
        <v>971</v>
      </c>
      <c r="D1074" s="370" t="s">
        <v>518</v>
      </c>
      <c r="E1074" s="362" t="s">
        <v>972</v>
      </c>
      <c r="F1074" s="365" t="s">
        <v>226</v>
      </c>
      <c r="G1074" s="365" t="s">
        <v>226</v>
      </c>
      <c r="H1074" s="360"/>
      <c r="I1074" s="361"/>
      <c r="J1074" s="365" t="s">
        <v>226</v>
      </c>
      <c r="K1074" s="335"/>
      <c r="L1074" s="335"/>
      <c r="M1074" s="335"/>
    </row>
    <row r="1075" spans="1:13" ht="13.8" hidden="1">
      <c r="A1075" s="335"/>
      <c r="B1075" s="335"/>
      <c r="C1075" s="377" t="s">
        <v>971</v>
      </c>
      <c r="D1075" s="370" t="s">
        <v>521</v>
      </c>
      <c r="E1075" s="373" t="s">
        <v>670</v>
      </c>
      <c r="F1075" s="360"/>
      <c r="G1075" s="360"/>
      <c r="H1075" s="360"/>
      <c r="I1075" s="361"/>
      <c r="J1075" s="360"/>
      <c r="K1075" s="335"/>
      <c r="L1075" s="335"/>
      <c r="M1075" s="335"/>
    </row>
    <row r="1076" spans="1:13" ht="13.8" hidden="1">
      <c r="A1076" s="335"/>
      <c r="B1076" s="335"/>
      <c r="C1076" s="377" t="s">
        <v>971</v>
      </c>
      <c r="D1076" s="370" t="s">
        <v>521</v>
      </c>
      <c r="E1076" s="362" t="s">
        <v>775</v>
      </c>
      <c r="F1076" s="365" t="s">
        <v>226</v>
      </c>
      <c r="G1076" s="365" t="s">
        <v>226</v>
      </c>
      <c r="H1076" s="360"/>
      <c r="I1076" s="361"/>
      <c r="J1076" s="365" t="s">
        <v>226</v>
      </c>
      <c r="K1076" s="335"/>
      <c r="L1076" s="335"/>
      <c r="M1076" s="335"/>
    </row>
    <row r="1077" spans="1:13" ht="13.8" hidden="1">
      <c r="A1077" s="335"/>
      <c r="B1077" s="335"/>
      <c r="C1077" s="377" t="s">
        <v>971</v>
      </c>
      <c r="D1077" s="370" t="s">
        <v>521</v>
      </c>
      <c r="E1077" s="362" t="s">
        <v>972</v>
      </c>
      <c r="F1077" s="365" t="s">
        <v>226</v>
      </c>
      <c r="G1077" s="365" t="s">
        <v>226</v>
      </c>
      <c r="H1077" s="360"/>
      <c r="I1077" s="361"/>
      <c r="J1077" s="365" t="s">
        <v>226</v>
      </c>
      <c r="K1077" s="335"/>
      <c r="L1077" s="335"/>
      <c r="M1077" s="335"/>
    </row>
    <row r="1078" spans="1:13" ht="13.8" hidden="1">
      <c r="A1078" s="335"/>
      <c r="B1078" s="335"/>
      <c r="C1078" s="377" t="s">
        <v>971</v>
      </c>
      <c r="D1078" s="370" t="s">
        <v>526</v>
      </c>
      <c r="E1078" s="373" t="s">
        <v>675</v>
      </c>
      <c r="F1078" s="360"/>
      <c r="G1078" s="360"/>
      <c r="H1078" s="360"/>
      <c r="I1078" s="361"/>
      <c r="J1078" s="360"/>
      <c r="K1078" s="335"/>
      <c r="L1078" s="335"/>
      <c r="M1078" s="335"/>
    </row>
    <row r="1079" spans="1:13" ht="13.8" hidden="1">
      <c r="A1079" s="335"/>
      <c r="B1079" s="335"/>
      <c r="C1079" s="377" t="s">
        <v>971</v>
      </c>
      <c r="D1079" s="370" t="s">
        <v>526</v>
      </c>
      <c r="E1079" s="362" t="s">
        <v>775</v>
      </c>
      <c r="F1079" s="363">
        <v>606118299</v>
      </c>
      <c r="G1079" s="363">
        <v>622520912</v>
      </c>
      <c r="H1079" s="363">
        <v>16402613</v>
      </c>
      <c r="I1079" s="364">
        <v>622520912</v>
      </c>
      <c r="J1079" s="365" t="s">
        <v>226</v>
      </c>
      <c r="K1079" s="335"/>
      <c r="L1079" s="335"/>
      <c r="M1079" s="335"/>
    </row>
    <row r="1080" spans="1:13" ht="13.8" hidden="1">
      <c r="A1080" s="335"/>
      <c r="B1080" s="335"/>
      <c r="C1080" s="377" t="s">
        <v>971</v>
      </c>
      <c r="D1080" s="370" t="s">
        <v>526</v>
      </c>
      <c r="E1080" s="362" t="s">
        <v>972</v>
      </c>
      <c r="F1080" s="365" t="s">
        <v>226</v>
      </c>
      <c r="G1080" s="365" t="s">
        <v>226</v>
      </c>
      <c r="H1080" s="360"/>
      <c r="I1080" s="361"/>
      <c r="J1080" s="365" t="s">
        <v>226</v>
      </c>
      <c r="K1080" s="335"/>
      <c r="L1080" s="335"/>
      <c r="M1080" s="335"/>
    </row>
    <row r="1081" spans="1:13" ht="13.8" hidden="1">
      <c r="A1081" s="335"/>
      <c r="B1081" s="335"/>
      <c r="C1081" s="377" t="s">
        <v>971</v>
      </c>
      <c r="D1081" s="370" t="s">
        <v>529</v>
      </c>
      <c r="E1081" s="373" t="s">
        <v>677</v>
      </c>
      <c r="F1081" s="360"/>
      <c r="G1081" s="360"/>
      <c r="H1081" s="360"/>
      <c r="I1081" s="361"/>
      <c r="J1081" s="360"/>
      <c r="K1081" s="335"/>
      <c r="L1081" s="335"/>
      <c r="M1081" s="335"/>
    </row>
    <row r="1082" spans="1:13" ht="13.8" hidden="1">
      <c r="A1082" s="335"/>
      <c r="B1082" s="335"/>
      <c r="C1082" s="377" t="s">
        <v>971</v>
      </c>
      <c r="D1082" s="370" t="s">
        <v>529</v>
      </c>
      <c r="E1082" s="362" t="s">
        <v>775</v>
      </c>
      <c r="F1082" s="365" t="s">
        <v>226</v>
      </c>
      <c r="G1082" s="365" t="s">
        <v>226</v>
      </c>
      <c r="H1082" s="360"/>
      <c r="I1082" s="361"/>
      <c r="J1082" s="365" t="s">
        <v>226</v>
      </c>
      <c r="K1082" s="335"/>
      <c r="L1082" s="335"/>
      <c r="M1082" s="335"/>
    </row>
    <row r="1083" spans="1:13" ht="13.8" hidden="1">
      <c r="A1083" s="335"/>
      <c r="B1083" s="335"/>
      <c r="C1083" s="377" t="s">
        <v>971</v>
      </c>
      <c r="D1083" s="370" t="s">
        <v>529</v>
      </c>
      <c r="E1083" s="362" t="s">
        <v>972</v>
      </c>
      <c r="F1083" s="365" t="s">
        <v>226</v>
      </c>
      <c r="G1083" s="365" t="s">
        <v>226</v>
      </c>
      <c r="H1083" s="360"/>
      <c r="I1083" s="361"/>
      <c r="J1083" s="365" t="s">
        <v>226</v>
      </c>
      <c r="K1083" s="335"/>
      <c r="L1083" s="335"/>
      <c r="M1083" s="335"/>
    </row>
    <row r="1084" spans="1:13" ht="13.8" hidden="1">
      <c r="A1084" s="335"/>
      <c r="B1084" s="335"/>
      <c r="C1084" s="377" t="s">
        <v>971</v>
      </c>
      <c r="D1084" s="370" t="s">
        <v>533</v>
      </c>
      <c r="E1084" s="373" t="s">
        <v>935</v>
      </c>
      <c r="F1084" s="360"/>
      <c r="G1084" s="360"/>
      <c r="H1084" s="360"/>
      <c r="I1084" s="361"/>
      <c r="J1084" s="360"/>
      <c r="K1084" s="335"/>
      <c r="L1084" s="335"/>
      <c r="M1084" s="335"/>
    </row>
    <row r="1085" spans="1:13" ht="13.8" hidden="1">
      <c r="A1085" s="335"/>
      <c r="B1085" s="335"/>
      <c r="C1085" s="377" t="s">
        <v>971</v>
      </c>
      <c r="D1085" s="370" t="s">
        <v>533</v>
      </c>
      <c r="E1085" s="362" t="s">
        <v>775</v>
      </c>
      <c r="F1085" s="365" t="s">
        <v>226</v>
      </c>
      <c r="G1085" s="365" t="s">
        <v>226</v>
      </c>
      <c r="H1085" s="360"/>
      <c r="I1085" s="361"/>
      <c r="J1085" s="365" t="s">
        <v>226</v>
      </c>
      <c r="K1085" s="335"/>
      <c r="L1085" s="335"/>
      <c r="M1085" s="335"/>
    </row>
    <row r="1086" spans="1:13" ht="13.8" hidden="1">
      <c r="A1086" s="335"/>
      <c r="B1086" s="335"/>
      <c r="C1086" s="377" t="s">
        <v>971</v>
      </c>
      <c r="D1086" s="370" t="s">
        <v>533</v>
      </c>
      <c r="E1086" s="362" t="s">
        <v>972</v>
      </c>
      <c r="F1086" s="365" t="s">
        <v>226</v>
      </c>
      <c r="G1086" s="365" t="s">
        <v>226</v>
      </c>
      <c r="H1086" s="360"/>
      <c r="I1086" s="361"/>
      <c r="J1086" s="365" t="s">
        <v>226</v>
      </c>
      <c r="K1086" s="335"/>
      <c r="L1086" s="335"/>
      <c r="M1086" s="335"/>
    </row>
    <row r="1087" spans="1:13" ht="13.8" hidden="1">
      <c r="A1087" s="335"/>
      <c r="B1087" s="335"/>
      <c r="C1087" s="377" t="s">
        <v>971</v>
      </c>
      <c r="D1087" s="370" t="s">
        <v>489</v>
      </c>
      <c r="E1087" s="373" t="s">
        <v>968</v>
      </c>
      <c r="F1087" s="360"/>
      <c r="G1087" s="360"/>
      <c r="H1087" s="360"/>
      <c r="I1087" s="361"/>
      <c r="J1087" s="360"/>
      <c r="K1087" s="335"/>
      <c r="L1087" s="335"/>
      <c r="M1087" s="335"/>
    </row>
    <row r="1088" spans="1:13" ht="13.8" hidden="1">
      <c r="A1088" s="335"/>
      <c r="B1088" s="335"/>
      <c r="C1088" s="377" t="s">
        <v>971</v>
      </c>
      <c r="D1088" s="370" t="s">
        <v>489</v>
      </c>
      <c r="E1088" s="362" t="s">
        <v>775</v>
      </c>
      <c r="F1088" s="363">
        <v>15418560</v>
      </c>
      <c r="G1088" s="363">
        <v>15418560</v>
      </c>
      <c r="H1088" s="365" t="s">
        <v>226</v>
      </c>
      <c r="I1088" s="364">
        <v>15418560</v>
      </c>
      <c r="J1088" s="365" t="s">
        <v>226</v>
      </c>
      <c r="K1088" s="335"/>
      <c r="L1088" s="335"/>
      <c r="M1088" s="335"/>
    </row>
    <row r="1089" spans="1:13" ht="13.8" hidden="1">
      <c r="A1089" s="335"/>
      <c r="B1089" s="335"/>
      <c r="C1089" s="377" t="s">
        <v>971</v>
      </c>
      <c r="D1089" s="370" t="s">
        <v>489</v>
      </c>
      <c r="E1089" s="362" t="s">
        <v>972</v>
      </c>
      <c r="F1089" s="365" t="s">
        <v>226</v>
      </c>
      <c r="G1089" s="365" t="s">
        <v>226</v>
      </c>
      <c r="H1089" s="360"/>
      <c r="I1089" s="361"/>
      <c r="J1089" s="365" t="s">
        <v>226</v>
      </c>
      <c r="K1089" s="335"/>
      <c r="L1089" s="335"/>
      <c r="M1089" s="335"/>
    </row>
    <row r="1090" spans="1:13" ht="13.8" hidden="1">
      <c r="A1090" s="335"/>
      <c r="B1090" s="335"/>
      <c r="C1090" s="377" t="s">
        <v>971</v>
      </c>
      <c r="D1090" s="370" t="s">
        <v>534</v>
      </c>
      <c r="E1090" s="373" t="s">
        <v>680</v>
      </c>
      <c r="F1090" s="360"/>
      <c r="G1090" s="360"/>
      <c r="H1090" s="360"/>
      <c r="I1090" s="361"/>
      <c r="J1090" s="360"/>
      <c r="K1090" s="335"/>
      <c r="L1090" s="335"/>
      <c r="M1090" s="335"/>
    </row>
    <row r="1091" spans="1:13" ht="13.8" hidden="1">
      <c r="A1091" s="335"/>
      <c r="B1091" s="335"/>
      <c r="C1091" s="377" t="s">
        <v>971</v>
      </c>
      <c r="D1091" s="370" t="s">
        <v>534</v>
      </c>
      <c r="E1091" s="362" t="s">
        <v>775</v>
      </c>
      <c r="F1091" s="365" t="s">
        <v>226</v>
      </c>
      <c r="G1091" s="365" t="s">
        <v>226</v>
      </c>
      <c r="H1091" s="360"/>
      <c r="I1091" s="361"/>
      <c r="J1091" s="365" t="s">
        <v>226</v>
      </c>
      <c r="K1091" s="335"/>
      <c r="L1091" s="335"/>
      <c r="M1091" s="335"/>
    </row>
    <row r="1092" spans="1:13" ht="13.8" hidden="1">
      <c r="A1092" s="335"/>
      <c r="B1092" s="335"/>
      <c r="C1092" s="377" t="s">
        <v>971</v>
      </c>
      <c r="D1092" s="370" t="s">
        <v>534</v>
      </c>
      <c r="E1092" s="362" t="s">
        <v>972</v>
      </c>
      <c r="F1092" s="363">
        <v>307053</v>
      </c>
      <c r="G1092" s="365" t="s">
        <v>226</v>
      </c>
      <c r="H1092" s="363">
        <v>-307053</v>
      </c>
      <c r="I1092" s="364">
        <v>307053</v>
      </c>
      <c r="J1092" s="363">
        <v>-307053</v>
      </c>
      <c r="K1092" s="335"/>
      <c r="L1092" s="335"/>
      <c r="M1092" s="335"/>
    </row>
    <row r="1093" spans="1:13" ht="13.8" hidden="1">
      <c r="A1093" s="381"/>
      <c r="B1093" s="381"/>
      <c r="C1093" s="377" t="s">
        <v>971</v>
      </c>
      <c r="D1093" s="351" t="s">
        <v>851</v>
      </c>
      <c r="E1093" s="373" t="s">
        <v>851</v>
      </c>
      <c r="F1093" s="374">
        <v>2364405503</v>
      </c>
      <c r="G1093" s="374">
        <v>2364081575</v>
      </c>
      <c r="H1093" s="374">
        <v>-323929</v>
      </c>
      <c r="I1093" s="375">
        <v>2363064786</v>
      </c>
      <c r="J1093" s="374">
        <v>1016788</v>
      </c>
      <c r="K1093" s="335"/>
      <c r="L1093" s="335"/>
      <c r="M1093" s="381"/>
    </row>
    <row r="1094" spans="1:13" ht="13.8" hidden="1">
      <c r="A1094" s="335"/>
      <c r="B1094" s="335"/>
      <c r="C1094" s="377" t="s">
        <v>971</v>
      </c>
      <c r="D1094" s="351" t="s">
        <v>852</v>
      </c>
      <c r="E1094" s="373" t="s">
        <v>852</v>
      </c>
      <c r="F1094" s="353"/>
      <c r="G1094" s="353"/>
      <c r="H1094" s="353"/>
      <c r="I1094" s="354"/>
      <c r="J1094" s="353"/>
      <c r="K1094" s="335"/>
      <c r="L1094" s="335"/>
      <c r="M1094" s="335"/>
    </row>
    <row r="1095" spans="1:13" ht="13.8" hidden="1">
      <c r="A1095" s="335"/>
      <c r="B1095" s="335"/>
      <c r="C1095" s="377" t="s">
        <v>971</v>
      </c>
      <c r="D1095" s="370" t="s">
        <v>425</v>
      </c>
      <c r="E1095" s="373" t="s">
        <v>607</v>
      </c>
      <c r="F1095" s="360"/>
      <c r="G1095" s="360"/>
      <c r="H1095" s="360"/>
      <c r="I1095" s="361"/>
      <c r="J1095" s="360"/>
      <c r="K1095" s="335"/>
      <c r="L1095" s="335"/>
      <c r="M1095" s="335"/>
    </row>
    <row r="1096" spans="1:13" ht="13.8" hidden="1">
      <c r="A1096" s="335"/>
      <c r="B1096" s="335"/>
      <c r="C1096" s="377" t="s">
        <v>971</v>
      </c>
      <c r="D1096" s="370" t="s">
        <v>425</v>
      </c>
      <c r="E1096" s="362" t="s">
        <v>775</v>
      </c>
      <c r="F1096" s="365" t="s">
        <v>226</v>
      </c>
      <c r="G1096" s="365" t="s">
        <v>226</v>
      </c>
      <c r="H1096" s="360"/>
      <c r="I1096" s="361"/>
      <c r="J1096" s="365" t="s">
        <v>226</v>
      </c>
      <c r="K1096" s="335"/>
      <c r="L1096" s="335"/>
      <c r="M1096" s="335"/>
    </row>
    <row r="1097" spans="1:13" ht="13.8" hidden="1">
      <c r="A1097" s="335"/>
      <c r="B1097" s="335"/>
      <c r="C1097" s="377" t="s">
        <v>971</v>
      </c>
      <c r="D1097" s="370" t="s">
        <v>425</v>
      </c>
      <c r="E1097" s="362" t="s">
        <v>972</v>
      </c>
      <c r="F1097" s="365" t="s">
        <v>226</v>
      </c>
      <c r="G1097" s="365" t="s">
        <v>226</v>
      </c>
      <c r="H1097" s="360"/>
      <c r="I1097" s="361"/>
      <c r="J1097" s="365" t="s">
        <v>226</v>
      </c>
      <c r="K1097" s="335"/>
      <c r="L1097" s="335"/>
      <c r="M1097" s="335"/>
    </row>
    <row r="1098" spans="1:13" ht="13.8" hidden="1">
      <c r="A1098" s="335"/>
      <c r="B1098" s="335"/>
      <c r="C1098" s="377" t="s">
        <v>971</v>
      </c>
      <c r="D1098" s="370" t="s">
        <v>431</v>
      </c>
      <c r="E1098" s="373" t="s">
        <v>611</v>
      </c>
      <c r="F1098" s="360"/>
      <c r="G1098" s="360"/>
      <c r="H1098" s="360"/>
      <c r="I1098" s="361"/>
      <c r="J1098" s="360"/>
      <c r="K1098" s="335"/>
      <c r="L1098" s="335"/>
      <c r="M1098" s="335"/>
    </row>
    <row r="1099" spans="1:13" ht="13.8" hidden="1">
      <c r="A1099" s="335"/>
      <c r="B1099" s="335"/>
      <c r="C1099" s="377" t="s">
        <v>971</v>
      </c>
      <c r="D1099" s="370" t="s">
        <v>431</v>
      </c>
      <c r="E1099" s="362" t="s">
        <v>775</v>
      </c>
      <c r="F1099" s="365" t="s">
        <v>226</v>
      </c>
      <c r="G1099" s="365" t="s">
        <v>226</v>
      </c>
      <c r="H1099" s="360"/>
      <c r="I1099" s="361"/>
      <c r="J1099" s="365" t="s">
        <v>226</v>
      </c>
      <c r="K1099" s="335"/>
      <c r="L1099" s="335"/>
      <c r="M1099" s="335"/>
    </row>
    <row r="1100" spans="1:13" ht="13.8" hidden="1">
      <c r="A1100" s="335"/>
      <c r="B1100" s="335"/>
      <c r="C1100" s="377" t="s">
        <v>971</v>
      </c>
      <c r="D1100" s="370" t="s">
        <v>431</v>
      </c>
      <c r="E1100" s="362" t="s">
        <v>972</v>
      </c>
      <c r="F1100" s="365" t="s">
        <v>226</v>
      </c>
      <c r="G1100" s="365" t="s">
        <v>226</v>
      </c>
      <c r="H1100" s="360"/>
      <c r="I1100" s="361"/>
      <c r="J1100" s="365" t="s">
        <v>226</v>
      </c>
      <c r="K1100" s="335"/>
      <c r="L1100" s="335"/>
      <c r="M1100" s="335"/>
    </row>
    <row r="1101" spans="1:13" ht="13.8" hidden="1">
      <c r="A1101" s="335"/>
      <c r="B1101" s="335"/>
      <c r="C1101" s="377" t="s">
        <v>971</v>
      </c>
      <c r="D1101" s="370" t="s">
        <v>446</v>
      </c>
      <c r="E1101" s="373" t="s">
        <v>619</v>
      </c>
      <c r="F1101" s="360"/>
      <c r="G1101" s="360"/>
      <c r="H1101" s="360"/>
      <c r="I1101" s="361"/>
      <c r="J1101" s="360"/>
      <c r="K1101" s="335"/>
      <c r="L1101" s="335"/>
      <c r="M1101" s="335"/>
    </row>
    <row r="1102" spans="1:13" ht="13.8" hidden="1">
      <c r="A1102" s="335"/>
      <c r="B1102" s="335"/>
      <c r="C1102" s="377" t="s">
        <v>971</v>
      </c>
      <c r="D1102" s="370" t="s">
        <v>446</v>
      </c>
      <c r="E1102" s="362" t="s">
        <v>775</v>
      </c>
      <c r="F1102" s="365" t="s">
        <v>226</v>
      </c>
      <c r="G1102" s="365" t="s">
        <v>226</v>
      </c>
      <c r="H1102" s="360"/>
      <c r="I1102" s="361"/>
      <c r="J1102" s="365" t="s">
        <v>226</v>
      </c>
      <c r="K1102" s="335"/>
      <c r="L1102" s="335"/>
      <c r="M1102" s="335"/>
    </row>
    <row r="1103" spans="1:13" ht="13.8" hidden="1">
      <c r="A1103" s="335"/>
      <c r="B1103" s="335"/>
      <c r="C1103" s="377" t="s">
        <v>971</v>
      </c>
      <c r="D1103" s="370" t="s">
        <v>446</v>
      </c>
      <c r="E1103" s="362" t="s">
        <v>972</v>
      </c>
      <c r="F1103" s="363">
        <v>50000</v>
      </c>
      <c r="G1103" s="365" t="s">
        <v>226</v>
      </c>
      <c r="H1103" s="363">
        <v>-50000</v>
      </c>
      <c r="I1103" s="366" t="s">
        <v>226</v>
      </c>
      <c r="J1103" s="365" t="s">
        <v>226</v>
      </c>
      <c r="K1103" s="335"/>
      <c r="L1103" s="335"/>
      <c r="M1103" s="335"/>
    </row>
    <row r="1104" spans="1:13" ht="13.8" hidden="1">
      <c r="A1104" s="335"/>
      <c r="B1104" s="335"/>
      <c r="C1104" s="377" t="s">
        <v>971</v>
      </c>
      <c r="D1104" s="370" t="s">
        <v>465</v>
      </c>
      <c r="E1104" s="373" t="s">
        <v>633</v>
      </c>
      <c r="F1104" s="360"/>
      <c r="G1104" s="360"/>
      <c r="H1104" s="360"/>
      <c r="I1104" s="361"/>
      <c r="J1104" s="360"/>
      <c r="K1104" s="335"/>
      <c r="L1104" s="335"/>
      <c r="M1104" s="335"/>
    </row>
    <row r="1105" spans="1:13" ht="13.8" hidden="1">
      <c r="A1105" s="335"/>
      <c r="B1105" s="335"/>
      <c r="C1105" s="377" t="s">
        <v>971</v>
      </c>
      <c r="D1105" s="370" t="s">
        <v>465</v>
      </c>
      <c r="E1105" s="362" t="s">
        <v>775</v>
      </c>
      <c r="F1105" s="365" t="s">
        <v>226</v>
      </c>
      <c r="G1105" s="365" t="s">
        <v>226</v>
      </c>
      <c r="H1105" s="360"/>
      <c r="I1105" s="361"/>
      <c r="J1105" s="365" t="s">
        <v>226</v>
      </c>
      <c r="K1105" s="335"/>
      <c r="L1105" s="335"/>
      <c r="M1105" s="335"/>
    </row>
    <row r="1106" spans="1:13" ht="13.8" hidden="1">
      <c r="A1106" s="335"/>
      <c r="B1106" s="335"/>
      <c r="C1106" s="377" t="s">
        <v>971</v>
      </c>
      <c r="D1106" s="370" t="s">
        <v>465</v>
      </c>
      <c r="E1106" s="362" t="s">
        <v>972</v>
      </c>
      <c r="F1106" s="365" t="s">
        <v>226</v>
      </c>
      <c r="G1106" s="365" t="s">
        <v>226</v>
      </c>
      <c r="H1106" s="360"/>
      <c r="I1106" s="361"/>
      <c r="J1106" s="365" t="s">
        <v>226</v>
      </c>
      <c r="K1106" s="335"/>
      <c r="L1106" s="335"/>
      <c r="M1106" s="335"/>
    </row>
    <row r="1107" spans="1:13" ht="13.8" hidden="1">
      <c r="A1107" s="335"/>
      <c r="B1107" s="335"/>
      <c r="C1107" s="377" t="s">
        <v>971</v>
      </c>
      <c r="D1107" s="370" t="s">
        <v>469</v>
      </c>
      <c r="E1107" s="388" t="s">
        <v>969</v>
      </c>
      <c r="F1107" s="360"/>
      <c r="G1107" s="360"/>
      <c r="H1107" s="360"/>
      <c r="I1107" s="361"/>
      <c r="J1107" s="360"/>
      <c r="K1107" s="335"/>
      <c r="L1107" s="335"/>
      <c r="M1107" s="335"/>
    </row>
    <row r="1108" spans="1:13" ht="13.8" hidden="1">
      <c r="A1108" s="335"/>
      <c r="B1108" s="335"/>
      <c r="C1108" s="377" t="s">
        <v>971</v>
      </c>
      <c r="D1108" s="370" t="s">
        <v>469</v>
      </c>
      <c r="E1108" s="362" t="s">
        <v>775</v>
      </c>
      <c r="F1108" s="365" t="s">
        <v>226</v>
      </c>
      <c r="G1108" s="365" t="s">
        <v>226</v>
      </c>
      <c r="H1108" s="360"/>
      <c r="I1108" s="361"/>
      <c r="J1108" s="365" t="s">
        <v>226</v>
      </c>
      <c r="K1108" s="335"/>
      <c r="L1108" s="335"/>
      <c r="M1108" s="335"/>
    </row>
    <row r="1109" spans="1:13" ht="13.8" hidden="1">
      <c r="A1109" s="335"/>
      <c r="B1109" s="335"/>
      <c r="C1109" s="377" t="s">
        <v>971</v>
      </c>
      <c r="D1109" s="370" t="s">
        <v>469</v>
      </c>
      <c r="E1109" s="362" t="s">
        <v>972</v>
      </c>
      <c r="F1109" s="363">
        <v>1622641</v>
      </c>
      <c r="G1109" s="365" t="s">
        <v>226</v>
      </c>
      <c r="H1109" s="363">
        <v>-1622641</v>
      </c>
      <c r="I1109" s="366" t="s">
        <v>226</v>
      </c>
      <c r="J1109" s="365" t="s">
        <v>226</v>
      </c>
      <c r="K1109" s="335"/>
      <c r="L1109" s="335"/>
      <c r="M1109" s="335"/>
    </row>
    <row r="1110" spans="1:13" ht="13.8" hidden="1">
      <c r="A1110" s="335"/>
      <c r="B1110" s="335"/>
      <c r="C1110" s="377" t="s">
        <v>971</v>
      </c>
      <c r="D1110" s="370" t="s">
        <v>471</v>
      </c>
      <c r="E1110" s="373" t="s">
        <v>637</v>
      </c>
      <c r="F1110" s="360"/>
      <c r="G1110" s="360"/>
      <c r="H1110" s="360"/>
      <c r="I1110" s="361"/>
      <c r="J1110" s="360"/>
      <c r="K1110" s="335"/>
      <c r="L1110" s="335"/>
      <c r="M1110" s="335"/>
    </row>
    <row r="1111" spans="1:13" ht="13.8" hidden="1">
      <c r="A1111" s="335"/>
      <c r="B1111" s="335"/>
      <c r="C1111" s="377" t="s">
        <v>971</v>
      </c>
      <c r="D1111" s="370" t="s">
        <v>471</v>
      </c>
      <c r="E1111" s="362" t="s">
        <v>775</v>
      </c>
      <c r="F1111" s="365" t="s">
        <v>226</v>
      </c>
      <c r="G1111" s="365" t="s">
        <v>226</v>
      </c>
      <c r="H1111" s="360"/>
      <c r="I1111" s="361"/>
      <c r="J1111" s="365" t="s">
        <v>226</v>
      </c>
      <c r="K1111" s="335"/>
      <c r="L1111" s="335"/>
      <c r="M1111" s="335"/>
    </row>
    <row r="1112" spans="1:13" ht="13.8" hidden="1">
      <c r="A1112" s="335"/>
      <c r="B1112" s="335"/>
      <c r="C1112" s="377" t="s">
        <v>971</v>
      </c>
      <c r="D1112" s="370" t="s">
        <v>471</v>
      </c>
      <c r="E1112" s="362" t="s">
        <v>972</v>
      </c>
      <c r="F1112" s="363">
        <v>69190</v>
      </c>
      <c r="G1112" s="365" t="s">
        <v>226</v>
      </c>
      <c r="H1112" s="363">
        <v>-69190</v>
      </c>
      <c r="I1112" s="364">
        <v>69190</v>
      </c>
      <c r="J1112" s="363">
        <v>-69190</v>
      </c>
      <c r="K1112" s="335"/>
      <c r="L1112" s="335"/>
      <c r="M1112" s="335"/>
    </row>
    <row r="1113" spans="1:13" ht="13.8" hidden="1">
      <c r="A1113" s="335"/>
      <c r="B1113" s="381"/>
      <c r="C1113" s="377" t="s">
        <v>971</v>
      </c>
      <c r="D1113" s="370" t="s">
        <v>857</v>
      </c>
      <c r="E1113" s="373" t="s">
        <v>640</v>
      </c>
      <c r="F1113" s="360"/>
      <c r="G1113" s="360"/>
      <c r="H1113" s="360"/>
      <c r="I1113" s="361"/>
      <c r="J1113" s="360"/>
      <c r="K1113" s="335"/>
      <c r="L1113" s="335"/>
      <c r="M1113" s="335"/>
    </row>
    <row r="1114" spans="1:13" ht="13.8" hidden="1">
      <c r="A1114" s="335"/>
      <c r="B1114" s="335"/>
      <c r="C1114" s="377" t="s">
        <v>971</v>
      </c>
      <c r="D1114" s="370" t="s">
        <v>857</v>
      </c>
      <c r="E1114" s="362" t="s">
        <v>775</v>
      </c>
      <c r="F1114" s="365" t="s">
        <v>226</v>
      </c>
      <c r="G1114" s="365" t="s">
        <v>226</v>
      </c>
      <c r="H1114" s="360"/>
      <c r="I1114" s="361"/>
      <c r="J1114" s="365" t="s">
        <v>226</v>
      </c>
      <c r="K1114" s="335"/>
      <c r="L1114" s="335"/>
      <c r="M1114" s="335"/>
    </row>
    <row r="1115" spans="1:13" ht="13.8" hidden="1">
      <c r="A1115" s="335"/>
      <c r="B1115" s="335"/>
      <c r="C1115" s="377" t="s">
        <v>971</v>
      </c>
      <c r="D1115" s="370" t="s">
        <v>857</v>
      </c>
      <c r="E1115" s="362" t="s">
        <v>972</v>
      </c>
      <c r="F1115" s="365" t="s">
        <v>226</v>
      </c>
      <c r="G1115" s="365" t="s">
        <v>226</v>
      </c>
      <c r="H1115" s="360"/>
      <c r="I1115" s="361"/>
      <c r="J1115" s="365" t="s">
        <v>226</v>
      </c>
      <c r="K1115" s="335"/>
      <c r="L1115" s="335"/>
      <c r="M1115" s="335"/>
    </row>
    <row r="1116" spans="1:13" ht="13.8" hidden="1">
      <c r="A1116" s="335"/>
      <c r="B1116" s="335"/>
      <c r="C1116" s="377" t="s">
        <v>971</v>
      </c>
      <c r="D1116" s="356" t="s">
        <v>859</v>
      </c>
      <c r="E1116" s="373" t="s">
        <v>858</v>
      </c>
      <c r="F1116" s="360"/>
      <c r="G1116" s="360"/>
      <c r="H1116" s="360"/>
      <c r="I1116" s="361"/>
      <c r="J1116" s="360"/>
      <c r="K1116" s="335"/>
      <c r="L1116" s="335"/>
      <c r="M1116" s="335"/>
    </row>
    <row r="1117" spans="1:13" ht="13.8" hidden="1">
      <c r="A1117" s="335"/>
      <c r="B1117" s="335"/>
      <c r="C1117" s="377" t="s">
        <v>971</v>
      </c>
      <c r="D1117" s="356" t="s">
        <v>859</v>
      </c>
      <c r="E1117" s="362" t="s">
        <v>775</v>
      </c>
      <c r="F1117" s="365" t="s">
        <v>226</v>
      </c>
      <c r="G1117" s="365" t="s">
        <v>226</v>
      </c>
      <c r="H1117" s="360"/>
      <c r="I1117" s="361"/>
      <c r="J1117" s="365" t="s">
        <v>226</v>
      </c>
      <c r="K1117" s="335"/>
      <c r="L1117" s="335"/>
      <c r="M1117" s="335"/>
    </row>
    <row r="1118" spans="1:13" ht="13.8" hidden="1">
      <c r="A1118" s="335"/>
      <c r="B1118" s="335"/>
      <c r="C1118" s="377" t="s">
        <v>971</v>
      </c>
      <c r="D1118" s="356" t="s">
        <v>859</v>
      </c>
      <c r="E1118" s="362" t="s">
        <v>972</v>
      </c>
      <c r="F1118" s="365" t="s">
        <v>226</v>
      </c>
      <c r="G1118" s="365" t="s">
        <v>226</v>
      </c>
      <c r="H1118" s="360"/>
      <c r="I1118" s="361"/>
      <c r="J1118" s="365" t="s">
        <v>226</v>
      </c>
      <c r="K1118" s="335"/>
      <c r="L1118" s="335"/>
      <c r="M1118" s="335"/>
    </row>
    <row r="1119" spans="1:13" ht="13.8" hidden="1">
      <c r="A1119" s="335"/>
      <c r="B1119" s="335"/>
      <c r="C1119" s="377" t="s">
        <v>971</v>
      </c>
      <c r="D1119" s="351" t="s">
        <v>861</v>
      </c>
      <c r="E1119" s="373" t="s">
        <v>645</v>
      </c>
      <c r="F1119" s="360"/>
      <c r="G1119" s="360"/>
      <c r="H1119" s="360"/>
      <c r="I1119" s="361"/>
      <c r="J1119" s="360"/>
      <c r="K1119" s="335"/>
      <c r="L1119" s="335"/>
      <c r="M1119" s="335"/>
    </row>
    <row r="1120" spans="1:13" ht="13.8" hidden="1">
      <c r="A1120" s="335"/>
      <c r="B1120" s="335"/>
      <c r="C1120" s="377" t="s">
        <v>971</v>
      </c>
      <c r="D1120" s="351" t="s">
        <v>861</v>
      </c>
      <c r="E1120" s="362" t="s">
        <v>775</v>
      </c>
      <c r="F1120" s="365" t="s">
        <v>226</v>
      </c>
      <c r="G1120" s="365" t="s">
        <v>226</v>
      </c>
      <c r="H1120" s="360"/>
      <c r="I1120" s="361"/>
      <c r="J1120" s="365" t="s">
        <v>226</v>
      </c>
      <c r="K1120" s="335"/>
      <c r="L1120" s="335"/>
      <c r="M1120" s="335"/>
    </row>
    <row r="1121" spans="1:13" ht="13.8" hidden="1">
      <c r="A1121" s="335"/>
      <c r="B1121" s="335"/>
      <c r="C1121" s="377" t="s">
        <v>971</v>
      </c>
      <c r="D1121" s="351" t="s">
        <v>861</v>
      </c>
      <c r="E1121" s="362" t="s">
        <v>972</v>
      </c>
      <c r="F1121" s="363">
        <v>536641</v>
      </c>
      <c r="G1121" s="365" t="s">
        <v>226</v>
      </c>
      <c r="H1121" s="363">
        <v>-536641</v>
      </c>
      <c r="I1121" s="366" t="s">
        <v>226</v>
      </c>
      <c r="J1121" s="365" t="s">
        <v>226</v>
      </c>
      <c r="K1121" s="335"/>
      <c r="L1121" s="335"/>
      <c r="M1121" s="335"/>
    </row>
    <row r="1122" spans="1:13" ht="13.8" hidden="1">
      <c r="A1122" s="335"/>
      <c r="B1122" s="335"/>
      <c r="C1122" s="377" t="s">
        <v>971</v>
      </c>
      <c r="D1122" s="351" t="s">
        <v>863</v>
      </c>
      <c r="E1122" s="373" t="s">
        <v>653</v>
      </c>
      <c r="F1122" s="360"/>
      <c r="G1122" s="360"/>
      <c r="H1122" s="360"/>
      <c r="I1122" s="361"/>
      <c r="J1122" s="360"/>
      <c r="K1122" s="335"/>
      <c r="L1122" s="335"/>
      <c r="M1122" s="335"/>
    </row>
    <row r="1123" spans="1:13" ht="13.8" hidden="1">
      <c r="A1123" s="335"/>
      <c r="B1123" s="335"/>
      <c r="C1123" s="377" t="s">
        <v>971</v>
      </c>
      <c r="D1123" s="351" t="s">
        <v>863</v>
      </c>
      <c r="E1123" s="362" t="s">
        <v>775</v>
      </c>
      <c r="F1123" s="365" t="s">
        <v>226</v>
      </c>
      <c r="G1123" s="365" t="s">
        <v>226</v>
      </c>
      <c r="H1123" s="360"/>
      <c r="I1123" s="361"/>
      <c r="J1123" s="365" t="s">
        <v>226</v>
      </c>
      <c r="K1123" s="335"/>
      <c r="L1123" s="335"/>
      <c r="M1123" s="335"/>
    </row>
    <row r="1124" spans="1:13" ht="13.8" hidden="1">
      <c r="A1124" s="335"/>
      <c r="B1124" s="335"/>
      <c r="C1124" s="377" t="s">
        <v>971</v>
      </c>
      <c r="D1124" s="351" t="s">
        <v>863</v>
      </c>
      <c r="E1124" s="362" t="s">
        <v>972</v>
      </c>
      <c r="F1124" s="363">
        <v>138755</v>
      </c>
      <c r="G1124" s="365" t="s">
        <v>226</v>
      </c>
      <c r="H1124" s="363">
        <v>-138755</v>
      </c>
      <c r="I1124" s="366" t="s">
        <v>226</v>
      </c>
      <c r="J1124" s="365" t="s">
        <v>226</v>
      </c>
      <c r="K1124" s="335"/>
      <c r="L1124" s="335"/>
      <c r="M1124" s="335"/>
    </row>
    <row r="1125" spans="1:13" ht="13.8" hidden="1">
      <c r="A1125" s="335"/>
      <c r="B1125" s="335"/>
      <c r="C1125" s="377" t="s">
        <v>971</v>
      </c>
      <c r="D1125" s="370" t="s">
        <v>509</v>
      </c>
      <c r="E1125" s="373" t="s">
        <v>661</v>
      </c>
      <c r="F1125" s="360"/>
      <c r="G1125" s="360"/>
      <c r="H1125" s="360"/>
      <c r="I1125" s="361"/>
      <c r="J1125" s="360"/>
      <c r="K1125" s="335"/>
      <c r="L1125" s="335"/>
      <c r="M1125" s="335"/>
    </row>
    <row r="1126" spans="1:13" ht="13.8" hidden="1">
      <c r="A1126" s="335"/>
      <c r="B1126" s="335"/>
      <c r="C1126" s="377" t="s">
        <v>971</v>
      </c>
      <c r="D1126" s="370" t="s">
        <v>509</v>
      </c>
      <c r="E1126" s="362" t="s">
        <v>775</v>
      </c>
      <c r="F1126" s="365" t="s">
        <v>226</v>
      </c>
      <c r="G1126" s="365" t="s">
        <v>226</v>
      </c>
      <c r="H1126" s="360"/>
      <c r="I1126" s="361"/>
      <c r="J1126" s="365" t="s">
        <v>226</v>
      </c>
      <c r="K1126" s="335"/>
      <c r="L1126" s="335"/>
      <c r="M1126" s="335"/>
    </row>
    <row r="1127" spans="1:13" ht="13.8" hidden="1">
      <c r="A1127" s="335"/>
      <c r="B1127" s="335"/>
      <c r="C1127" s="377" t="s">
        <v>971</v>
      </c>
      <c r="D1127" s="370" t="s">
        <v>509</v>
      </c>
      <c r="E1127" s="362" t="s">
        <v>972</v>
      </c>
      <c r="F1127" s="365" t="s">
        <v>226</v>
      </c>
      <c r="G1127" s="365" t="s">
        <v>226</v>
      </c>
      <c r="H1127" s="360"/>
      <c r="I1127" s="361"/>
      <c r="J1127" s="365" t="s">
        <v>226</v>
      </c>
      <c r="K1127" s="335"/>
      <c r="L1127" s="335"/>
      <c r="M1127" s="335"/>
    </row>
    <row r="1128" spans="1:13" ht="13.8" hidden="1">
      <c r="A1128" s="335"/>
      <c r="B1128" s="335"/>
      <c r="C1128" s="377" t="s">
        <v>971</v>
      </c>
      <c r="D1128" s="370" t="s">
        <v>505</v>
      </c>
      <c r="E1128" s="373" t="s">
        <v>659</v>
      </c>
      <c r="F1128" s="360"/>
      <c r="G1128" s="360"/>
      <c r="H1128" s="360"/>
      <c r="I1128" s="361"/>
      <c r="J1128" s="360"/>
      <c r="K1128" s="335"/>
      <c r="L1128" s="335"/>
      <c r="M1128" s="335"/>
    </row>
    <row r="1129" spans="1:13" ht="13.8" hidden="1">
      <c r="A1129" s="335"/>
      <c r="B1129" s="335"/>
      <c r="C1129" s="377" t="s">
        <v>971</v>
      </c>
      <c r="D1129" s="370" t="s">
        <v>505</v>
      </c>
      <c r="E1129" s="362" t="s">
        <v>775</v>
      </c>
      <c r="F1129" s="363">
        <v>788720</v>
      </c>
      <c r="G1129" s="365" t="s">
        <v>226</v>
      </c>
      <c r="H1129" s="363">
        <v>-788720</v>
      </c>
      <c r="I1129" s="364">
        <v>788720</v>
      </c>
      <c r="J1129" s="363">
        <v>-788720</v>
      </c>
      <c r="K1129" s="335"/>
      <c r="L1129" s="335"/>
      <c r="M1129" s="335"/>
    </row>
    <row r="1130" spans="1:13" ht="13.8" hidden="1">
      <c r="A1130" s="335"/>
      <c r="B1130" s="335"/>
      <c r="C1130" s="377" t="s">
        <v>971</v>
      </c>
      <c r="D1130" s="370" t="s">
        <v>505</v>
      </c>
      <c r="E1130" s="362" t="s">
        <v>972</v>
      </c>
      <c r="F1130" s="363">
        <v>887700</v>
      </c>
      <c r="G1130" s="365" t="s">
        <v>226</v>
      </c>
      <c r="H1130" s="363">
        <v>-887700</v>
      </c>
      <c r="I1130" s="364">
        <v>887700</v>
      </c>
      <c r="J1130" s="363">
        <v>-887700</v>
      </c>
      <c r="K1130" s="335"/>
      <c r="L1130" s="335"/>
      <c r="M1130" s="335"/>
    </row>
    <row r="1131" spans="1:13" ht="13.8" hidden="1">
      <c r="A1131" s="335"/>
      <c r="B1131" s="335"/>
      <c r="C1131" s="377" t="s">
        <v>971</v>
      </c>
      <c r="D1131" s="370" t="s">
        <v>531</v>
      </c>
      <c r="E1131" s="373" t="s">
        <v>866</v>
      </c>
      <c r="F1131" s="360"/>
      <c r="G1131" s="360"/>
      <c r="H1131" s="360"/>
      <c r="I1131" s="361"/>
      <c r="J1131" s="360"/>
      <c r="K1131" s="335"/>
      <c r="L1131" s="335"/>
      <c r="M1131" s="335"/>
    </row>
    <row r="1132" spans="1:13" ht="13.8" hidden="1">
      <c r="A1132" s="335"/>
      <c r="B1132" s="335"/>
      <c r="C1132" s="377" t="s">
        <v>971</v>
      </c>
      <c r="D1132" s="370" t="s">
        <v>531</v>
      </c>
      <c r="E1132" s="362" t="s">
        <v>775</v>
      </c>
      <c r="F1132" s="365" t="s">
        <v>226</v>
      </c>
      <c r="G1132" s="365" t="s">
        <v>226</v>
      </c>
      <c r="H1132" s="360"/>
      <c r="I1132" s="361"/>
      <c r="J1132" s="365" t="s">
        <v>226</v>
      </c>
      <c r="K1132" s="335"/>
      <c r="L1132" s="335"/>
      <c r="M1132" s="335"/>
    </row>
    <row r="1133" spans="1:13" ht="13.8" hidden="1">
      <c r="A1133" s="335"/>
      <c r="B1133" s="335"/>
      <c r="C1133" s="377" t="s">
        <v>971</v>
      </c>
      <c r="D1133" s="370" t="s">
        <v>531</v>
      </c>
      <c r="E1133" s="362" t="s">
        <v>972</v>
      </c>
      <c r="F1133" s="365" t="s">
        <v>226</v>
      </c>
      <c r="G1133" s="365" t="s">
        <v>226</v>
      </c>
      <c r="H1133" s="360"/>
      <c r="I1133" s="361"/>
      <c r="J1133" s="365" t="s">
        <v>226</v>
      </c>
      <c r="K1133" s="335"/>
      <c r="L1133" s="335"/>
      <c r="M1133" s="335"/>
    </row>
    <row r="1134" spans="1:13" ht="13.8" hidden="1">
      <c r="A1134" s="335"/>
      <c r="B1134" s="335"/>
      <c r="C1134" s="377" t="s">
        <v>971</v>
      </c>
      <c r="D1134" s="370" t="s">
        <v>867</v>
      </c>
      <c r="E1134" s="373" t="s">
        <v>678</v>
      </c>
      <c r="F1134" s="360"/>
      <c r="G1134" s="360"/>
      <c r="H1134" s="360"/>
      <c r="I1134" s="361"/>
      <c r="J1134" s="360"/>
      <c r="K1134" s="335"/>
      <c r="L1134" s="335"/>
      <c r="M1134" s="335"/>
    </row>
    <row r="1135" spans="1:13" ht="13.8" hidden="1">
      <c r="A1135" s="335"/>
      <c r="B1135" s="335"/>
      <c r="C1135" s="377" t="s">
        <v>971</v>
      </c>
      <c r="D1135" s="370" t="s">
        <v>867</v>
      </c>
      <c r="E1135" s="362" t="s">
        <v>775</v>
      </c>
      <c r="F1135" s="365" t="s">
        <v>226</v>
      </c>
      <c r="G1135" s="365" t="s">
        <v>226</v>
      </c>
      <c r="H1135" s="360"/>
      <c r="I1135" s="361"/>
      <c r="J1135" s="365" t="s">
        <v>226</v>
      </c>
      <c r="K1135" s="335"/>
      <c r="L1135" s="335"/>
      <c r="M1135" s="335"/>
    </row>
    <row r="1136" spans="1:13" ht="13.8" hidden="1">
      <c r="A1136" s="335"/>
      <c r="B1136" s="335"/>
      <c r="C1136" s="377" t="s">
        <v>971</v>
      </c>
      <c r="D1136" s="370" t="s">
        <v>867</v>
      </c>
      <c r="E1136" s="362" t="s">
        <v>972</v>
      </c>
      <c r="F1136" s="365" t="s">
        <v>226</v>
      </c>
      <c r="G1136" s="365" t="s">
        <v>226</v>
      </c>
      <c r="H1136" s="360"/>
      <c r="I1136" s="361"/>
      <c r="J1136" s="365" t="s">
        <v>226</v>
      </c>
      <c r="K1136" s="335"/>
      <c r="L1136" s="335"/>
      <c r="M1136" s="335"/>
    </row>
    <row r="1137" spans="1:13" ht="13.8" hidden="1">
      <c r="A1137" s="335"/>
      <c r="B1137" s="335"/>
      <c r="C1137" s="377" t="s">
        <v>971</v>
      </c>
      <c r="D1137" s="351" t="s">
        <v>950</v>
      </c>
      <c r="E1137" s="373" t="s">
        <v>950</v>
      </c>
      <c r="F1137" s="374">
        <v>4093647</v>
      </c>
      <c r="G1137" s="376" t="s">
        <v>226</v>
      </c>
      <c r="H1137" s="374">
        <v>-4093647</v>
      </c>
      <c r="I1137" s="375">
        <v>1745610</v>
      </c>
      <c r="J1137" s="374">
        <v>-1745610</v>
      </c>
      <c r="K1137" s="335"/>
      <c r="L1137" s="335"/>
      <c r="M1137" s="335"/>
    </row>
    <row r="1138" spans="1:13" ht="13.8" hidden="1">
      <c r="A1138" s="335"/>
      <c r="B1138" s="335"/>
      <c r="C1138" s="377" t="s">
        <v>971</v>
      </c>
      <c r="D1138" s="351" t="s">
        <v>869</v>
      </c>
      <c r="E1138" s="373" t="s">
        <v>869</v>
      </c>
      <c r="F1138" s="353"/>
      <c r="G1138" s="353"/>
      <c r="H1138" s="353"/>
      <c r="I1138" s="354"/>
      <c r="J1138" s="353"/>
      <c r="K1138" s="335"/>
      <c r="L1138" s="335"/>
      <c r="M1138" s="335"/>
    </row>
    <row r="1139" spans="1:13" ht="13.8" hidden="1">
      <c r="A1139" s="335"/>
      <c r="B1139" s="335"/>
      <c r="C1139" s="377" t="s">
        <v>971</v>
      </c>
      <c r="D1139" s="370" t="s">
        <v>480</v>
      </c>
      <c r="E1139" s="373" t="s">
        <v>642</v>
      </c>
      <c r="F1139" s="360"/>
      <c r="G1139" s="360"/>
      <c r="H1139" s="360"/>
      <c r="I1139" s="361"/>
      <c r="J1139" s="360"/>
      <c r="K1139" s="335"/>
      <c r="L1139" s="335"/>
      <c r="M1139" s="335"/>
    </row>
    <row r="1140" spans="1:13" ht="13.8" hidden="1">
      <c r="A1140" s="335"/>
      <c r="B1140" s="335"/>
      <c r="C1140" s="377" t="s">
        <v>971</v>
      </c>
      <c r="D1140" s="370" t="s">
        <v>480</v>
      </c>
      <c r="E1140" s="362" t="s">
        <v>775</v>
      </c>
      <c r="F1140" s="365" t="s">
        <v>226</v>
      </c>
      <c r="G1140" s="365" t="s">
        <v>226</v>
      </c>
      <c r="H1140" s="360"/>
      <c r="I1140" s="361"/>
      <c r="J1140" s="365" t="s">
        <v>226</v>
      </c>
      <c r="K1140" s="335"/>
      <c r="L1140" s="335"/>
      <c r="M1140" s="335"/>
    </row>
    <row r="1141" spans="1:13" ht="13.8" hidden="1">
      <c r="A1141" s="335"/>
      <c r="B1141" s="335"/>
      <c r="C1141" s="377" t="s">
        <v>971</v>
      </c>
      <c r="D1141" s="370" t="s">
        <v>480</v>
      </c>
      <c r="E1141" s="362" t="s">
        <v>972</v>
      </c>
      <c r="F1141" s="363">
        <v>19720</v>
      </c>
      <c r="G1141" s="365" t="s">
        <v>226</v>
      </c>
      <c r="H1141" s="363">
        <v>-19720</v>
      </c>
      <c r="I1141" s="364">
        <v>19720</v>
      </c>
      <c r="J1141" s="363">
        <v>-19720</v>
      </c>
      <c r="K1141" s="335"/>
      <c r="L1141" s="335"/>
      <c r="M1141" s="335"/>
    </row>
    <row r="1142" spans="1:13" ht="13.8" hidden="1">
      <c r="A1142" s="335"/>
      <c r="B1142" s="335"/>
      <c r="C1142" s="377" t="s">
        <v>971</v>
      </c>
      <c r="D1142" s="370" t="s">
        <v>523</v>
      </c>
      <c r="E1142" s="389" t="s">
        <v>672</v>
      </c>
      <c r="F1142" s="360"/>
      <c r="G1142" s="360"/>
      <c r="H1142" s="360"/>
      <c r="I1142" s="361"/>
      <c r="J1142" s="360"/>
      <c r="K1142" s="335"/>
      <c r="L1142" s="335"/>
      <c r="M1142" s="335"/>
    </row>
    <row r="1143" spans="1:13" ht="13.8" hidden="1">
      <c r="A1143" s="335"/>
      <c r="B1143" s="335"/>
      <c r="C1143" s="377" t="s">
        <v>971</v>
      </c>
      <c r="D1143" s="370" t="s">
        <v>523</v>
      </c>
      <c r="E1143" s="362" t="s">
        <v>775</v>
      </c>
      <c r="F1143" s="365" t="s">
        <v>226</v>
      </c>
      <c r="G1143" s="365" t="s">
        <v>226</v>
      </c>
      <c r="H1143" s="360"/>
      <c r="I1143" s="361"/>
      <c r="J1143" s="365" t="s">
        <v>226</v>
      </c>
      <c r="K1143" s="335"/>
      <c r="L1143" s="335"/>
      <c r="M1143" s="335"/>
    </row>
    <row r="1144" spans="1:13" ht="13.8" hidden="1">
      <c r="A1144" s="335"/>
      <c r="B1144" s="335"/>
      <c r="C1144" s="377" t="s">
        <v>971</v>
      </c>
      <c r="D1144" s="370" t="s">
        <v>523</v>
      </c>
      <c r="E1144" s="362" t="s">
        <v>972</v>
      </c>
      <c r="F1144" s="363">
        <v>4595</v>
      </c>
      <c r="G1144" s="365" t="s">
        <v>226</v>
      </c>
      <c r="H1144" s="363">
        <v>-4595</v>
      </c>
      <c r="I1144" s="364">
        <v>4595</v>
      </c>
      <c r="J1144" s="363">
        <v>-4595</v>
      </c>
      <c r="K1144" s="335"/>
      <c r="L1144" s="335"/>
      <c r="M1144" s="335"/>
    </row>
    <row r="1145" spans="1:13" ht="13.8" hidden="1">
      <c r="A1145" s="335"/>
      <c r="B1145" s="335"/>
      <c r="C1145" s="377" t="s">
        <v>971</v>
      </c>
      <c r="D1145" s="351" t="s">
        <v>872</v>
      </c>
      <c r="E1145" s="352"/>
      <c r="F1145" s="374">
        <v>24315</v>
      </c>
      <c r="G1145" s="376" t="s">
        <v>226</v>
      </c>
      <c r="H1145" s="374">
        <v>-24315</v>
      </c>
      <c r="I1145" s="375">
        <v>24315</v>
      </c>
      <c r="J1145" s="374">
        <v>-24315</v>
      </c>
      <c r="K1145" s="335"/>
      <c r="L1145" s="335"/>
      <c r="M1145" s="335"/>
    </row>
    <row r="1146" spans="1:13" ht="13.8" hidden="1">
      <c r="A1146" s="335"/>
      <c r="B1146" s="335"/>
      <c r="C1146" s="377" t="s">
        <v>971</v>
      </c>
      <c r="D1146" s="351" t="s">
        <v>975</v>
      </c>
      <c r="E1146" s="352"/>
      <c r="F1146" s="374">
        <v>2368523466</v>
      </c>
      <c r="G1146" s="374">
        <v>2364081575</v>
      </c>
      <c r="H1146" s="374">
        <v>-4441891</v>
      </c>
      <c r="I1146" s="375">
        <v>2364834711</v>
      </c>
      <c r="J1146" s="374">
        <v>-753137</v>
      </c>
      <c r="K1146" s="335"/>
      <c r="L1146" s="335"/>
      <c r="M1146" s="335"/>
    </row>
    <row r="1147" spans="1:13" ht="13.8" hidden="1">
      <c r="A1147" s="335"/>
      <c r="B1147" s="335"/>
      <c r="C1147" s="350"/>
      <c r="D1147" s="351" t="s">
        <v>976</v>
      </c>
      <c r="E1147" s="352"/>
      <c r="F1147" s="353"/>
      <c r="G1147" s="353"/>
      <c r="H1147" s="353"/>
      <c r="I1147" s="354"/>
      <c r="J1147" s="353"/>
      <c r="K1147" s="335"/>
      <c r="L1147" s="335"/>
      <c r="M1147" s="335"/>
    </row>
    <row r="1148" spans="1:13" ht="13.8" hidden="1">
      <c r="A1148" s="335"/>
      <c r="B1148" s="335"/>
      <c r="C1148" s="350"/>
      <c r="D1148" s="351" t="s">
        <v>417</v>
      </c>
      <c r="E1148" s="352"/>
      <c r="F1148" s="353"/>
      <c r="G1148" s="353"/>
      <c r="H1148" s="353"/>
      <c r="I1148" s="354"/>
      <c r="J1148" s="353"/>
      <c r="K1148" s="335"/>
      <c r="L1148" s="335"/>
      <c r="M1148" s="335"/>
    </row>
    <row r="1149" spans="1:13" ht="13.8" hidden="1">
      <c r="A1149" s="335"/>
      <c r="B1149" s="335"/>
      <c r="C1149" s="377" t="s">
        <v>976</v>
      </c>
      <c r="D1149" s="370" t="s">
        <v>413</v>
      </c>
      <c r="E1149" s="359" t="s">
        <v>948</v>
      </c>
      <c r="F1149" s="360"/>
      <c r="G1149" s="360"/>
      <c r="H1149" s="360"/>
      <c r="I1149" s="361"/>
      <c r="J1149" s="360"/>
      <c r="K1149" s="335"/>
      <c r="L1149" s="335"/>
      <c r="M1149" s="335"/>
    </row>
    <row r="1150" spans="1:13" ht="13.8" hidden="1">
      <c r="A1150" s="335"/>
      <c r="B1150" s="335"/>
      <c r="C1150" s="377" t="s">
        <v>976</v>
      </c>
      <c r="D1150" s="370" t="s">
        <v>413</v>
      </c>
      <c r="E1150" s="362" t="s">
        <v>774</v>
      </c>
      <c r="F1150" s="363">
        <v>686416</v>
      </c>
      <c r="G1150" s="365" t="s">
        <v>226</v>
      </c>
      <c r="H1150" s="363">
        <v>-686416</v>
      </c>
      <c r="I1150" s="364">
        <v>686416</v>
      </c>
      <c r="J1150" s="363">
        <v>-686416</v>
      </c>
      <c r="K1150" s="335"/>
      <c r="L1150" s="335"/>
      <c r="M1150" s="335"/>
    </row>
    <row r="1151" spans="1:13" ht="13.8" hidden="1">
      <c r="A1151" s="335"/>
      <c r="B1151" s="335"/>
      <c r="C1151" s="377" t="s">
        <v>976</v>
      </c>
      <c r="D1151" s="370" t="s">
        <v>419</v>
      </c>
      <c r="E1151" s="359" t="s">
        <v>603</v>
      </c>
      <c r="F1151" s="360"/>
      <c r="G1151" s="360"/>
      <c r="H1151" s="360"/>
      <c r="I1151" s="361"/>
      <c r="J1151" s="360"/>
      <c r="K1151" s="335"/>
      <c r="L1151" s="335"/>
      <c r="M1151" s="335"/>
    </row>
    <row r="1152" spans="1:13" ht="13.8" hidden="1">
      <c r="A1152" s="335"/>
      <c r="B1152" s="335"/>
      <c r="C1152" s="377" t="s">
        <v>976</v>
      </c>
      <c r="D1152" s="370" t="s">
        <v>419</v>
      </c>
      <c r="E1152" s="362" t="s">
        <v>774</v>
      </c>
      <c r="F1152" s="363">
        <v>9480145</v>
      </c>
      <c r="G1152" s="363">
        <v>8465719</v>
      </c>
      <c r="H1152" s="363">
        <v>-1014426</v>
      </c>
      <c r="I1152" s="364">
        <v>9569234</v>
      </c>
      <c r="J1152" s="363">
        <v>-1103515</v>
      </c>
      <c r="K1152" s="335"/>
      <c r="L1152" s="335"/>
      <c r="M1152" s="335"/>
    </row>
    <row r="1153" spans="1:13" ht="13.8" hidden="1">
      <c r="A1153" s="335"/>
      <c r="B1153" s="335"/>
      <c r="C1153" s="377" t="s">
        <v>976</v>
      </c>
      <c r="D1153" s="370" t="s">
        <v>421</v>
      </c>
      <c r="E1153" s="359" t="s">
        <v>605</v>
      </c>
      <c r="F1153" s="363">
        <v>9480145</v>
      </c>
      <c r="G1153" s="363">
        <v>8465719</v>
      </c>
      <c r="H1153" s="363">
        <v>-1014426</v>
      </c>
      <c r="I1153" s="364">
        <v>9569234</v>
      </c>
      <c r="J1153" s="363">
        <v>-1103515</v>
      </c>
      <c r="K1153" s="335"/>
      <c r="L1153" s="335"/>
      <c r="M1153" s="335"/>
    </row>
    <row r="1154" spans="1:13" ht="13.8" hidden="1">
      <c r="A1154" s="335"/>
      <c r="B1154" s="335"/>
      <c r="C1154" s="377" t="s">
        <v>976</v>
      </c>
      <c r="D1154" s="370" t="s">
        <v>421</v>
      </c>
      <c r="E1154" s="362" t="s">
        <v>774</v>
      </c>
      <c r="F1154" s="363">
        <v>23972155</v>
      </c>
      <c r="G1154" s="363">
        <v>24460155</v>
      </c>
      <c r="H1154" s="363">
        <v>488000</v>
      </c>
      <c r="I1154" s="364">
        <v>24460155</v>
      </c>
      <c r="J1154" s="365">
        <v>0</v>
      </c>
      <c r="K1154" s="335"/>
      <c r="L1154" s="335"/>
      <c r="M1154" s="335"/>
    </row>
    <row r="1155" spans="1:13" ht="13.8" hidden="1">
      <c r="A1155" s="335"/>
      <c r="B1155" s="335"/>
      <c r="C1155" s="377" t="s">
        <v>976</v>
      </c>
      <c r="D1155" s="390" t="s">
        <v>430</v>
      </c>
      <c r="E1155" s="359" t="s">
        <v>933</v>
      </c>
      <c r="F1155" s="360"/>
      <c r="G1155" s="360"/>
      <c r="H1155" s="365" t="s">
        <v>226</v>
      </c>
      <c r="I1155" s="361"/>
      <c r="J1155" s="365" t="s">
        <v>226</v>
      </c>
      <c r="K1155" s="335"/>
      <c r="L1155" s="335"/>
      <c r="M1155" s="335"/>
    </row>
    <row r="1156" spans="1:13" ht="13.8" hidden="1">
      <c r="A1156" s="335"/>
      <c r="B1156" s="335"/>
      <c r="C1156" s="377" t="s">
        <v>976</v>
      </c>
      <c r="D1156" s="390" t="s">
        <v>430</v>
      </c>
      <c r="E1156" s="362" t="s">
        <v>774</v>
      </c>
      <c r="F1156" s="365" t="s">
        <v>226</v>
      </c>
      <c r="G1156" s="365" t="s">
        <v>226</v>
      </c>
      <c r="H1156" s="365" t="s">
        <v>226</v>
      </c>
      <c r="I1156" s="361"/>
      <c r="J1156" s="365" t="s">
        <v>226</v>
      </c>
      <c r="K1156" s="335"/>
      <c r="L1156" s="335"/>
      <c r="M1156" s="335"/>
    </row>
    <row r="1157" spans="1:13" ht="13.8" hidden="1">
      <c r="A1157" s="335"/>
      <c r="B1157" s="335"/>
      <c r="C1157" s="377" t="s">
        <v>976</v>
      </c>
      <c r="D1157" s="370" t="s">
        <v>436</v>
      </c>
      <c r="E1157" s="359" t="s">
        <v>613</v>
      </c>
      <c r="F1157" s="360"/>
      <c r="G1157" s="360"/>
      <c r="H1157" s="365" t="s">
        <v>226</v>
      </c>
      <c r="I1157" s="361"/>
      <c r="J1157" s="365" t="s">
        <v>226</v>
      </c>
      <c r="K1157" s="335"/>
      <c r="L1157" s="335"/>
      <c r="M1157" s="335"/>
    </row>
    <row r="1158" spans="1:13" ht="13.8" hidden="1">
      <c r="A1158" s="335"/>
      <c r="B1158" s="335"/>
      <c r="C1158" s="377" t="s">
        <v>976</v>
      </c>
      <c r="D1158" s="370" t="s">
        <v>436</v>
      </c>
      <c r="E1158" s="362" t="s">
        <v>774</v>
      </c>
      <c r="F1158" s="363">
        <v>13075470</v>
      </c>
      <c r="G1158" s="363">
        <v>11285709</v>
      </c>
      <c r="H1158" s="363">
        <v>-1789761</v>
      </c>
      <c r="I1158" s="364">
        <v>13075470</v>
      </c>
      <c r="J1158" s="363">
        <v>-1789761</v>
      </c>
      <c r="K1158" s="335"/>
      <c r="L1158" s="335"/>
      <c r="M1158" s="335"/>
    </row>
    <row r="1159" spans="1:13" ht="13.8" hidden="1">
      <c r="A1159" s="335"/>
      <c r="B1159" s="335"/>
      <c r="C1159" s="377" t="s">
        <v>976</v>
      </c>
      <c r="D1159" s="370" t="s">
        <v>438</v>
      </c>
      <c r="E1159" s="359" t="s">
        <v>615</v>
      </c>
      <c r="F1159" s="360"/>
      <c r="G1159" s="360"/>
      <c r="H1159" s="365" t="s">
        <v>226</v>
      </c>
      <c r="I1159" s="361"/>
      <c r="J1159" s="365" t="s">
        <v>226</v>
      </c>
      <c r="K1159" s="335"/>
      <c r="L1159" s="335"/>
      <c r="M1159" s="335"/>
    </row>
    <row r="1160" spans="1:13" ht="13.8" hidden="1">
      <c r="A1160" s="335"/>
      <c r="B1160" s="335"/>
      <c r="C1160" s="377" t="s">
        <v>976</v>
      </c>
      <c r="D1160" s="370" t="s">
        <v>438</v>
      </c>
      <c r="E1160" s="362" t="s">
        <v>774</v>
      </c>
      <c r="F1160" s="363">
        <v>864870</v>
      </c>
      <c r="G1160" s="363">
        <v>1134</v>
      </c>
      <c r="H1160" s="363">
        <v>-863736</v>
      </c>
      <c r="I1160" s="364">
        <v>1134</v>
      </c>
      <c r="J1160" s="365" t="s">
        <v>226</v>
      </c>
      <c r="K1160" s="335"/>
      <c r="L1160" s="335"/>
      <c r="M1160" s="335"/>
    </row>
    <row r="1161" spans="1:13" ht="13.8" hidden="1">
      <c r="A1161" s="335"/>
      <c r="B1161" s="335"/>
      <c r="C1161" s="377" t="s">
        <v>976</v>
      </c>
      <c r="D1161" s="370" t="s">
        <v>827</v>
      </c>
      <c r="E1161" s="359" t="s">
        <v>977</v>
      </c>
      <c r="F1161" s="360"/>
      <c r="G1161" s="360"/>
      <c r="H1161" s="365" t="s">
        <v>226</v>
      </c>
      <c r="I1161" s="361"/>
      <c r="J1161" s="365" t="s">
        <v>226</v>
      </c>
      <c r="K1161" s="335"/>
      <c r="L1161" s="335"/>
      <c r="M1161" s="335"/>
    </row>
    <row r="1162" spans="1:13" ht="13.8" hidden="1">
      <c r="A1162" s="335"/>
      <c r="B1162" s="335"/>
      <c r="C1162" s="377" t="s">
        <v>976</v>
      </c>
      <c r="D1162" s="370" t="s">
        <v>827</v>
      </c>
      <c r="E1162" s="362" t="s">
        <v>774</v>
      </c>
      <c r="F1162" s="363">
        <v>25678249</v>
      </c>
      <c r="G1162" s="363">
        <v>37457659</v>
      </c>
      <c r="H1162" s="363">
        <v>11779410</v>
      </c>
      <c r="I1162" s="364">
        <v>37457659</v>
      </c>
      <c r="J1162" s="365">
        <v>0</v>
      </c>
      <c r="K1162" s="335"/>
      <c r="L1162" s="335"/>
      <c r="M1162" s="335"/>
    </row>
    <row r="1163" spans="1:13" ht="13.8" hidden="1">
      <c r="A1163" s="335"/>
      <c r="B1163" s="335"/>
      <c r="C1163" s="377" t="s">
        <v>976</v>
      </c>
      <c r="D1163" s="370" t="s">
        <v>442</v>
      </c>
      <c r="E1163" s="359" t="s">
        <v>617</v>
      </c>
      <c r="F1163" s="360"/>
      <c r="G1163" s="360"/>
      <c r="H1163" s="365" t="s">
        <v>226</v>
      </c>
      <c r="I1163" s="366" t="s">
        <v>226</v>
      </c>
      <c r="J1163" s="365" t="s">
        <v>226</v>
      </c>
      <c r="K1163" s="335"/>
      <c r="L1163" s="335"/>
      <c r="M1163" s="335"/>
    </row>
    <row r="1164" spans="1:13" ht="13.8" hidden="1">
      <c r="A1164" s="335"/>
      <c r="B1164" s="335"/>
      <c r="C1164" s="377" t="s">
        <v>976</v>
      </c>
      <c r="D1164" s="370" t="s">
        <v>442</v>
      </c>
      <c r="E1164" s="362" t="s">
        <v>774</v>
      </c>
      <c r="F1164" s="363">
        <v>20856246</v>
      </c>
      <c r="G1164" s="363">
        <v>20806172</v>
      </c>
      <c r="H1164" s="363">
        <v>-50074</v>
      </c>
      <c r="I1164" s="364">
        <v>20806172</v>
      </c>
      <c r="J1164" s="365">
        <v>0</v>
      </c>
      <c r="K1164" s="335"/>
      <c r="L1164" s="335"/>
      <c r="M1164" s="335"/>
    </row>
    <row r="1165" spans="1:13" ht="13.8" hidden="1">
      <c r="A1165" s="335"/>
      <c r="B1165" s="335"/>
      <c r="C1165" s="377" t="s">
        <v>976</v>
      </c>
      <c r="D1165" s="370" t="s">
        <v>451</v>
      </c>
      <c r="E1165" s="359" t="s">
        <v>622</v>
      </c>
      <c r="F1165" s="360"/>
      <c r="G1165" s="360"/>
      <c r="H1165" s="365" t="s">
        <v>226</v>
      </c>
      <c r="I1165" s="361"/>
      <c r="J1165" s="365" t="s">
        <v>226</v>
      </c>
      <c r="K1165" s="335"/>
      <c r="L1165" s="335"/>
      <c r="M1165" s="335"/>
    </row>
    <row r="1166" spans="1:13" ht="13.8" hidden="1">
      <c r="A1166" s="335"/>
      <c r="B1166" s="335"/>
      <c r="C1166" s="377" t="s">
        <v>976</v>
      </c>
      <c r="D1166" s="370" t="s">
        <v>451</v>
      </c>
      <c r="E1166" s="362" t="s">
        <v>774</v>
      </c>
      <c r="F1166" s="363">
        <v>30858003</v>
      </c>
      <c r="G1166" s="363">
        <v>30864784</v>
      </c>
      <c r="H1166" s="363">
        <v>6781</v>
      </c>
      <c r="I1166" s="364">
        <v>30864784</v>
      </c>
      <c r="J1166" s="365">
        <v>0</v>
      </c>
      <c r="K1166" s="335"/>
      <c r="L1166" s="335"/>
      <c r="M1166" s="335"/>
    </row>
    <row r="1167" spans="1:13" ht="13.8" hidden="1">
      <c r="A1167" s="335"/>
      <c r="B1167" s="335"/>
      <c r="C1167" s="377" t="s">
        <v>976</v>
      </c>
      <c r="D1167" s="370" t="s">
        <v>454</v>
      </c>
      <c r="E1167" s="359" t="s">
        <v>973</v>
      </c>
      <c r="F1167" s="360"/>
      <c r="G1167" s="360"/>
      <c r="H1167" s="365" t="s">
        <v>226</v>
      </c>
      <c r="I1167" s="361"/>
      <c r="J1167" s="365" t="s">
        <v>226</v>
      </c>
      <c r="K1167" s="335"/>
      <c r="L1167" s="335"/>
      <c r="M1167" s="335"/>
    </row>
    <row r="1168" spans="1:13" ht="13.8" hidden="1">
      <c r="A1168" s="335"/>
      <c r="B1168" s="335"/>
      <c r="C1168" s="377" t="s">
        <v>976</v>
      </c>
      <c r="D1168" s="370" t="s">
        <v>454</v>
      </c>
      <c r="E1168" s="362" t="s">
        <v>774</v>
      </c>
      <c r="F1168" s="363">
        <v>7494412</v>
      </c>
      <c r="G1168" s="363">
        <v>5437303</v>
      </c>
      <c r="H1168" s="363">
        <v>-2057109</v>
      </c>
      <c r="I1168" s="364">
        <v>5437303</v>
      </c>
      <c r="J1168" s="365">
        <v>0</v>
      </c>
      <c r="K1168" s="335"/>
      <c r="L1168" s="335"/>
      <c r="M1168" s="335"/>
    </row>
    <row r="1169" spans="1:13" ht="13.8" hidden="1">
      <c r="A1169" s="335"/>
      <c r="B1169" s="335"/>
      <c r="C1169" s="377" t="s">
        <v>976</v>
      </c>
      <c r="D1169" s="370" t="s">
        <v>458</v>
      </c>
      <c r="E1169" s="359" t="s">
        <v>627</v>
      </c>
      <c r="F1169" s="360"/>
      <c r="G1169" s="360"/>
      <c r="H1169" s="365" t="s">
        <v>226</v>
      </c>
      <c r="I1169" s="361"/>
      <c r="J1169" s="365" t="s">
        <v>226</v>
      </c>
      <c r="K1169" s="335"/>
      <c r="L1169" s="335"/>
      <c r="M1169" s="335"/>
    </row>
    <row r="1170" spans="1:13" ht="13.8" hidden="1">
      <c r="A1170" s="335"/>
      <c r="B1170" s="335"/>
      <c r="C1170" s="377" t="s">
        <v>976</v>
      </c>
      <c r="D1170" s="370" t="s">
        <v>458</v>
      </c>
      <c r="E1170" s="362" t="s">
        <v>774</v>
      </c>
      <c r="F1170" s="363">
        <v>16931786</v>
      </c>
      <c r="G1170" s="363">
        <v>5802</v>
      </c>
      <c r="H1170" s="363">
        <v>-16925984</v>
      </c>
      <c r="I1170" s="364">
        <v>5802</v>
      </c>
      <c r="J1170" s="365">
        <v>0</v>
      </c>
      <c r="K1170" s="335"/>
      <c r="L1170" s="335"/>
      <c r="M1170" s="335"/>
    </row>
    <row r="1171" spans="1:13" ht="13.8" hidden="1">
      <c r="A1171" s="335"/>
      <c r="B1171" s="335"/>
      <c r="C1171" s="377" t="s">
        <v>976</v>
      </c>
      <c r="D1171" s="370" t="s">
        <v>550</v>
      </c>
      <c r="E1171" s="359" t="s">
        <v>687</v>
      </c>
      <c r="F1171" s="360"/>
      <c r="G1171" s="360"/>
      <c r="H1171" s="365" t="s">
        <v>226</v>
      </c>
      <c r="I1171" s="361"/>
      <c r="J1171" s="365" t="s">
        <v>226</v>
      </c>
      <c r="K1171" s="335"/>
      <c r="L1171" s="335"/>
      <c r="M1171" s="335"/>
    </row>
    <row r="1172" spans="1:13" ht="13.8" hidden="1">
      <c r="A1172" s="335"/>
      <c r="B1172" s="335"/>
      <c r="C1172" s="377" t="s">
        <v>976</v>
      </c>
      <c r="D1172" s="370" t="s">
        <v>550</v>
      </c>
      <c r="E1172" s="371" t="s">
        <v>774</v>
      </c>
      <c r="F1172" s="368">
        <v>194164</v>
      </c>
      <c r="G1172" s="368">
        <v>194164</v>
      </c>
      <c r="H1172" s="365" t="s">
        <v>226</v>
      </c>
      <c r="I1172" s="364">
        <v>194164</v>
      </c>
      <c r="J1172" s="365" t="s">
        <v>226</v>
      </c>
      <c r="K1172" s="335"/>
      <c r="L1172" s="335"/>
      <c r="M1172" s="335"/>
    </row>
    <row r="1173" spans="1:13" ht="13.8" hidden="1">
      <c r="A1173" s="335"/>
      <c r="B1173" s="335"/>
      <c r="C1173" s="377" t="s">
        <v>976</v>
      </c>
      <c r="D1173" s="351" t="s">
        <v>462</v>
      </c>
      <c r="E1173" s="359" t="s">
        <v>631</v>
      </c>
      <c r="F1173" s="360"/>
      <c r="G1173" s="360"/>
      <c r="H1173" s="365" t="s">
        <v>226</v>
      </c>
      <c r="I1173" s="361"/>
      <c r="J1173" s="365" t="s">
        <v>226</v>
      </c>
      <c r="K1173" s="335"/>
      <c r="L1173" s="335"/>
      <c r="M1173" s="335"/>
    </row>
    <row r="1174" spans="1:13" ht="13.8" hidden="1">
      <c r="A1174" s="335"/>
      <c r="B1174" s="335"/>
      <c r="C1174" s="377" t="s">
        <v>976</v>
      </c>
      <c r="D1174" s="351" t="s">
        <v>462</v>
      </c>
      <c r="E1174" s="362" t="s">
        <v>774</v>
      </c>
      <c r="F1174" s="363">
        <v>10925610</v>
      </c>
      <c r="G1174" s="363">
        <v>9416499</v>
      </c>
      <c r="H1174" s="363">
        <v>-1509111</v>
      </c>
      <c r="I1174" s="364">
        <v>9416499</v>
      </c>
      <c r="J1174" s="365">
        <v>0</v>
      </c>
      <c r="K1174" s="335"/>
      <c r="L1174" s="335"/>
      <c r="M1174" s="335"/>
    </row>
    <row r="1175" spans="1:13" ht="13.8" hidden="1">
      <c r="A1175" s="335"/>
      <c r="B1175" s="335"/>
      <c r="C1175" s="377" t="s">
        <v>976</v>
      </c>
      <c r="D1175" s="370" t="s">
        <v>474</v>
      </c>
      <c r="E1175" s="359" t="s">
        <v>933</v>
      </c>
      <c r="F1175" s="360"/>
      <c r="G1175" s="360"/>
      <c r="H1175" s="365" t="s">
        <v>226</v>
      </c>
      <c r="I1175" s="361"/>
      <c r="J1175" s="365" t="s">
        <v>226</v>
      </c>
      <c r="K1175" s="335"/>
      <c r="L1175" s="335"/>
      <c r="M1175" s="335"/>
    </row>
    <row r="1176" spans="1:13" ht="13.8" hidden="1">
      <c r="A1176" s="335"/>
      <c r="B1176" s="335"/>
      <c r="C1176" s="377" t="s">
        <v>976</v>
      </c>
      <c r="D1176" s="370" t="s">
        <v>474</v>
      </c>
      <c r="E1176" s="362" t="s">
        <v>774</v>
      </c>
      <c r="F1176" s="365" t="s">
        <v>226</v>
      </c>
      <c r="G1176" s="365" t="s">
        <v>226</v>
      </c>
      <c r="H1176" s="365" t="s">
        <v>226</v>
      </c>
      <c r="I1176" s="361"/>
      <c r="J1176" s="365" t="s">
        <v>226</v>
      </c>
      <c r="K1176" s="335"/>
      <c r="L1176" s="335"/>
      <c r="M1176" s="335"/>
    </row>
    <row r="1177" spans="1:13" ht="13.8" hidden="1">
      <c r="A1177" s="335"/>
      <c r="B1177" s="335"/>
      <c r="C1177" s="377" t="s">
        <v>976</v>
      </c>
      <c r="D1177" s="370" t="s">
        <v>475</v>
      </c>
      <c r="E1177" s="359" t="s">
        <v>639</v>
      </c>
      <c r="F1177" s="360"/>
      <c r="G1177" s="360"/>
      <c r="H1177" s="365" t="s">
        <v>226</v>
      </c>
      <c r="I1177" s="361"/>
      <c r="J1177" s="365" t="s">
        <v>226</v>
      </c>
      <c r="K1177" s="335"/>
      <c r="L1177" s="335"/>
      <c r="M1177" s="335"/>
    </row>
    <row r="1178" spans="1:13" ht="13.8" hidden="1">
      <c r="A1178" s="335"/>
      <c r="B1178" s="335"/>
      <c r="C1178" s="377" t="s">
        <v>976</v>
      </c>
      <c r="D1178" s="370" t="s">
        <v>475</v>
      </c>
      <c r="E1178" s="362" t="s">
        <v>774</v>
      </c>
      <c r="F1178" s="363">
        <v>12175156</v>
      </c>
      <c r="G1178" s="363">
        <v>13399339</v>
      </c>
      <c r="H1178" s="363">
        <v>1224183</v>
      </c>
      <c r="I1178" s="364">
        <v>13399339</v>
      </c>
      <c r="J1178" s="365">
        <v>0</v>
      </c>
      <c r="K1178" s="335"/>
      <c r="L1178" s="335"/>
      <c r="M1178" s="335"/>
    </row>
    <row r="1179" spans="1:13" ht="13.8" hidden="1">
      <c r="A1179" s="335"/>
      <c r="B1179" s="335"/>
      <c r="C1179" s="377" t="s">
        <v>976</v>
      </c>
      <c r="D1179" s="370" t="s">
        <v>487</v>
      </c>
      <c r="E1179" s="359" t="s">
        <v>647</v>
      </c>
      <c r="F1179" s="360"/>
      <c r="G1179" s="360"/>
      <c r="H1179" s="360"/>
      <c r="I1179" s="361"/>
      <c r="J1179" s="360"/>
      <c r="K1179" s="335"/>
      <c r="L1179" s="335"/>
      <c r="M1179" s="335"/>
    </row>
    <row r="1180" spans="1:13" ht="13.8" hidden="1">
      <c r="A1180" s="335"/>
      <c r="B1180" s="335"/>
      <c r="C1180" s="377" t="s">
        <v>976</v>
      </c>
      <c r="D1180" s="370" t="s">
        <v>487</v>
      </c>
      <c r="E1180" s="362" t="s">
        <v>774</v>
      </c>
      <c r="F1180" s="363">
        <v>3104754</v>
      </c>
      <c r="G1180" s="363">
        <v>3096612</v>
      </c>
      <c r="H1180" s="363">
        <v>-8142</v>
      </c>
      <c r="I1180" s="364">
        <v>3096612</v>
      </c>
      <c r="J1180" s="365">
        <v>0</v>
      </c>
      <c r="K1180" s="335"/>
      <c r="L1180" s="335"/>
      <c r="M1180" s="335"/>
    </row>
    <row r="1181" spans="1:13" ht="13.8" hidden="1">
      <c r="A1181" s="335"/>
      <c r="B1181" s="335"/>
      <c r="C1181" s="377" t="s">
        <v>976</v>
      </c>
      <c r="D1181" s="370" t="s">
        <v>491</v>
      </c>
      <c r="E1181" s="359" t="s">
        <v>649</v>
      </c>
      <c r="F1181" s="360"/>
      <c r="G1181" s="360"/>
      <c r="H1181" s="360"/>
      <c r="I1181" s="361"/>
      <c r="J1181" s="360"/>
      <c r="K1181" s="335"/>
      <c r="L1181" s="335"/>
      <c r="M1181" s="335"/>
    </row>
    <row r="1182" spans="1:13" ht="13.8" hidden="1">
      <c r="A1182" s="335"/>
      <c r="B1182" s="335"/>
      <c r="C1182" s="377" t="s">
        <v>976</v>
      </c>
      <c r="D1182" s="370" t="s">
        <v>491</v>
      </c>
      <c r="E1182" s="362" t="s">
        <v>774</v>
      </c>
      <c r="F1182" s="363">
        <v>6722221</v>
      </c>
      <c r="G1182" s="363">
        <v>6272030</v>
      </c>
      <c r="H1182" s="363">
        <v>-450191</v>
      </c>
      <c r="I1182" s="364">
        <v>6272030</v>
      </c>
      <c r="J1182" s="365" t="s">
        <v>226</v>
      </c>
      <c r="K1182" s="335"/>
      <c r="L1182" s="335"/>
      <c r="M1182" s="335"/>
    </row>
    <row r="1183" spans="1:13" ht="13.8" hidden="1">
      <c r="A1183" s="335"/>
      <c r="B1183" s="335"/>
      <c r="C1183" s="377" t="s">
        <v>976</v>
      </c>
      <c r="D1183" s="370" t="s">
        <v>493</v>
      </c>
      <c r="E1183" s="359" t="s">
        <v>651</v>
      </c>
      <c r="F1183" s="360"/>
      <c r="G1183" s="360"/>
      <c r="H1183" s="360"/>
      <c r="I1183" s="361"/>
      <c r="J1183" s="360"/>
      <c r="K1183" s="335"/>
      <c r="L1183" s="335"/>
      <c r="M1183" s="335"/>
    </row>
    <row r="1184" spans="1:13" ht="13.8" hidden="1">
      <c r="A1184" s="335"/>
      <c r="B1184" s="335"/>
      <c r="C1184" s="377" t="s">
        <v>976</v>
      </c>
      <c r="D1184" s="370" t="s">
        <v>493</v>
      </c>
      <c r="E1184" s="362" t="s">
        <v>774</v>
      </c>
      <c r="F1184" s="363">
        <v>16402627</v>
      </c>
      <c r="G1184" s="363">
        <v>15334406</v>
      </c>
      <c r="H1184" s="363">
        <v>-1068221</v>
      </c>
      <c r="I1184" s="364">
        <v>15334406</v>
      </c>
      <c r="J1184" s="365">
        <v>0</v>
      </c>
      <c r="K1184" s="335"/>
      <c r="L1184" s="335"/>
      <c r="M1184" s="335"/>
    </row>
    <row r="1185" spans="1:13" ht="13.8" hidden="1">
      <c r="A1185" s="335"/>
      <c r="B1185" s="335"/>
      <c r="C1185" s="377" t="s">
        <v>976</v>
      </c>
      <c r="D1185" s="370" t="s">
        <v>501</v>
      </c>
      <c r="E1185" s="359" t="s">
        <v>655</v>
      </c>
      <c r="F1185" s="360"/>
      <c r="G1185" s="360"/>
      <c r="H1185" s="360"/>
      <c r="I1185" s="361"/>
      <c r="J1185" s="360"/>
      <c r="K1185" s="335"/>
      <c r="L1185" s="335"/>
      <c r="M1185" s="335"/>
    </row>
    <row r="1186" spans="1:13" ht="13.8" hidden="1">
      <c r="A1186" s="335"/>
      <c r="B1186" s="335"/>
      <c r="C1186" s="377" t="s">
        <v>976</v>
      </c>
      <c r="D1186" s="370" t="s">
        <v>501</v>
      </c>
      <c r="E1186" s="362" t="s">
        <v>774</v>
      </c>
      <c r="F1186" s="365" t="s">
        <v>226</v>
      </c>
      <c r="G1186" s="365" t="s">
        <v>226</v>
      </c>
      <c r="H1186" s="365" t="s">
        <v>226</v>
      </c>
      <c r="I1186" s="361"/>
      <c r="J1186" s="365" t="s">
        <v>226</v>
      </c>
      <c r="K1186" s="335"/>
      <c r="L1186" s="335"/>
      <c r="M1186" s="335"/>
    </row>
    <row r="1187" spans="1:13" ht="13.8" hidden="1">
      <c r="A1187" s="335"/>
      <c r="B1187" s="335"/>
      <c r="C1187" s="377" t="s">
        <v>976</v>
      </c>
      <c r="D1187" s="370" t="s">
        <v>503</v>
      </c>
      <c r="E1187" s="359" t="s">
        <v>657</v>
      </c>
      <c r="F1187" s="360"/>
      <c r="G1187" s="360"/>
      <c r="H1187" s="360"/>
      <c r="I1187" s="361"/>
      <c r="J1187" s="360"/>
      <c r="K1187" s="335"/>
      <c r="L1187" s="335"/>
      <c r="M1187" s="335"/>
    </row>
    <row r="1188" spans="1:13" ht="13.8" hidden="1">
      <c r="A1188" s="335"/>
      <c r="B1188" s="335"/>
      <c r="C1188" s="377" t="s">
        <v>976</v>
      </c>
      <c r="D1188" s="370" t="s">
        <v>503</v>
      </c>
      <c r="E1188" s="362" t="s">
        <v>774</v>
      </c>
      <c r="F1188" s="363">
        <v>33600</v>
      </c>
      <c r="G1188" s="365" t="s">
        <v>226</v>
      </c>
      <c r="H1188" s="363">
        <v>-33600</v>
      </c>
      <c r="I1188" s="364">
        <v>33600</v>
      </c>
      <c r="J1188" s="363">
        <v>-33600</v>
      </c>
      <c r="K1188" s="335"/>
      <c r="L1188" s="335"/>
      <c r="M1188" s="335"/>
    </row>
    <row r="1189" spans="1:13" ht="13.8" hidden="1">
      <c r="A1189" s="335"/>
      <c r="B1189" s="335"/>
      <c r="C1189" s="377" t="s">
        <v>976</v>
      </c>
      <c r="D1189" s="370" t="s">
        <v>511</v>
      </c>
      <c r="E1189" s="359" t="s">
        <v>663</v>
      </c>
      <c r="F1189" s="360"/>
      <c r="G1189" s="360"/>
      <c r="H1189" s="360"/>
      <c r="I1189" s="361"/>
      <c r="J1189" s="360"/>
      <c r="K1189" s="335"/>
      <c r="L1189" s="335"/>
      <c r="M1189" s="335"/>
    </row>
    <row r="1190" spans="1:13" ht="13.8" hidden="1">
      <c r="A1190" s="335"/>
      <c r="B1190" s="335"/>
      <c r="C1190" s="377" t="s">
        <v>976</v>
      </c>
      <c r="D1190" s="370" t="s">
        <v>511</v>
      </c>
      <c r="E1190" s="362" t="s">
        <v>774</v>
      </c>
      <c r="F1190" s="363">
        <v>34428396</v>
      </c>
      <c r="G1190" s="363">
        <v>34868812</v>
      </c>
      <c r="H1190" s="363">
        <v>440416</v>
      </c>
      <c r="I1190" s="364">
        <v>34868812</v>
      </c>
      <c r="J1190" s="365">
        <v>0</v>
      </c>
      <c r="K1190" s="335"/>
      <c r="L1190" s="335"/>
      <c r="M1190" s="335"/>
    </row>
    <row r="1191" spans="1:13" ht="13.8" hidden="1">
      <c r="A1191" s="335"/>
      <c r="B1191" s="335"/>
      <c r="C1191" s="377" t="s">
        <v>976</v>
      </c>
      <c r="D1191" s="370" t="s">
        <v>515</v>
      </c>
      <c r="E1191" s="359" t="s">
        <v>665</v>
      </c>
      <c r="F1191" s="360"/>
      <c r="G1191" s="360"/>
      <c r="H1191" s="360"/>
      <c r="I1191" s="361"/>
      <c r="J1191" s="360"/>
      <c r="K1191" s="335"/>
      <c r="L1191" s="335"/>
      <c r="M1191" s="335"/>
    </row>
    <row r="1192" spans="1:13" ht="13.8" hidden="1">
      <c r="A1192" s="335"/>
      <c r="B1192" s="335"/>
      <c r="C1192" s="377" t="s">
        <v>976</v>
      </c>
      <c r="D1192" s="370" t="s">
        <v>515</v>
      </c>
      <c r="E1192" s="362" t="s">
        <v>774</v>
      </c>
      <c r="F1192" s="363">
        <v>13387734</v>
      </c>
      <c r="G1192" s="363">
        <v>13513392</v>
      </c>
      <c r="H1192" s="363">
        <v>125658</v>
      </c>
      <c r="I1192" s="364">
        <v>13513392</v>
      </c>
      <c r="J1192" s="365">
        <v>0</v>
      </c>
      <c r="K1192" s="335"/>
      <c r="L1192" s="335"/>
      <c r="M1192" s="335"/>
    </row>
    <row r="1193" spans="1:13" ht="13.8" hidden="1">
      <c r="A1193" s="335"/>
      <c r="B1193" s="335"/>
      <c r="C1193" s="377" t="s">
        <v>976</v>
      </c>
      <c r="D1193" s="370" t="s">
        <v>520</v>
      </c>
      <c r="E1193" s="359" t="s">
        <v>672</v>
      </c>
      <c r="F1193" s="360"/>
      <c r="G1193" s="360"/>
      <c r="H1193" s="360"/>
      <c r="I1193" s="361"/>
      <c r="J1193" s="360"/>
      <c r="K1193" s="335"/>
      <c r="L1193" s="335"/>
      <c r="M1193" s="335"/>
    </row>
    <row r="1194" spans="1:13" ht="13.8" hidden="1">
      <c r="A1194" s="335"/>
      <c r="B1194" s="335"/>
      <c r="C1194" s="377" t="s">
        <v>976</v>
      </c>
      <c r="D1194" s="370" t="s">
        <v>520</v>
      </c>
      <c r="E1194" s="362" t="s">
        <v>774</v>
      </c>
      <c r="F1194" s="363">
        <v>518424</v>
      </c>
      <c r="G1194" s="363">
        <v>462879</v>
      </c>
      <c r="H1194" s="363">
        <v>-55545</v>
      </c>
      <c r="I1194" s="364">
        <v>518424</v>
      </c>
      <c r="J1194" s="363">
        <v>-55545</v>
      </c>
      <c r="K1194" s="335"/>
      <c r="L1194" s="335"/>
      <c r="M1194" s="335"/>
    </row>
    <row r="1195" spans="1:13" ht="13.8" hidden="1">
      <c r="A1195" s="335"/>
      <c r="B1195" s="335"/>
      <c r="C1195" s="377" t="s">
        <v>976</v>
      </c>
      <c r="D1195" s="370" t="s">
        <v>518</v>
      </c>
      <c r="E1195" s="359" t="s">
        <v>668</v>
      </c>
      <c r="F1195" s="360"/>
      <c r="G1195" s="360"/>
      <c r="H1195" s="360"/>
      <c r="I1195" s="361"/>
      <c r="J1195" s="360"/>
      <c r="K1195" s="335"/>
      <c r="L1195" s="335"/>
      <c r="M1195" s="335"/>
    </row>
    <row r="1196" spans="1:13" ht="13.8" hidden="1">
      <c r="A1196" s="335"/>
      <c r="B1196" s="335"/>
      <c r="C1196" s="377" t="s">
        <v>976</v>
      </c>
      <c r="D1196" s="370" t="s">
        <v>518</v>
      </c>
      <c r="E1196" s="362" t="s">
        <v>774</v>
      </c>
      <c r="F1196" s="363">
        <v>3066921</v>
      </c>
      <c r="G1196" s="363">
        <v>2757565</v>
      </c>
      <c r="H1196" s="363">
        <v>-309356</v>
      </c>
      <c r="I1196" s="364">
        <v>3066921</v>
      </c>
      <c r="J1196" s="363">
        <v>-309356</v>
      </c>
      <c r="K1196" s="335"/>
      <c r="L1196" s="335"/>
      <c r="M1196" s="335"/>
    </row>
    <row r="1197" spans="1:13" ht="13.8" hidden="1">
      <c r="A1197" s="335"/>
      <c r="B1197" s="335"/>
      <c r="C1197" s="377" t="s">
        <v>976</v>
      </c>
      <c r="D1197" s="370" t="s">
        <v>521</v>
      </c>
      <c r="E1197" s="359" t="s">
        <v>670</v>
      </c>
      <c r="F1197" s="360"/>
      <c r="G1197" s="360"/>
      <c r="H1197" s="360"/>
      <c r="I1197" s="361"/>
      <c r="J1197" s="360"/>
      <c r="K1197" s="335"/>
      <c r="L1197" s="335"/>
      <c r="M1197" s="335"/>
    </row>
    <row r="1198" spans="1:13" ht="13.8" hidden="1">
      <c r="A1198" s="335"/>
      <c r="B1198" s="335"/>
      <c r="C1198" s="377" t="s">
        <v>976</v>
      </c>
      <c r="D1198" s="370" t="s">
        <v>521</v>
      </c>
      <c r="E1198" s="362" t="s">
        <v>774</v>
      </c>
      <c r="F1198" s="363">
        <v>30517153</v>
      </c>
      <c r="G1198" s="363">
        <v>27526097</v>
      </c>
      <c r="H1198" s="363">
        <v>-2991056</v>
      </c>
      <c r="I1198" s="364">
        <v>30727314</v>
      </c>
      <c r="J1198" s="363">
        <v>-3201217</v>
      </c>
      <c r="K1198" s="335"/>
      <c r="L1198" s="335"/>
      <c r="M1198" s="335"/>
    </row>
    <row r="1199" spans="1:13" ht="13.8" hidden="1">
      <c r="A1199" s="335"/>
      <c r="B1199" s="335"/>
      <c r="C1199" s="377" t="s">
        <v>976</v>
      </c>
      <c r="D1199" s="370" t="s">
        <v>526</v>
      </c>
      <c r="E1199" s="359" t="s">
        <v>675</v>
      </c>
      <c r="F1199" s="360"/>
      <c r="G1199" s="360"/>
      <c r="H1199" s="360"/>
      <c r="I1199" s="361"/>
      <c r="J1199" s="360"/>
      <c r="K1199" s="335"/>
      <c r="L1199" s="335"/>
      <c r="M1199" s="335"/>
    </row>
    <row r="1200" spans="1:13" ht="13.8" hidden="1">
      <c r="A1200" s="335"/>
      <c r="B1200" s="335"/>
      <c r="C1200" s="377" t="s">
        <v>976</v>
      </c>
      <c r="D1200" s="370" t="s">
        <v>526</v>
      </c>
      <c r="E1200" s="362" t="s">
        <v>774</v>
      </c>
      <c r="F1200" s="363">
        <v>31110138</v>
      </c>
      <c r="G1200" s="363">
        <v>31584735</v>
      </c>
      <c r="H1200" s="363">
        <v>474596</v>
      </c>
      <c r="I1200" s="364">
        <v>31584735</v>
      </c>
      <c r="J1200" s="365">
        <v>0</v>
      </c>
      <c r="K1200" s="335"/>
      <c r="L1200" s="335"/>
      <c r="M1200" s="335"/>
    </row>
    <row r="1201" spans="1:13" ht="13.8" hidden="1">
      <c r="A1201" s="335"/>
      <c r="B1201" s="335"/>
      <c r="C1201" s="377" t="s">
        <v>976</v>
      </c>
      <c r="D1201" s="370" t="s">
        <v>529</v>
      </c>
      <c r="E1201" s="359" t="s">
        <v>677</v>
      </c>
      <c r="F1201" s="360"/>
      <c r="G1201" s="360"/>
      <c r="H1201" s="360"/>
      <c r="I1201" s="361"/>
      <c r="J1201" s="360"/>
      <c r="K1201" s="335"/>
      <c r="L1201" s="335"/>
      <c r="M1201" s="335"/>
    </row>
    <row r="1202" spans="1:13" ht="13.8" hidden="1">
      <c r="A1202" s="335"/>
      <c r="B1202" s="335"/>
      <c r="C1202" s="377" t="s">
        <v>976</v>
      </c>
      <c r="D1202" s="370" t="s">
        <v>529</v>
      </c>
      <c r="E1202" s="362" t="s">
        <v>774</v>
      </c>
      <c r="F1202" s="363">
        <v>104108</v>
      </c>
      <c r="G1202" s="363">
        <v>98616</v>
      </c>
      <c r="H1202" s="363">
        <v>-5492</v>
      </c>
      <c r="I1202" s="364">
        <v>105022</v>
      </c>
      <c r="J1202" s="363">
        <v>-6406</v>
      </c>
      <c r="K1202" s="335"/>
      <c r="L1202" s="335"/>
      <c r="M1202" s="335"/>
    </row>
    <row r="1203" spans="1:13" ht="13.8" hidden="1">
      <c r="A1203" s="335"/>
      <c r="B1203" s="335"/>
      <c r="C1203" s="377" t="s">
        <v>976</v>
      </c>
      <c r="D1203" s="370" t="s">
        <v>533</v>
      </c>
      <c r="E1203" s="359" t="s">
        <v>935</v>
      </c>
      <c r="F1203" s="360"/>
      <c r="G1203" s="360"/>
      <c r="H1203" s="360"/>
      <c r="I1203" s="361"/>
      <c r="J1203" s="360"/>
      <c r="K1203" s="335"/>
      <c r="L1203" s="335"/>
      <c r="M1203" s="335"/>
    </row>
    <row r="1204" spans="1:13" ht="13.8" hidden="1">
      <c r="A1204" s="335"/>
      <c r="B1204" s="335"/>
      <c r="C1204" s="377" t="s">
        <v>976</v>
      </c>
      <c r="D1204" s="370" t="s">
        <v>533</v>
      </c>
      <c r="E1204" s="362" t="s">
        <v>774</v>
      </c>
      <c r="F1204" s="365" t="s">
        <v>226</v>
      </c>
      <c r="G1204" s="365" t="s">
        <v>226</v>
      </c>
      <c r="H1204" s="365" t="s">
        <v>226</v>
      </c>
      <c r="I1204" s="361"/>
      <c r="J1204" s="365" t="s">
        <v>226</v>
      </c>
      <c r="K1204" s="335"/>
      <c r="L1204" s="335"/>
      <c r="M1204" s="335"/>
    </row>
    <row r="1205" spans="1:13" ht="13.8" hidden="1">
      <c r="A1205" s="335"/>
      <c r="B1205" s="335"/>
      <c r="C1205" s="377" t="s">
        <v>976</v>
      </c>
      <c r="D1205" s="370" t="s">
        <v>489</v>
      </c>
      <c r="E1205" s="359" t="s">
        <v>968</v>
      </c>
      <c r="F1205" s="360"/>
      <c r="G1205" s="360"/>
      <c r="H1205" s="360"/>
      <c r="I1205" s="361"/>
      <c r="J1205" s="360"/>
      <c r="K1205" s="335"/>
      <c r="L1205" s="335"/>
      <c r="M1205" s="335"/>
    </row>
    <row r="1206" spans="1:13" ht="13.8" hidden="1">
      <c r="A1206" s="335"/>
      <c r="B1206" s="335"/>
      <c r="C1206" s="377" t="s">
        <v>976</v>
      </c>
      <c r="D1206" s="370" t="s">
        <v>489</v>
      </c>
      <c r="E1206" s="362" t="s">
        <v>774</v>
      </c>
      <c r="F1206" s="363">
        <v>2189117</v>
      </c>
      <c r="G1206" s="365" t="s">
        <v>226</v>
      </c>
      <c r="H1206" s="363">
        <v>-2189117</v>
      </c>
      <c r="I1206" s="364">
        <v>2189117</v>
      </c>
      <c r="J1206" s="363">
        <v>-2189117</v>
      </c>
      <c r="K1206" s="335"/>
      <c r="L1206" s="335"/>
      <c r="M1206" s="335"/>
    </row>
    <row r="1207" spans="1:13" ht="13.8" hidden="1">
      <c r="A1207" s="335"/>
      <c r="B1207" s="335"/>
      <c r="C1207" s="377" t="s">
        <v>976</v>
      </c>
      <c r="D1207" s="370" t="s">
        <v>534</v>
      </c>
      <c r="E1207" s="359" t="s">
        <v>680</v>
      </c>
      <c r="F1207" s="360"/>
      <c r="G1207" s="360"/>
      <c r="H1207" s="360"/>
      <c r="I1207" s="361"/>
      <c r="J1207" s="360"/>
      <c r="K1207" s="335"/>
      <c r="L1207" s="335"/>
      <c r="M1207" s="335"/>
    </row>
    <row r="1208" spans="1:13" ht="13.8" hidden="1">
      <c r="A1208" s="335"/>
      <c r="B1208" s="335"/>
      <c r="C1208" s="377" t="s">
        <v>976</v>
      </c>
      <c r="D1208" s="370" t="s">
        <v>534</v>
      </c>
      <c r="E1208" s="362" t="s">
        <v>774</v>
      </c>
      <c r="F1208" s="363">
        <v>8715653</v>
      </c>
      <c r="G1208" s="365" t="s">
        <v>226</v>
      </c>
      <c r="H1208" s="363">
        <v>-8715653</v>
      </c>
      <c r="I1208" s="364">
        <v>9161352</v>
      </c>
      <c r="J1208" s="363">
        <v>-9161352</v>
      </c>
      <c r="K1208" s="335"/>
      <c r="L1208" s="335"/>
      <c r="M1208" s="335"/>
    </row>
    <row r="1209" spans="1:13" ht="13.8" hidden="1">
      <c r="A1209" s="381"/>
      <c r="B1209" s="381"/>
      <c r="C1209" s="377" t="s">
        <v>976</v>
      </c>
      <c r="D1209" s="351" t="s">
        <v>851</v>
      </c>
      <c r="E1209" s="373" t="s">
        <v>851</v>
      </c>
      <c r="F1209" s="374">
        <v>323493528</v>
      </c>
      <c r="G1209" s="374">
        <v>297309581</v>
      </c>
      <c r="H1209" s="374">
        <v>-26183947</v>
      </c>
      <c r="I1209" s="375">
        <v>315845868</v>
      </c>
      <c r="J1209" s="374">
        <v>-18536287</v>
      </c>
      <c r="K1209" s="335"/>
      <c r="L1209" s="335"/>
      <c r="M1209" s="381"/>
    </row>
    <row r="1210" spans="1:13" ht="13.8" hidden="1">
      <c r="A1210" s="335"/>
      <c r="B1210" s="335"/>
      <c r="C1210" s="377" t="s">
        <v>976</v>
      </c>
      <c r="D1210" s="351" t="s">
        <v>852</v>
      </c>
      <c r="E1210" s="373" t="s">
        <v>852</v>
      </c>
      <c r="F1210" s="353"/>
      <c r="G1210" s="353"/>
      <c r="H1210" s="353"/>
      <c r="I1210" s="354"/>
      <c r="J1210" s="353"/>
      <c r="K1210" s="335"/>
      <c r="L1210" s="335"/>
      <c r="M1210" s="335"/>
    </row>
    <row r="1211" spans="1:13" ht="13.8" hidden="1">
      <c r="A1211" s="335"/>
      <c r="B1211" s="335"/>
      <c r="C1211" s="377" t="s">
        <v>976</v>
      </c>
      <c r="D1211" s="370" t="s">
        <v>425</v>
      </c>
      <c r="E1211" s="359" t="s">
        <v>607</v>
      </c>
      <c r="F1211" s="360"/>
      <c r="G1211" s="360"/>
      <c r="H1211" s="360"/>
      <c r="I1211" s="361"/>
      <c r="J1211" s="360"/>
      <c r="K1211" s="335"/>
      <c r="L1211" s="335"/>
      <c r="M1211" s="335"/>
    </row>
    <row r="1212" spans="1:13" ht="13.8" hidden="1">
      <c r="A1212" s="335"/>
      <c r="B1212" s="335"/>
      <c r="C1212" s="377" t="s">
        <v>976</v>
      </c>
      <c r="D1212" s="370" t="s">
        <v>425</v>
      </c>
      <c r="E1212" s="362" t="s">
        <v>774</v>
      </c>
      <c r="F1212" s="363">
        <v>54426</v>
      </c>
      <c r="G1212" s="363">
        <v>54088</v>
      </c>
      <c r="H1212" s="365">
        <v>-338</v>
      </c>
      <c r="I1212" s="364">
        <v>54426</v>
      </c>
      <c r="J1212" s="365">
        <v>-338</v>
      </c>
      <c r="K1212" s="335"/>
      <c r="L1212" s="335"/>
      <c r="M1212" s="335"/>
    </row>
    <row r="1213" spans="1:13" ht="13.8" hidden="1">
      <c r="A1213" s="335"/>
      <c r="B1213" s="335"/>
      <c r="C1213" s="377" t="s">
        <v>976</v>
      </c>
      <c r="D1213" s="370" t="s">
        <v>431</v>
      </c>
      <c r="E1213" s="359" t="s">
        <v>611</v>
      </c>
      <c r="F1213" s="360"/>
      <c r="G1213" s="360"/>
      <c r="H1213" s="360"/>
      <c r="I1213" s="361"/>
      <c r="J1213" s="360"/>
      <c r="K1213" s="335"/>
      <c r="L1213" s="335"/>
      <c r="M1213" s="335"/>
    </row>
    <row r="1214" spans="1:13" ht="13.8" hidden="1">
      <c r="A1214" s="335"/>
      <c r="B1214" s="335"/>
      <c r="C1214" s="377" t="s">
        <v>976</v>
      </c>
      <c r="D1214" s="370" t="s">
        <v>431</v>
      </c>
      <c r="E1214" s="362" t="s">
        <v>774</v>
      </c>
      <c r="F1214" s="365" t="s">
        <v>226</v>
      </c>
      <c r="G1214" s="365" t="s">
        <v>226</v>
      </c>
      <c r="H1214" s="365" t="s">
        <v>226</v>
      </c>
      <c r="I1214" s="361"/>
      <c r="J1214" s="365" t="s">
        <v>226</v>
      </c>
      <c r="K1214" s="335"/>
      <c r="L1214" s="335"/>
      <c r="M1214" s="335"/>
    </row>
    <row r="1215" spans="1:13" ht="13.8" hidden="1">
      <c r="A1215" s="335"/>
      <c r="B1215" s="335"/>
      <c r="C1215" s="377" t="s">
        <v>976</v>
      </c>
      <c r="D1215" s="370" t="s">
        <v>446</v>
      </c>
      <c r="E1215" s="359" t="s">
        <v>619</v>
      </c>
      <c r="F1215" s="360"/>
      <c r="G1215" s="360"/>
      <c r="H1215" s="360"/>
      <c r="I1215" s="361"/>
      <c r="J1215" s="360"/>
      <c r="K1215" s="335"/>
      <c r="L1215" s="335"/>
      <c r="M1215" s="335"/>
    </row>
    <row r="1216" spans="1:13" ht="13.8" hidden="1">
      <c r="A1216" s="335"/>
      <c r="B1216" s="335"/>
      <c r="C1216" s="377" t="s">
        <v>976</v>
      </c>
      <c r="D1216" s="370" t="s">
        <v>446</v>
      </c>
      <c r="E1216" s="362" t="s">
        <v>774</v>
      </c>
      <c r="F1216" s="363">
        <v>638886</v>
      </c>
      <c r="G1216" s="365" t="s">
        <v>226</v>
      </c>
      <c r="H1216" s="363">
        <v>-638886</v>
      </c>
      <c r="I1216" s="364">
        <v>638886</v>
      </c>
      <c r="J1216" s="363">
        <v>-638886</v>
      </c>
      <c r="K1216" s="335"/>
      <c r="L1216" s="335"/>
      <c r="M1216" s="335"/>
    </row>
    <row r="1217" spans="1:13" ht="13.8" hidden="1">
      <c r="A1217" s="335"/>
      <c r="B1217" s="335"/>
      <c r="C1217" s="377" t="s">
        <v>976</v>
      </c>
      <c r="D1217" s="370" t="s">
        <v>465</v>
      </c>
      <c r="E1217" s="359" t="s">
        <v>633</v>
      </c>
      <c r="F1217" s="360"/>
      <c r="G1217" s="360"/>
      <c r="H1217" s="360"/>
      <c r="I1217" s="361"/>
      <c r="J1217" s="360"/>
      <c r="K1217" s="335"/>
      <c r="L1217" s="335"/>
      <c r="M1217" s="335"/>
    </row>
    <row r="1218" spans="1:13" ht="13.8" hidden="1">
      <c r="A1218" s="335"/>
      <c r="B1218" s="335"/>
      <c r="C1218" s="377" t="s">
        <v>976</v>
      </c>
      <c r="D1218" s="370" t="s">
        <v>465</v>
      </c>
      <c r="E1218" s="362" t="s">
        <v>774</v>
      </c>
      <c r="F1218" s="365" t="s">
        <v>226</v>
      </c>
      <c r="G1218" s="365" t="s">
        <v>226</v>
      </c>
      <c r="H1218" s="365" t="s">
        <v>226</v>
      </c>
      <c r="I1218" s="361"/>
      <c r="J1218" s="365" t="s">
        <v>226</v>
      </c>
      <c r="K1218" s="335"/>
      <c r="L1218" s="335"/>
      <c r="M1218" s="335"/>
    </row>
    <row r="1219" spans="1:13" ht="13.8" hidden="1">
      <c r="A1219" s="335"/>
      <c r="B1219" s="335"/>
      <c r="C1219" s="377" t="s">
        <v>976</v>
      </c>
      <c r="D1219" s="370" t="s">
        <v>469</v>
      </c>
      <c r="E1219" s="359" t="s">
        <v>969</v>
      </c>
      <c r="F1219" s="360"/>
      <c r="G1219" s="360"/>
      <c r="H1219" s="360"/>
      <c r="I1219" s="361"/>
      <c r="J1219" s="360"/>
      <c r="K1219" s="335"/>
      <c r="L1219" s="335"/>
      <c r="M1219" s="335"/>
    </row>
    <row r="1220" spans="1:13" ht="13.8" hidden="1">
      <c r="A1220" s="335"/>
      <c r="B1220" s="335"/>
      <c r="C1220" s="377" t="s">
        <v>976</v>
      </c>
      <c r="D1220" s="370" t="s">
        <v>469</v>
      </c>
      <c r="E1220" s="362" t="s">
        <v>774</v>
      </c>
      <c r="F1220" s="363">
        <v>7699</v>
      </c>
      <c r="G1220" s="363">
        <v>6888</v>
      </c>
      <c r="H1220" s="365">
        <v>-811</v>
      </c>
      <c r="I1220" s="364">
        <v>7699</v>
      </c>
      <c r="J1220" s="365">
        <v>-811</v>
      </c>
      <c r="K1220" s="335"/>
      <c r="L1220" s="335"/>
      <c r="M1220" s="335"/>
    </row>
    <row r="1221" spans="1:13" ht="13.8" hidden="1">
      <c r="A1221" s="335"/>
      <c r="B1221" s="335"/>
      <c r="C1221" s="377" t="s">
        <v>976</v>
      </c>
      <c r="D1221" s="370" t="s">
        <v>471</v>
      </c>
      <c r="E1221" s="359" t="s">
        <v>637</v>
      </c>
      <c r="F1221" s="360"/>
      <c r="G1221" s="360"/>
      <c r="H1221" s="360"/>
      <c r="I1221" s="361"/>
      <c r="J1221" s="360"/>
      <c r="K1221" s="335"/>
      <c r="L1221" s="335"/>
      <c r="M1221" s="335"/>
    </row>
    <row r="1222" spans="1:13" ht="13.8" hidden="1">
      <c r="A1222" s="335"/>
      <c r="B1222" s="335"/>
      <c r="C1222" s="377" t="s">
        <v>976</v>
      </c>
      <c r="D1222" s="370" t="s">
        <v>471</v>
      </c>
      <c r="E1222" s="362" t="s">
        <v>774</v>
      </c>
      <c r="F1222" s="365" t="s">
        <v>226</v>
      </c>
      <c r="G1222" s="365" t="s">
        <v>226</v>
      </c>
      <c r="H1222" s="365" t="s">
        <v>226</v>
      </c>
      <c r="I1222" s="361"/>
      <c r="J1222" s="365" t="s">
        <v>226</v>
      </c>
      <c r="K1222" s="335"/>
      <c r="L1222" s="335"/>
      <c r="M1222" s="335"/>
    </row>
    <row r="1223" spans="1:13" ht="13.8" hidden="1">
      <c r="A1223" s="335"/>
      <c r="B1223" s="335"/>
      <c r="C1223" s="377" t="s">
        <v>976</v>
      </c>
      <c r="D1223" s="370" t="s">
        <v>857</v>
      </c>
      <c r="E1223" s="359" t="s">
        <v>640</v>
      </c>
      <c r="F1223" s="360"/>
      <c r="G1223" s="360"/>
      <c r="H1223" s="360"/>
      <c r="I1223" s="361"/>
      <c r="J1223" s="360"/>
      <c r="K1223" s="335"/>
      <c r="L1223" s="335"/>
      <c r="M1223" s="335"/>
    </row>
    <row r="1224" spans="1:13" ht="13.8" hidden="1">
      <c r="A1224" s="335"/>
      <c r="B1224" s="335"/>
      <c r="C1224" s="377" t="s">
        <v>976</v>
      </c>
      <c r="D1224" s="370" t="s">
        <v>857</v>
      </c>
      <c r="E1224" s="362" t="s">
        <v>774</v>
      </c>
      <c r="F1224" s="365" t="s">
        <v>226</v>
      </c>
      <c r="G1224" s="365" t="s">
        <v>226</v>
      </c>
      <c r="H1224" s="365" t="s">
        <v>226</v>
      </c>
      <c r="I1224" s="361"/>
      <c r="J1224" s="365" t="s">
        <v>226</v>
      </c>
      <c r="K1224" s="335"/>
      <c r="L1224" s="335"/>
      <c r="M1224" s="335"/>
    </row>
    <row r="1225" spans="1:13" ht="13.8" hidden="1">
      <c r="A1225" s="335"/>
      <c r="B1225" s="335"/>
      <c r="C1225" s="377" t="s">
        <v>976</v>
      </c>
      <c r="D1225" s="370" t="s">
        <v>859</v>
      </c>
      <c r="E1225" s="359" t="s">
        <v>858</v>
      </c>
      <c r="F1225" s="360"/>
      <c r="G1225" s="360"/>
      <c r="H1225" s="360"/>
      <c r="I1225" s="361"/>
      <c r="J1225" s="360"/>
      <c r="K1225" s="335"/>
      <c r="L1225" s="335"/>
      <c r="M1225" s="335"/>
    </row>
    <row r="1226" spans="1:13" ht="13.8" hidden="1">
      <c r="A1226" s="335"/>
      <c r="B1226" s="335"/>
      <c r="C1226" s="377" t="s">
        <v>976</v>
      </c>
      <c r="D1226" s="370" t="s">
        <v>859</v>
      </c>
      <c r="E1226" s="362" t="s">
        <v>774</v>
      </c>
      <c r="F1226" s="365" t="s">
        <v>226</v>
      </c>
      <c r="G1226" s="365" t="s">
        <v>226</v>
      </c>
      <c r="H1226" s="365" t="s">
        <v>226</v>
      </c>
      <c r="I1226" s="361"/>
      <c r="J1226" s="365" t="s">
        <v>226</v>
      </c>
      <c r="K1226" s="335"/>
      <c r="L1226" s="335"/>
      <c r="M1226" s="335"/>
    </row>
    <row r="1227" spans="1:13" ht="13.8" hidden="1">
      <c r="A1227" s="335"/>
      <c r="B1227" s="335"/>
      <c r="C1227" s="377" t="s">
        <v>976</v>
      </c>
      <c r="D1227" s="351" t="s">
        <v>861</v>
      </c>
      <c r="E1227" s="359" t="s">
        <v>645</v>
      </c>
      <c r="F1227" s="360"/>
      <c r="G1227" s="360"/>
      <c r="H1227" s="360"/>
      <c r="I1227" s="361"/>
      <c r="J1227" s="360"/>
      <c r="K1227" s="335"/>
      <c r="L1227" s="335"/>
      <c r="M1227" s="335"/>
    </row>
    <row r="1228" spans="1:13" ht="13.8" hidden="1">
      <c r="A1228" s="335"/>
      <c r="B1228" s="335"/>
      <c r="C1228" s="377" t="s">
        <v>976</v>
      </c>
      <c r="D1228" s="351" t="s">
        <v>861</v>
      </c>
      <c r="E1228" s="362" t="s">
        <v>774</v>
      </c>
      <c r="F1228" s="363">
        <v>44009</v>
      </c>
      <c r="G1228" s="363">
        <v>4323</v>
      </c>
      <c r="H1228" s="363">
        <v>-39686</v>
      </c>
      <c r="I1228" s="364">
        <v>44009</v>
      </c>
      <c r="J1228" s="363">
        <v>-39686</v>
      </c>
      <c r="K1228" s="335"/>
      <c r="L1228" s="335"/>
      <c r="M1228" s="335"/>
    </row>
    <row r="1229" spans="1:13" ht="13.8" hidden="1">
      <c r="A1229" s="335"/>
      <c r="B1229" s="335"/>
      <c r="C1229" s="377" t="s">
        <v>976</v>
      </c>
      <c r="D1229" s="351" t="s">
        <v>863</v>
      </c>
      <c r="E1229" s="359" t="s">
        <v>653</v>
      </c>
      <c r="F1229" s="360"/>
      <c r="G1229" s="360"/>
      <c r="H1229" s="360"/>
      <c r="I1229" s="361"/>
      <c r="J1229" s="360"/>
      <c r="K1229" s="335"/>
      <c r="L1229" s="335"/>
      <c r="M1229" s="335"/>
    </row>
    <row r="1230" spans="1:13" ht="13.8" hidden="1">
      <c r="A1230" s="335"/>
      <c r="B1230" s="335"/>
      <c r="C1230" s="377" t="s">
        <v>976</v>
      </c>
      <c r="D1230" s="351" t="s">
        <v>863</v>
      </c>
      <c r="E1230" s="362" t="s">
        <v>774</v>
      </c>
      <c r="F1230" s="363">
        <v>663302</v>
      </c>
      <c r="G1230" s="365" t="s">
        <v>226</v>
      </c>
      <c r="H1230" s="363">
        <v>-663302</v>
      </c>
      <c r="I1230" s="366" t="s">
        <v>226</v>
      </c>
      <c r="J1230" s="365" t="s">
        <v>226</v>
      </c>
      <c r="K1230" s="335"/>
      <c r="L1230" s="335"/>
      <c r="M1230" s="335"/>
    </row>
    <row r="1231" spans="1:13" ht="13.8" hidden="1">
      <c r="A1231" s="335"/>
      <c r="B1231" s="335"/>
      <c r="C1231" s="377" t="s">
        <v>976</v>
      </c>
      <c r="D1231" s="370" t="s">
        <v>509</v>
      </c>
      <c r="E1231" s="359" t="s">
        <v>661</v>
      </c>
      <c r="F1231" s="360"/>
      <c r="G1231" s="360"/>
      <c r="H1231" s="360"/>
      <c r="I1231" s="361"/>
      <c r="J1231" s="360"/>
      <c r="K1231" s="335"/>
      <c r="L1231" s="335"/>
      <c r="M1231" s="335"/>
    </row>
    <row r="1232" spans="1:13" ht="13.8" hidden="1">
      <c r="A1232" s="335"/>
      <c r="B1232" s="335"/>
      <c r="C1232" s="377" t="s">
        <v>976</v>
      </c>
      <c r="D1232" s="370" t="s">
        <v>509</v>
      </c>
      <c r="E1232" s="362" t="s">
        <v>774</v>
      </c>
      <c r="F1232" s="363">
        <v>95151</v>
      </c>
      <c r="G1232" s="363">
        <v>46816</v>
      </c>
      <c r="H1232" s="363">
        <v>-48335</v>
      </c>
      <c r="I1232" s="364">
        <v>46816</v>
      </c>
      <c r="J1232" s="365">
        <v>0</v>
      </c>
      <c r="K1232" s="335"/>
      <c r="L1232" s="335"/>
      <c r="M1232" s="335"/>
    </row>
    <row r="1233" spans="1:13" ht="13.8" hidden="1">
      <c r="A1233" s="335"/>
      <c r="B1233" s="335"/>
      <c r="C1233" s="377" t="s">
        <v>976</v>
      </c>
      <c r="D1233" s="370" t="s">
        <v>505</v>
      </c>
      <c r="E1233" s="359" t="s">
        <v>659</v>
      </c>
      <c r="F1233" s="360"/>
      <c r="G1233" s="360"/>
      <c r="H1233" s="360"/>
      <c r="I1233" s="361"/>
      <c r="J1233" s="360"/>
      <c r="K1233" s="335"/>
      <c r="L1233" s="335"/>
      <c r="M1233" s="335"/>
    </row>
    <row r="1234" spans="1:13" ht="13.8" hidden="1">
      <c r="A1234" s="335"/>
      <c r="B1234" s="335"/>
      <c r="C1234" s="377" t="s">
        <v>976</v>
      </c>
      <c r="D1234" s="370" t="s">
        <v>505</v>
      </c>
      <c r="E1234" s="362" t="s">
        <v>774</v>
      </c>
      <c r="F1234" s="363">
        <v>1407284</v>
      </c>
      <c r="G1234" s="365" t="s">
        <v>226</v>
      </c>
      <c r="H1234" s="363">
        <v>-1407284</v>
      </c>
      <c r="I1234" s="364">
        <v>1407284</v>
      </c>
      <c r="J1234" s="363">
        <v>-1407284</v>
      </c>
      <c r="K1234" s="335"/>
      <c r="L1234" s="335"/>
      <c r="M1234" s="335"/>
    </row>
    <row r="1235" spans="1:13" ht="13.8" hidden="1">
      <c r="A1235" s="335"/>
      <c r="B1235" s="335"/>
      <c r="C1235" s="377" t="s">
        <v>976</v>
      </c>
      <c r="D1235" s="370" t="s">
        <v>531</v>
      </c>
      <c r="E1235" s="359" t="s">
        <v>866</v>
      </c>
      <c r="F1235" s="360"/>
      <c r="G1235" s="360"/>
      <c r="H1235" s="360"/>
      <c r="I1235" s="361"/>
      <c r="J1235" s="360"/>
      <c r="K1235" s="335"/>
      <c r="L1235" s="335"/>
      <c r="M1235" s="335"/>
    </row>
    <row r="1236" spans="1:13" ht="13.8" hidden="1">
      <c r="A1236" s="335"/>
      <c r="B1236" s="335"/>
      <c r="C1236" s="377" t="s">
        <v>976</v>
      </c>
      <c r="D1236" s="370" t="s">
        <v>531</v>
      </c>
      <c r="E1236" s="362" t="s">
        <v>774</v>
      </c>
      <c r="F1236" s="365" t="s">
        <v>226</v>
      </c>
      <c r="G1236" s="365" t="s">
        <v>226</v>
      </c>
      <c r="H1236" s="365" t="s">
        <v>226</v>
      </c>
      <c r="I1236" s="361"/>
      <c r="J1236" s="365" t="s">
        <v>226</v>
      </c>
      <c r="K1236" s="335"/>
      <c r="L1236" s="335"/>
      <c r="M1236" s="335"/>
    </row>
    <row r="1237" spans="1:13" ht="13.8" hidden="1">
      <c r="A1237" s="335"/>
      <c r="B1237" s="335"/>
      <c r="C1237" s="377" t="s">
        <v>976</v>
      </c>
      <c r="D1237" s="370" t="s">
        <v>867</v>
      </c>
      <c r="E1237" s="359" t="s">
        <v>678</v>
      </c>
      <c r="F1237" s="360"/>
      <c r="G1237" s="360"/>
      <c r="H1237" s="360"/>
      <c r="I1237" s="361"/>
      <c r="J1237" s="360"/>
      <c r="K1237" s="335"/>
      <c r="L1237" s="335"/>
      <c r="M1237" s="335"/>
    </row>
    <row r="1238" spans="1:13" ht="13.8" hidden="1">
      <c r="A1238" s="335"/>
      <c r="B1238" s="335"/>
      <c r="C1238" s="377" t="s">
        <v>976</v>
      </c>
      <c r="D1238" s="370" t="s">
        <v>867</v>
      </c>
      <c r="E1238" s="362" t="s">
        <v>774</v>
      </c>
      <c r="F1238" s="365" t="s">
        <v>226</v>
      </c>
      <c r="G1238" s="365">
        <v>275</v>
      </c>
      <c r="H1238" s="365">
        <v>275</v>
      </c>
      <c r="I1238" s="366">
        <v>275</v>
      </c>
      <c r="J1238" s="365">
        <v>0</v>
      </c>
      <c r="K1238" s="335"/>
      <c r="L1238" s="335"/>
      <c r="M1238" s="335"/>
    </row>
    <row r="1239" spans="1:13" ht="13.8" hidden="1">
      <c r="A1239" s="335"/>
      <c r="B1239" s="335"/>
      <c r="C1239" s="377" t="s">
        <v>976</v>
      </c>
      <c r="D1239" s="351" t="s">
        <v>950</v>
      </c>
      <c r="E1239" s="373" t="s">
        <v>950</v>
      </c>
      <c r="F1239" s="374">
        <v>2910757</v>
      </c>
      <c r="G1239" s="374">
        <v>112390</v>
      </c>
      <c r="H1239" s="374">
        <v>-2798367</v>
      </c>
      <c r="I1239" s="375">
        <v>2199395</v>
      </c>
      <c r="J1239" s="374">
        <v>-2087005</v>
      </c>
      <c r="K1239" s="335"/>
      <c r="L1239" s="335"/>
      <c r="M1239" s="335"/>
    </row>
    <row r="1240" spans="1:13" ht="13.8" hidden="1">
      <c r="A1240" s="335"/>
      <c r="B1240" s="335"/>
      <c r="C1240" s="377" t="s">
        <v>976</v>
      </c>
      <c r="D1240" s="351" t="s">
        <v>869</v>
      </c>
      <c r="E1240" s="373" t="s">
        <v>869</v>
      </c>
      <c r="F1240" s="353"/>
      <c r="G1240" s="353"/>
      <c r="H1240" s="353"/>
      <c r="I1240" s="354"/>
      <c r="J1240" s="353"/>
      <c r="K1240" s="335"/>
      <c r="L1240" s="335"/>
      <c r="M1240" s="335"/>
    </row>
    <row r="1241" spans="1:13" ht="13.8" hidden="1">
      <c r="A1241" s="335"/>
      <c r="B1241" s="335"/>
      <c r="C1241" s="377" t="s">
        <v>976</v>
      </c>
      <c r="D1241" s="370" t="s">
        <v>480</v>
      </c>
      <c r="E1241" s="359" t="s">
        <v>642</v>
      </c>
      <c r="F1241" s="360"/>
      <c r="G1241" s="360"/>
      <c r="H1241" s="360"/>
      <c r="I1241" s="361"/>
      <c r="J1241" s="360"/>
      <c r="K1241" s="335"/>
      <c r="L1241" s="335"/>
      <c r="M1241" s="335"/>
    </row>
    <row r="1242" spans="1:13" ht="13.8" hidden="1">
      <c r="A1242" s="335"/>
      <c r="B1242" s="335"/>
      <c r="C1242" s="377" t="s">
        <v>976</v>
      </c>
      <c r="D1242" s="370" t="s">
        <v>480</v>
      </c>
      <c r="E1242" s="362" t="s">
        <v>774</v>
      </c>
      <c r="F1242" s="365" t="s">
        <v>226</v>
      </c>
      <c r="G1242" s="365" t="s">
        <v>226</v>
      </c>
      <c r="H1242" s="365" t="s">
        <v>226</v>
      </c>
      <c r="I1242" s="361"/>
      <c r="J1242" s="365" t="s">
        <v>226</v>
      </c>
      <c r="K1242" s="335"/>
      <c r="L1242" s="335"/>
      <c r="M1242" s="335"/>
    </row>
    <row r="1243" spans="1:13" ht="13.8" hidden="1">
      <c r="A1243" s="335"/>
      <c r="B1243" s="335"/>
      <c r="C1243" s="377" t="s">
        <v>976</v>
      </c>
      <c r="D1243" s="370" t="s">
        <v>523</v>
      </c>
      <c r="E1243" s="359" t="s">
        <v>672</v>
      </c>
      <c r="F1243" s="360"/>
      <c r="G1243" s="360"/>
      <c r="H1243" s="360"/>
      <c r="I1243" s="361"/>
      <c r="J1243" s="360"/>
      <c r="K1243" s="335"/>
      <c r="L1243" s="335"/>
      <c r="M1243" s="335"/>
    </row>
    <row r="1244" spans="1:13" ht="13.8" hidden="1">
      <c r="A1244" s="335"/>
      <c r="B1244" s="335"/>
      <c r="C1244" s="377" t="s">
        <v>976</v>
      </c>
      <c r="D1244" s="370" t="s">
        <v>523</v>
      </c>
      <c r="E1244" s="362" t="s">
        <v>774</v>
      </c>
      <c r="F1244" s="365" t="s">
        <v>226</v>
      </c>
      <c r="G1244" s="365" t="s">
        <v>226</v>
      </c>
      <c r="H1244" s="365" t="s">
        <v>226</v>
      </c>
      <c r="I1244" s="361"/>
      <c r="J1244" s="365" t="s">
        <v>226</v>
      </c>
      <c r="K1244" s="335"/>
      <c r="L1244" s="335"/>
      <c r="M1244" s="335"/>
    </row>
    <row r="1245" spans="1:13" ht="13.8" hidden="1">
      <c r="A1245" s="335"/>
      <c r="B1245" s="335"/>
      <c r="C1245" s="377" t="s">
        <v>976</v>
      </c>
      <c r="D1245" s="351" t="s">
        <v>872</v>
      </c>
      <c r="E1245" s="373" t="s">
        <v>872</v>
      </c>
      <c r="F1245" s="376" t="s">
        <v>226</v>
      </c>
      <c r="G1245" s="376" t="s">
        <v>226</v>
      </c>
      <c r="H1245" s="376" t="s">
        <v>226</v>
      </c>
      <c r="I1245" s="382" t="s">
        <v>226</v>
      </c>
      <c r="J1245" s="376" t="s">
        <v>226</v>
      </c>
      <c r="K1245" s="335"/>
      <c r="L1245" s="335"/>
      <c r="M1245" s="335"/>
    </row>
    <row r="1246" spans="1:13" ht="13.8" hidden="1">
      <c r="A1246" s="335"/>
      <c r="B1246" s="335"/>
      <c r="C1246" s="377" t="s">
        <v>976</v>
      </c>
      <c r="D1246" s="351" t="s">
        <v>978</v>
      </c>
      <c r="E1246" s="373" t="s">
        <v>978</v>
      </c>
      <c r="F1246" s="374">
        <v>326404285</v>
      </c>
      <c r="G1246" s="374">
        <v>297421971</v>
      </c>
      <c r="H1246" s="374">
        <v>-28982314</v>
      </c>
      <c r="I1246" s="375">
        <v>318045263</v>
      </c>
      <c r="J1246" s="374">
        <v>-20623292</v>
      </c>
      <c r="K1246" s="335"/>
      <c r="L1246" s="335"/>
      <c r="M1246" s="335"/>
    </row>
    <row r="1247" spans="1:13" ht="13.8" hidden="1">
      <c r="A1247" s="335"/>
      <c r="B1247" s="335"/>
      <c r="C1247" s="391"/>
      <c r="D1247" s="392" t="s">
        <v>979</v>
      </c>
      <c r="E1247" s="393" t="s">
        <v>979</v>
      </c>
      <c r="F1247" s="353"/>
      <c r="G1247" s="353"/>
      <c r="H1247" s="353"/>
      <c r="I1247" s="354"/>
      <c r="J1247" s="353"/>
      <c r="K1247" s="335"/>
      <c r="L1247" s="335"/>
      <c r="M1247" s="335"/>
    </row>
    <row r="1248" spans="1:13" ht="13.8" hidden="1">
      <c r="A1248" s="335"/>
      <c r="B1248" s="335"/>
      <c r="C1248" s="350"/>
      <c r="D1248" s="351" t="s">
        <v>417</v>
      </c>
      <c r="E1248" s="373" t="s">
        <v>417</v>
      </c>
      <c r="F1248" s="353"/>
      <c r="G1248" s="353"/>
      <c r="H1248" s="353"/>
      <c r="I1248" s="354"/>
      <c r="J1248" s="353"/>
      <c r="K1248" s="335"/>
      <c r="L1248" s="335"/>
      <c r="M1248" s="335"/>
    </row>
    <row r="1249" spans="1:13" ht="13.8" hidden="1">
      <c r="A1249" s="335"/>
      <c r="B1249" s="335"/>
      <c r="C1249" s="350" t="s">
        <v>979</v>
      </c>
      <c r="D1249" s="351" t="s">
        <v>413</v>
      </c>
      <c r="E1249" s="359" t="s">
        <v>948</v>
      </c>
      <c r="F1249" s="360"/>
      <c r="G1249" s="360"/>
      <c r="H1249" s="360"/>
      <c r="I1249" s="361"/>
      <c r="J1249" s="360"/>
      <c r="K1249" s="335"/>
      <c r="L1249" s="335"/>
      <c r="M1249" s="335"/>
    </row>
    <row r="1250" spans="1:13" ht="13.8" hidden="1">
      <c r="A1250" s="335"/>
      <c r="B1250" s="335"/>
      <c r="C1250" s="350" t="s">
        <v>979</v>
      </c>
      <c r="D1250" s="351" t="s">
        <v>413</v>
      </c>
      <c r="E1250" s="362" t="s">
        <v>980</v>
      </c>
      <c r="F1250" s="365" t="s">
        <v>226</v>
      </c>
      <c r="G1250" s="365" t="s">
        <v>226</v>
      </c>
      <c r="H1250" s="365" t="s">
        <v>226</v>
      </c>
      <c r="I1250" s="366">
        <v>0</v>
      </c>
      <c r="J1250" s="365" t="s">
        <v>226</v>
      </c>
      <c r="K1250" s="335"/>
      <c r="L1250" s="335"/>
      <c r="M1250" s="335"/>
    </row>
    <row r="1251" spans="1:13" ht="13.8" hidden="1">
      <c r="A1251" s="335"/>
      <c r="B1251" s="335"/>
      <c r="C1251" s="350" t="s">
        <v>979</v>
      </c>
      <c r="D1251" s="370" t="s">
        <v>419</v>
      </c>
      <c r="E1251" s="359" t="s">
        <v>603</v>
      </c>
      <c r="F1251" s="360"/>
      <c r="G1251" s="360"/>
      <c r="H1251" s="360"/>
      <c r="I1251" s="361"/>
      <c r="J1251" s="360"/>
      <c r="K1251" s="335"/>
      <c r="L1251" s="335"/>
      <c r="M1251" s="335"/>
    </row>
    <row r="1252" spans="1:13" ht="13.8" hidden="1">
      <c r="A1252" s="335"/>
      <c r="B1252" s="335"/>
      <c r="C1252" s="350" t="s">
        <v>979</v>
      </c>
      <c r="D1252" s="370" t="s">
        <v>419</v>
      </c>
      <c r="E1252" s="362" t="s">
        <v>980</v>
      </c>
      <c r="F1252" s="363">
        <v>13694481</v>
      </c>
      <c r="G1252" s="365" t="s">
        <v>226</v>
      </c>
      <c r="H1252" s="363">
        <v>-13694481</v>
      </c>
      <c r="I1252" s="364">
        <v>13894481</v>
      </c>
      <c r="J1252" s="363">
        <v>-13894481</v>
      </c>
      <c r="K1252" s="335"/>
      <c r="L1252" s="335"/>
      <c r="M1252" s="335"/>
    </row>
    <row r="1253" spans="1:13" ht="13.8" hidden="1">
      <c r="A1253" s="335"/>
      <c r="B1253" s="335"/>
      <c r="C1253" s="350" t="s">
        <v>979</v>
      </c>
      <c r="D1253" s="370" t="s">
        <v>421</v>
      </c>
      <c r="E1253" s="359" t="s">
        <v>605</v>
      </c>
      <c r="F1253" s="360"/>
      <c r="G1253" s="360"/>
      <c r="H1253" s="360"/>
      <c r="I1253" s="361"/>
      <c r="J1253" s="360"/>
      <c r="K1253" s="335"/>
      <c r="L1253" s="335"/>
      <c r="M1253" s="335"/>
    </row>
    <row r="1254" spans="1:13" ht="13.8" hidden="1">
      <c r="A1254" s="335"/>
      <c r="B1254" s="335"/>
      <c r="C1254" s="350" t="s">
        <v>979</v>
      </c>
      <c r="D1254" s="370" t="s">
        <v>421</v>
      </c>
      <c r="E1254" s="362" t="s">
        <v>980</v>
      </c>
      <c r="F1254" s="363">
        <v>38750906</v>
      </c>
      <c r="G1254" s="365" t="s">
        <v>226</v>
      </c>
      <c r="H1254" s="363">
        <v>-38750906</v>
      </c>
      <c r="I1254" s="364">
        <v>38750906</v>
      </c>
      <c r="J1254" s="363">
        <v>-38750906</v>
      </c>
      <c r="K1254" s="335"/>
      <c r="L1254" s="335"/>
      <c r="M1254" s="335"/>
    </row>
    <row r="1255" spans="1:13" ht="13.8" hidden="1">
      <c r="A1255" s="335"/>
      <c r="B1255" s="335"/>
      <c r="C1255" s="350" t="s">
        <v>979</v>
      </c>
      <c r="D1255" s="370" t="s">
        <v>430</v>
      </c>
      <c r="E1255" s="359" t="s">
        <v>933</v>
      </c>
      <c r="F1255" s="360"/>
      <c r="G1255" s="360"/>
      <c r="H1255" s="360"/>
      <c r="I1255" s="361"/>
      <c r="J1255" s="360"/>
      <c r="K1255" s="335"/>
      <c r="L1255" s="335"/>
      <c r="M1255" s="335"/>
    </row>
    <row r="1256" spans="1:13" ht="13.8" hidden="1">
      <c r="A1256" s="335"/>
      <c r="B1256" s="335"/>
      <c r="C1256" s="350" t="s">
        <v>979</v>
      </c>
      <c r="D1256" s="370" t="s">
        <v>430</v>
      </c>
      <c r="E1256" s="362" t="s">
        <v>980</v>
      </c>
      <c r="F1256" s="365" t="s">
        <v>226</v>
      </c>
      <c r="G1256" s="365" t="s">
        <v>226</v>
      </c>
      <c r="H1256" s="365" t="s">
        <v>226</v>
      </c>
      <c r="I1256" s="361"/>
      <c r="J1256" s="365" t="s">
        <v>226</v>
      </c>
      <c r="K1256" s="335"/>
      <c r="L1256" s="335"/>
      <c r="M1256" s="335"/>
    </row>
    <row r="1257" spans="1:13" ht="13.8" hidden="1">
      <c r="A1257" s="335"/>
      <c r="B1257" s="335"/>
      <c r="C1257" s="350" t="s">
        <v>979</v>
      </c>
      <c r="D1257" s="370" t="s">
        <v>436</v>
      </c>
      <c r="E1257" s="359" t="s">
        <v>613</v>
      </c>
      <c r="F1257" s="360"/>
      <c r="G1257" s="360"/>
      <c r="H1257" s="360"/>
      <c r="I1257" s="361"/>
      <c r="J1257" s="360"/>
      <c r="K1257" s="335"/>
      <c r="L1257" s="335"/>
      <c r="M1257" s="335"/>
    </row>
    <row r="1258" spans="1:13" ht="13.8" hidden="1">
      <c r="A1258" s="335"/>
      <c r="B1258" s="335"/>
      <c r="C1258" s="350" t="s">
        <v>979</v>
      </c>
      <c r="D1258" s="370" t="s">
        <v>436</v>
      </c>
      <c r="E1258" s="362" t="s">
        <v>980</v>
      </c>
      <c r="F1258" s="365" t="s">
        <v>226</v>
      </c>
      <c r="G1258" s="365" t="s">
        <v>226</v>
      </c>
      <c r="H1258" s="365" t="s">
        <v>226</v>
      </c>
      <c r="I1258" s="361"/>
      <c r="J1258" s="365" t="s">
        <v>226</v>
      </c>
      <c r="K1258" s="335"/>
      <c r="L1258" s="335"/>
      <c r="M1258" s="335"/>
    </row>
    <row r="1259" spans="1:13" ht="13.8" hidden="1">
      <c r="A1259" s="335"/>
      <c r="B1259" s="335"/>
      <c r="C1259" s="350" t="s">
        <v>979</v>
      </c>
      <c r="D1259" s="370" t="s">
        <v>438</v>
      </c>
      <c r="E1259" s="359" t="s">
        <v>615</v>
      </c>
      <c r="F1259" s="360"/>
      <c r="G1259" s="360"/>
      <c r="H1259" s="360"/>
      <c r="I1259" s="361"/>
      <c r="J1259" s="360"/>
      <c r="K1259" s="335"/>
      <c r="L1259" s="335"/>
      <c r="M1259" s="335"/>
    </row>
    <row r="1260" spans="1:13" ht="13.8" hidden="1">
      <c r="A1260" s="335"/>
      <c r="B1260" s="335"/>
      <c r="C1260" s="350" t="s">
        <v>979</v>
      </c>
      <c r="D1260" s="370" t="s">
        <v>438</v>
      </c>
      <c r="E1260" s="362" t="s">
        <v>980</v>
      </c>
      <c r="F1260" s="363">
        <v>12227685</v>
      </c>
      <c r="G1260" s="363">
        <v>17053327</v>
      </c>
      <c r="H1260" s="363">
        <v>4825642</v>
      </c>
      <c r="I1260" s="364">
        <v>17053327</v>
      </c>
      <c r="J1260" s="365">
        <v>0</v>
      </c>
      <c r="K1260" s="335"/>
      <c r="L1260" s="335"/>
      <c r="M1260" s="335"/>
    </row>
    <row r="1261" spans="1:13" ht="13.8" hidden="1">
      <c r="A1261" s="335"/>
      <c r="B1261" s="335"/>
      <c r="C1261" s="350" t="s">
        <v>979</v>
      </c>
      <c r="D1261" s="370" t="s">
        <v>827</v>
      </c>
      <c r="E1261" s="359" t="s">
        <v>977</v>
      </c>
      <c r="F1261" s="360"/>
      <c r="G1261" s="360"/>
      <c r="H1261" s="360"/>
      <c r="I1261" s="361"/>
      <c r="J1261" s="360"/>
      <c r="K1261" s="335"/>
      <c r="L1261" s="335"/>
      <c r="M1261" s="335"/>
    </row>
    <row r="1262" spans="1:13" ht="13.8" hidden="1">
      <c r="A1262" s="335"/>
      <c r="B1262" s="335"/>
      <c r="C1262" s="350" t="s">
        <v>979</v>
      </c>
      <c r="D1262" s="370" t="s">
        <v>827</v>
      </c>
      <c r="E1262" s="362" t="s">
        <v>980</v>
      </c>
      <c r="F1262" s="363">
        <v>401600685</v>
      </c>
      <c r="G1262" s="363">
        <v>78712003</v>
      </c>
      <c r="H1262" s="363">
        <v>-322888682</v>
      </c>
      <c r="I1262" s="364">
        <v>401600685</v>
      </c>
      <c r="J1262" s="363">
        <v>-322888682</v>
      </c>
      <c r="K1262" s="335"/>
      <c r="L1262" s="335"/>
      <c r="M1262" s="335"/>
    </row>
    <row r="1263" spans="1:13" ht="13.8" hidden="1">
      <c r="A1263" s="335"/>
      <c r="B1263" s="335"/>
      <c r="C1263" s="350" t="s">
        <v>979</v>
      </c>
      <c r="D1263" s="370" t="s">
        <v>442</v>
      </c>
      <c r="E1263" s="359" t="s">
        <v>617</v>
      </c>
      <c r="F1263" s="360"/>
      <c r="G1263" s="360"/>
      <c r="H1263" s="360"/>
      <c r="I1263" s="361"/>
      <c r="J1263" s="360"/>
      <c r="K1263" s="335"/>
      <c r="L1263" s="335"/>
      <c r="M1263" s="335"/>
    </row>
    <row r="1264" spans="1:13" ht="13.8" hidden="1">
      <c r="A1264" s="335"/>
      <c r="B1264" s="335"/>
      <c r="C1264" s="350" t="s">
        <v>979</v>
      </c>
      <c r="D1264" s="370" t="s">
        <v>442</v>
      </c>
      <c r="E1264" s="362" t="s">
        <v>980</v>
      </c>
      <c r="F1264" s="365" t="s">
        <v>226</v>
      </c>
      <c r="G1264" s="365" t="s">
        <v>226</v>
      </c>
      <c r="H1264" s="365" t="s">
        <v>226</v>
      </c>
      <c r="I1264" s="361"/>
      <c r="J1264" s="365" t="s">
        <v>226</v>
      </c>
      <c r="K1264" s="335"/>
      <c r="L1264" s="335"/>
      <c r="M1264" s="335"/>
    </row>
    <row r="1265" spans="1:13" ht="13.8" hidden="1">
      <c r="A1265" s="335"/>
      <c r="B1265" s="335"/>
      <c r="C1265" s="350" t="s">
        <v>979</v>
      </c>
      <c r="D1265" s="370" t="s">
        <v>451</v>
      </c>
      <c r="E1265" s="359" t="s">
        <v>622</v>
      </c>
      <c r="F1265" s="360"/>
      <c r="G1265" s="360"/>
      <c r="H1265" s="360"/>
      <c r="I1265" s="361"/>
      <c r="J1265" s="360"/>
      <c r="K1265" s="335"/>
      <c r="L1265" s="335"/>
      <c r="M1265" s="335"/>
    </row>
    <row r="1266" spans="1:13" ht="13.8" hidden="1">
      <c r="A1266" s="335"/>
      <c r="B1266" s="335"/>
      <c r="C1266" s="350" t="s">
        <v>979</v>
      </c>
      <c r="D1266" s="370" t="s">
        <v>451</v>
      </c>
      <c r="E1266" s="362" t="s">
        <v>980</v>
      </c>
      <c r="F1266" s="363">
        <v>40510299</v>
      </c>
      <c r="G1266" s="365" t="s">
        <v>226</v>
      </c>
      <c r="H1266" s="363">
        <v>-40510299</v>
      </c>
      <c r="I1266" s="364">
        <v>40510299</v>
      </c>
      <c r="J1266" s="363">
        <v>-40510299</v>
      </c>
      <c r="K1266" s="335"/>
      <c r="L1266" s="335"/>
      <c r="M1266" s="335"/>
    </row>
    <row r="1267" spans="1:13" ht="13.8" hidden="1">
      <c r="A1267" s="335"/>
      <c r="B1267" s="335"/>
      <c r="C1267" s="350" t="s">
        <v>979</v>
      </c>
      <c r="D1267" s="370" t="s">
        <v>454</v>
      </c>
      <c r="E1267" s="359" t="s">
        <v>973</v>
      </c>
      <c r="F1267" s="360"/>
      <c r="G1267" s="360"/>
      <c r="H1267" s="360"/>
      <c r="I1267" s="361"/>
      <c r="J1267" s="360"/>
      <c r="K1267" s="335"/>
      <c r="L1267" s="335"/>
      <c r="M1267" s="335"/>
    </row>
    <row r="1268" spans="1:13" ht="13.8" hidden="1">
      <c r="A1268" s="335"/>
      <c r="B1268" s="335"/>
      <c r="C1268" s="350" t="s">
        <v>979</v>
      </c>
      <c r="D1268" s="370" t="s">
        <v>454</v>
      </c>
      <c r="E1268" s="362" t="s">
        <v>980</v>
      </c>
      <c r="F1268" s="365" t="s">
        <v>226</v>
      </c>
      <c r="G1268" s="365" t="s">
        <v>226</v>
      </c>
      <c r="H1268" s="365" t="s">
        <v>226</v>
      </c>
      <c r="I1268" s="361"/>
      <c r="J1268" s="365" t="s">
        <v>226</v>
      </c>
      <c r="K1268" s="335"/>
      <c r="L1268" s="335"/>
      <c r="M1268" s="335"/>
    </row>
    <row r="1269" spans="1:13" ht="13.8" hidden="1">
      <c r="A1269" s="335"/>
      <c r="B1269" s="335"/>
      <c r="C1269" s="350" t="s">
        <v>979</v>
      </c>
      <c r="D1269" s="370" t="s">
        <v>458</v>
      </c>
      <c r="E1269" s="359" t="s">
        <v>627</v>
      </c>
      <c r="F1269" s="360"/>
      <c r="G1269" s="360"/>
      <c r="H1269" s="360"/>
      <c r="I1269" s="361"/>
      <c r="J1269" s="360"/>
      <c r="K1269" s="335"/>
      <c r="L1269" s="335"/>
      <c r="M1269" s="335"/>
    </row>
    <row r="1270" spans="1:13" ht="13.8" hidden="1">
      <c r="A1270" s="335"/>
      <c r="B1270" s="335"/>
      <c r="C1270" s="350" t="s">
        <v>979</v>
      </c>
      <c r="D1270" s="370" t="s">
        <v>458</v>
      </c>
      <c r="E1270" s="362" t="s">
        <v>980</v>
      </c>
      <c r="F1270" s="363">
        <v>7468806</v>
      </c>
      <c r="G1270" s="363">
        <v>24446431</v>
      </c>
      <c r="H1270" s="363">
        <v>16977625</v>
      </c>
      <c r="I1270" s="364">
        <v>24446431</v>
      </c>
      <c r="J1270" s="365">
        <v>0</v>
      </c>
      <c r="K1270" s="335"/>
      <c r="L1270" s="335"/>
      <c r="M1270" s="335"/>
    </row>
    <row r="1271" spans="1:13" ht="13.8" hidden="1">
      <c r="A1271" s="335"/>
      <c r="B1271" s="335"/>
      <c r="C1271" s="350" t="s">
        <v>979</v>
      </c>
      <c r="D1271" s="370" t="s">
        <v>550</v>
      </c>
      <c r="E1271" s="359" t="s">
        <v>687</v>
      </c>
      <c r="F1271" s="360"/>
      <c r="G1271" s="360"/>
      <c r="H1271" s="360"/>
      <c r="I1271" s="361"/>
      <c r="J1271" s="360"/>
      <c r="K1271" s="335"/>
      <c r="L1271" s="335"/>
      <c r="M1271" s="335"/>
    </row>
    <row r="1272" spans="1:13" ht="13.8" hidden="1">
      <c r="A1272" s="335"/>
      <c r="B1272" s="335"/>
      <c r="C1272" s="350" t="s">
        <v>979</v>
      </c>
      <c r="D1272" s="370" t="s">
        <v>550</v>
      </c>
      <c r="E1272" s="371" t="s">
        <v>980</v>
      </c>
      <c r="F1272" s="368">
        <v>720000</v>
      </c>
      <c r="G1272" s="368">
        <v>1371388</v>
      </c>
      <c r="H1272" s="363">
        <v>651388</v>
      </c>
      <c r="I1272" s="364">
        <v>1371388</v>
      </c>
      <c r="J1272" s="365" t="s">
        <v>226</v>
      </c>
      <c r="K1272" s="335"/>
      <c r="L1272" s="335"/>
      <c r="M1272" s="335"/>
    </row>
    <row r="1273" spans="1:13" ht="13.8" hidden="1">
      <c r="A1273" s="335"/>
      <c r="B1273" s="335"/>
      <c r="C1273" s="350" t="s">
        <v>979</v>
      </c>
      <c r="D1273" s="370" t="s">
        <v>462</v>
      </c>
      <c r="E1273" s="359" t="s">
        <v>631</v>
      </c>
      <c r="F1273" s="360"/>
      <c r="G1273" s="360"/>
      <c r="H1273" s="360"/>
      <c r="I1273" s="361"/>
      <c r="J1273" s="360"/>
      <c r="K1273" s="335"/>
      <c r="L1273" s="335"/>
      <c r="M1273" s="335"/>
    </row>
    <row r="1274" spans="1:13" ht="13.8" hidden="1">
      <c r="A1274" s="335"/>
      <c r="B1274" s="335"/>
      <c r="C1274" s="350" t="s">
        <v>979</v>
      </c>
      <c r="D1274" s="370" t="s">
        <v>462</v>
      </c>
      <c r="E1274" s="362" t="s">
        <v>980</v>
      </c>
      <c r="F1274" s="372" t="s">
        <v>226</v>
      </c>
      <c r="G1274" s="372" t="s">
        <v>226</v>
      </c>
      <c r="H1274" s="365" t="s">
        <v>226</v>
      </c>
      <c r="I1274" s="361"/>
      <c r="J1274" s="365" t="s">
        <v>226</v>
      </c>
      <c r="K1274" s="335"/>
      <c r="L1274" s="335"/>
      <c r="M1274" s="335"/>
    </row>
    <row r="1275" spans="1:13" ht="13.8" hidden="1">
      <c r="A1275" s="335"/>
      <c r="B1275" s="335"/>
      <c r="C1275" s="350" t="s">
        <v>979</v>
      </c>
      <c r="D1275" s="370" t="s">
        <v>474</v>
      </c>
      <c r="E1275" s="359" t="s">
        <v>933</v>
      </c>
      <c r="F1275" s="360"/>
      <c r="G1275" s="360"/>
      <c r="H1275" s="360"/>
      <c r="I1275" s="361"/>
      <c r="J1275" s="360"/>
      <c r="K1275" s="335"/>
      <c r="L1275" s="335"/>
      <c r="M1275" s="335"/>
    </row>
    <row r="1276" spans="1:13" ht="13.8" hidden="1">
      <c r="A1276" s="335"/>
      <c r="B1276" s="335"/>
      <c r="C1276" s="350" t="s">
        <v>979</v>
      </c>
      <c r="D1276" s="370" t="s">
        <v>474</v>
      </c>
      <c r="E1276" s="362" t="s">
        <v>980</v>
      </c>
      <c r="F1276" s="372" t="s">
        <v>226</v>
      </c>
      <c r="G1276" s="372" t="s">
        <v>226</v>
      </c>
      <c r="H1276" s="365" t="s">
        <v>226</v>
      </c>
      <c r="I1276" s="361"/>
      <c r="J1276" s="365" t="s">
        <v>226</v>
      </c>
      <c r="K1276" s="335"/>
      <c r="L1276" s="335"/>
      <c r="M1276" s="335"/>
    </row>
    <row r="1277" spans="1:13" ht="13.8" hidden="1">
      <c r="A1277" s="335"/>
      <c r="B1277" s="335"/>
      <c r="C1277" s="350" t="s">
        <v>979</v>
      </c>
      <c r="D1277" s="370" t="s">
        <v>475</v>
      </c>
      <c r="E1277" s="359" t="s">
        <v>639</v>
      </c>
      <c r="F1277" s="360"/>
      <c r="G1277" s="360"/>
      <c r="H1277" s="360"/>
      <c r="I1277" s="361"/>
      <c r="J1277" s="360"/>
      <c r="K1277" s="335"/>
      <c r="L1277" s="335"/>
      <c r="M1277" s="335"/>
    </row>
    <row r="1278" spans="1:13" ht="13.8" hidden="1">
      <c r="A1278" s="335"/>
      <c r="B1278" s="335"/>
      <c r="C1278" s="350" t="s">
        <v>979</v>
      </c>
      <c r="D1278" s="370" t="s">
        <v>475</v>
      </c>
      <c r="E1278" s="362" t="s">
        <v>980</v>
      </c>
      <c r="F1278" s="372" t="s">
        <v>226</v>
      </c>
      <c r="G1278" s="372" t="s">
        <v>226</v>
      </c>
      <c r="H1278" s="365" t="s">
        <v>226</v>
      </c>
      <c r="I1278" s="361"/>
      <c r="J1278" s="365" t="s">
        <v>226</v>
      </c>
      <c r="K1278" s="335"/>
      <c r="L1278" s="335"/>
      <c r="M1278" s="335"/>
    </row>
    <row r="1279" spans="1:13" ht="13.8" hidden="1">
      <c r="A1279" s="335"/>
      <c r="B1279" s="335"/>
      <c r="C1279" s="350" t="s">
        <v>979</v>
      </c>
      <c r="D1279" s="370" t="s">
        <v>487</v>
      </c>
      <c r="E1279" s="359" t="s">
        <v>647</v>
      </c>
      <c r="F1279" s="360"/>
      <c r="G1279" s="360"/>
      <c r="H1279" s="360"/>
      <c r="I1279" s="361"/>
      <c r="J1279" s="360"/>
      <c r="K1279" s="335"/>
      <c r="L1279" s="335"/>
      <c r="M1279" s="335"/>
    </row>
    <row r="1280" spans="1:13" ht="13.8" hidden="1">
      <c r="A1280" s="335"/>
      <c r="B1280" s="335"/>
      <c r="C1280" s="350" t="s">
        <v>979</v>
      </c>
      <c r="D1280" s="370" t="s">
        <v>487</v>
      </c>
      <c r="E1280" s="362" t="s">
        <v>980</v>
      </c>
      <c r="F1280" s="372" t="s">
        <v>226</v>
      </c>
      <c r="G1280" s="372" t="s">
        <v>226</v>
      </c>
      <c r="H1280" s="365" t="s">
        <v>226</v>
      </c>
      <c r="I1280" s="361"/>
      <c r="J1280" s="365" t="s">
        <v>226</v>
      </c>
      <c r="K1280" s="335"/>
      <c r="L1280" s="335"/>
      <c r="M1280" s="335"/>
    </row>
    <row r="1281" spans="1:13" ht="13.8" hidden="1">
      <c r="A1281" s="335"/>
      <c r="B1281" s="335"/>
      <c r="C1281" s="350" t="s">
        <v>979</v>
      </c>
      <c r="D1281" s="370" t="s">
        <v>491</v>
      </c>
      <c r="E1281" s="359" t="s">
        <v>649</v>
      </c>
      <c r="F1281" s="360"/>
      <c r="G1281" s="360"/>
      <c r="H1281" s="360"/>
      <c r="I1281" s="361"/>
      <c r="J1281" s="360"/>
      <c r="K1281" s="335"/>
      <c r="L1281" s="335"/>
      <c r="M1281" s="335"/>
    </row>
    <row r="1282" spans="1:13" ht="13.8" hidden="1">
      <c r="A1282" s="335"/>
      <c r="B1282" s="335"/>
      <c r="C1282" s="350" t="s">
        <v>979</v>
      </c>
      <c r="D1282" s="370" t="s">
        <v>491</v>
      </c>
      <c r="E1282" s="362" t="s">
        <v>980</v>
      </c>
      <c r="F1282" s="372" t="s">
        <v>226</v>
      </c>
      <c r="G1282" s="372" t="s">
        <v>226</v>
      </c>
      <c r="H1282" s="365" t="s">
        <v>226</v>
      </c>
      <c r="I1282" s="361"/>
      <c r="J1282" s="365" t="s">
        <v>226</v>
      </c>
      <c r="K1282" s="335"/>
      <c r="L1282" s="335"/>
      <c r="M1282" s="335"/>
    </row>
    <row r="1283" spans="1:13" ht="13.8" hidden="1">
      <c r="A1283" s="335"/>
      <c r="B1283" s="335"/>
      <c r="C1283" s="350" t="s">
        <v>979</v>
      </c>
      <c r="D1283" s="370" t="s">
        <v>493</v>
      </c>
      <c r="E1283" s="359" t="s">
        <v>651</v>
      </c>
      <c r="F1283" s="360"/>
      <c r="G1283" s="360"/>
      <c r="H1283" s="360"/>
      <c r="I1283" s="361"/>
      <c r="J1283" s="360"/>
      <c r="K1283" s="335"/>
      <c r="L1283" s="335"/>
      <c r="M1283" s="335"/>
    </row>
    <row r="1284" spans="1:13" ht="13.8" hidden="1">
      <c r="A1284" s="335"/>
      <c r="B1284" s="335"/>
      <c r="C1284" s="350" t="s">
        <v>979</v>
      </c>
      <c r="D1284" s="370" t="s">
        <v>493</v>
      </c>
      <c r="E1284" s="362" t="s">
        <v>980</v>
      </c>
      <c r="F1284" s="363">
        <v>32246390</v>
      </c>
      <c r="G1284" s="365" t="s">
        <v>226</v>
      </c>
      <c r="H1284" s="363">
        <v>-32246390</v>
      </c>
      <c r="I1284" s="364">
        <v>32246390</v>
      </c>
      <c r="J1284" s="363">
        <v>-32246390</v>
      </c>
      <c r="K1284" s="335"/>
      <c r="L1284" s="335"/>
      <c r="M1284" s="335"/>
    </row>
    <row r="1285" spans="1:13" ht="13.8" hidden="1">
      <c r="A1285" s="335"/>
      <c r="B1285" s="335"/>
      <c r="C1285" s="350" t="s">
        <v>979</v>
      </c>
      <c r="D1285" s="370" t="s">
        <v>501</v>
      </c>
      <c r="E1285" s="359" t="s">
        <v>655</v>
      </c>
      <c r="F1285" s="360"/>
      <c r="G1285" s="360"/>
      <c r="H1285" s="360"/>
      <c r="I1285" s="361"/>
      <c r="J1285" s="360"/>
      <c r="K1285" s="335"/>
      <c r="L1285" s="335"/>
      <c r="M1285" s="335"/>
    </row>
    <row r="1286" spans="1:13" ht="13.8" hidden="1">
      <c r="A1286" s="335"/>
      <c r="B1286" s="335"/>
      <c r="C1286" s="350" t="s">
        <v>979</v>
      </c>
      <c r="D1286" s="370" t="s">
        <v>501</v>
      </c>
      <c r="E1286" s="362" t="s">
        <v>980</v>
      </c>
      <c r="F1286" s="372" t="s">
        <v>226</v>
      </c>
      <c r="G1286" s="372" t="s">
        <v>226</v>
      </c>
      <c r="H1286" s="365" t="s">
        <v>226</v>
      </c>
      <c r="I1286" s="361"/>
      <c r="J1286" s="365" t="s">
        <v>226</v>
      </c>
      <c r="K1286" s="335"/>
      <c r="L1286" s="335"/>
      <c r="M1286" s="335"/>
    </row>
    <row r="1287" spans="1:13" ht="13.8" hidden="1">
      <c r="A1287" s="335"/>
      <c r="B1287" s="335"/>
      <c r="C1287" s="350" t="s">
        <v>979</v>
      </c>
      <c r="D1287" s="370" t="s">
        <v>503</v>
      </c>
      <c r="E1287" s="359" t="s">
        <v>657</v>
      </c>
      <c r="F1287" s="360"/>
      <c r="G1287" s="360"/>
      <c r="H1287" s="360"/>
      <c r="I1287" s="361"/>
      <c r="J1287" s="360"/>
      <c r="K1287" s="335"/>
      <c r="L1287" s="335"/>
      <c r="M1287" s="335"/>
    </row>
    <row r="1288" spans="1:13" ht="13.8" hidden="1">
      <c r="A1288" s="335"/>
      <c r="B1288" s="335"/>
      <c r="C1288" s="350" t="s">
        <v>979</v>
      </c>
      <c r="D1288" s="370" t="s">
        <v>503</v>
      </c>
      <c r="E1288" s="362" t="s">
        <v>980</v>
      </c>
      <c r="F1288" s="372" t="s">
        <v>226</v>
      </c>
      <c r="G1288" s="372" t="s">
        <v>226</v>
      </c>
      <c r="H1288" s="365" t="s">
        <v>226</v>
      </c>
      <c r="I1288" s="361"/>
      <c r="J1288" s="365" t="s">
        <v>226</v>
      </c>
      <c r="K1288" s="335"/>
      <c r="L1288" s="335"/>
      <c r="M1288" s="335"/>
    </row>
    <row r="1289" spans="1:13" ht="13.8" hidden="1">
      <c r="A1289" s="335"/>
      <c r="B1289" s="335"/>
      <c r="C1289" s="350" t="s">
        <v>979</v>
      </c>
      <c r="D1289" s="370" t="s">
        <v>511</v>
      </c>
      <c r="E1289" s="359" t="s">
        <v>663</v>
      </c>
      <c r="F1289" s="360"/>
      <c r="G1289" s="360"/>
      <c r="H1289" s="360"/>
      <c r="I1289" s="361"/>
      <c r="J1289" s="360"/>
      <c r="K1289" s="335"/>
      <c r="L1289" s="335"/>
      <c r="M1289" s="335"/>
    </row>
    <row r="1290" spans="1:13" ht="13.8" hidden="1">
      <c r="A1290" s="335"/>
      <c r="B1290" s="335"/>
      <c r="C1290" s="350" t="s">
        <v>979</v>
      </c>
      <c r="D1290" s="370" t="s">
        <v>511</v>
      </c>
      <c r="E1290" s="362" t="s">
        <v>980</v>
      </c>
      <c r="F1290" s="363">
        <v>66911298</v>
      </c>
      <c r="G1290" s="363">
        <v>54982914</v>
      </c>
      <c r="H1290" s="363">
        <v>-11928384</v>
      </c>
      <c r="I1290" s="364">
        <v>66911298</v>
      </c>
      <c r="J1290" s="363">
        <v>-11928384</v>
      </c>
      <c r="K1290" s="335"/>
      <c r="L1290" s="335"/>
      <c r="M1290" s="335"/>
    </row>
    <row r="1291" spans="1:13" ht="13.8" hidden="1">
      <c r="A1291" s="335"/>
      <c r="B1291" s="335"/>
      <c r="C1291" s="350" t="s">
        <v>979</v>
      </c>
      <c r="D1291" s="370" t="s">
        <v>515</v>
      </c>
      <c r="E1291" s="359" t="s">
        <v>665</v>
      </c>
      <c r="F1291" s="360"/>
      <c r="G1291" s="360"/>
      <c r="H1291" s="360"/>
      <c r="I1291" s="361"/>
      <c r="J1291" s="360"/>
      <c r="K1291" s="335"/>
      <c r="L1291" s="335"/>
      <c r="M1291" s="335"/>
    </row>
    <row r="1292" spans="1:13" ht="13.8" hidden="1">
      <c r="A1292" s="335"/>
      <c r="B1292" s="335"/>
      <c r="C1292" s="350" t="s">
        <v>979</v>
      </c>
      <c r="D1292" s="370" t="s">
        <v>515</v>
      </c>
      <c r="E1292" s="362" t="s">
        <v>980</v>
      </c>
      <c r="F1292" s="363">
        <v>48736669</v>
      </c>
      <c r="G1292" s="365" t="s">
        <v>226</v>
      </c>
      <c r="H1292" s="363">
        <v>-48736669</v>
      </c>
      <c r="I1292" s="364">
        <v>48736669</v>
      </c>
      <c r="J1292" s="363">
        <v>-48736669</v>
      </c>
      <c r="K1292" s="335"/>
      <c r="L1292" s="335"/>
      <c r="M1292" s="335"/>
    </row>
    <row r="1293" spans="1:13" ht="13.8" hidden="1">
      <c r="A1293" s="335"/>
      <c r="B1293" s="335"/>
      <c r="C1293" s="350" t="s">
        <v>979</v>
      </c>
      <c r="D1293" s="356" t="s">
        <v>520</v>
      </c>
      <c r="E1293" s="359" t="s">
        <v>967</v>
      </c>
      <c r="F1293" s="360"/>
      <c r="G1293" s="360"/>
      <c r="H1293" s="360"/>
      <c r="I1293" s="361"/>
      <c r="J1293" s="360"/>
      <c r="K1293" s="335"/>
      <c r="L1293" s="335"/>
      <c r="M1293" s="335"/>
    </row>
    <row r="1294" spans="1:13" ht="13.8" hidden="1">
      <c r="A1294" s="335"/>
      <c r="B1294" s="335"/>
      <c r="C1294" s="350" t="s">
        <v>979</v>
      </c>
      <c r="D1294" s="356" t="s">
        <v>520</v>
      </c>
      <c r="E1294" s="362" t="s">
        <v>980</v>
      </c>
      <c r="F1294" s="365" t="s">
        <v>226</v>
      </c>
      <c r="G1294" s="365" t="s">
        <v>226</v>
      </c>
      <c r="H1294" s="365" t="s">
        <v>226</v>
      </c>
      <c r="I1294" s="361"/>
      <c r="J1294" s="365" t="s">
        <v>226</v>
      </c>
      <c r="K1294" s="335"/>
      <c r="L1294" s="335"/>
      <c r="M1294" s="335"/>
    </row>
    <row r="1295" spans="1:13" ht="13.8" hidden="1">
      <c r="A1295" s="335"/>
      <c r="B1295" s="335"/>
      <c r="C1295" s="350" t="s">
        <v>979</v>
      </c>
      <c r="D1295" s="370" t="s">
        <v>518</v>
      </c>
      <c r="E1295" s="359" t="s">
        <v>668</v>
      </c>
      <c r="F1295" s="360"/>
      <c r="G1295" s="360"/>
      <c r="H1295" s="360"/>
      <c r="I1295" s="361"/>
      <c r="J1295" s="360"/>
      <c r="K1295" s="335"/>
      <c r="L1295" s="335"/>
      <c r="M1295" s="335"/>
    </row>
    <row r="1296" spans="1:13" ht="13.8" hidden="1">
      <c r="A1296" s="335"/>
      <c r="B1296" s="335"/>
      <c r="C1296" s="350" t="s">
        <v>979</v>
      </c>
      <c r="D1296" s="370" t="s">
        <v>518</v>
      </c>
      <c r="E1296" s="362" t="s">
        <v>980</v>
      </c>
      <c r="F1296" s="372" t="s">
        <v>226</v>
      </c>
      <c r="G1296" s="372" t="s">
        <v>226</v>
      </c>
      <c r="H1296" s="365" t="s">
        <v>226</v>
      </c>
      <c r="I1296" s="361"/>
      <c r="J1296" s="365" t="s">
        <v>226</v>
      </c>
      <c r="K1296" s="335"/>
      <c r="L1296" s="335"/>
      <c r="M1296" s="335"/>
    </row>
    <row r="1297" spans="1:13" ht="13.8" hidden="1">
      <c r="A1297" s="335"/>
      <c r="B1297" s="335"/>
      <c r="C1297" s="350" t="s">
        <v>979</v>
      </c>
      <c r="D1297" s="370" t="s">
        <v>521</v>
      </c>
      <c r="E1297" s="359" t="s">
        <v>670</v>
      </c>
      <c r="F1297" s="360"/>
      <c r="G1297" s="360"/>
      <c r="H1297" s="360"/>
      <c r="I1297" s="361"/>
      <c r="J1297" s="360"/>
      <c r="K1297" s="335"/>
      <c r="L1297" s="335"/>
      <c r="M1297" s="335"/>
    </row>
    <row r="1298" spans="1:13" ht="13.8" hidden="1">
      <c r="A1298" s="335"/>
      <c r="B1298" s="335"/>
      <c r="C1298" s="350" t="s">
        <v>979</v>
      </c>
      <c r="D1298" s="370" t="s">
        <v>521</v>
      </c>
      <c r="E1298" s="362" t="s">
        <v>980</v>
      </c>
      <c r="F1298" s="368">
        <v>20859393</v>
      </c>
      <c r="G1298" s="372" t="s">
        <v>226</v>
      </c>
      <c r="H1298" s="363">
        <v>-20859393</v>
      </c>
      <c r="I1298" s="364">
        <v>20859393</v>
      </c>
      <c r="J1298" s="363">
        <v>-20859393</v>
      </c>
      <c r="K1298" s="335"/>
      <c r="L1298" s="335"/>
      <c r="M1298" s="335"/>
    </row>
    <row r="1299" spans="1:13" ht="13.8" hidden="1">
      <c r="A1299" s="335"/>
      <c r="B1299" s="335"/>
      <c r="C1299" s="350" t="s">
        <v>979</v>
      </c>
      <c r="D1299" s="370" t="s">
        <v>526</v>
      </c>
      <c r="E1299" s="359" t="s">
        <v>675</v>
      </c>
      <c r="F1299" s="360"/>
      <c r="G1299" s="360"/>
      <c r="H1299" s="360"/>
      <c r="I1299" s="361"/>
      <c r="J1299" s="360"/>
      <c r="K1299" s="335"/>
      <c r="L1299" s="335"/>
      <c r="M1299" s="335"/>
    </row>
    <row r="1300" spans="1:13" ht="13.8" hidden="1">
      <c r="A1300" s="335"/>
      <c r="B1300" s="335"/>
      <c r="C1300" s="350" t="s">
        <v>979</v>
      </c>
      <c r="D1300" s="370" t="s">
        <v>526</v>
      </c>
      <c r="E1300" s="362" t="s">
        <v>980</v>
      </c>
      <c r="F1300" s="363">
        <v>96978928</v>
      </c>
      <c r="G1300" s="365" t="s">
        <v>226</v>
      </c>
      <c r="H1300" s="363">
        <v>-96978928</v>
      </c>
      <c r="I1300" s="364">
        <v>96978928</v>
      </c>
      <c r="J1300" s="363">
        <v>-96978928</v>
      </c>
      <c r="K1300" s="335"/>
      <c r="L1300" s="335"/>
      <c r="M1300" s="335"/>
    </row>
    <row r="1301" spans="1:13" ht="13.8" hidden="1">
      <c r="A1301" s="335"/>
      <c r="B1301" s="335"/>
      <c r="C1301" s="350" t="s">
        <v>979</v>
      </c>
      <c r="D1301" s="370" t="s">
        <v>529</v>
      </c>
      <c r="E1301" s="359" t="s">
        <v>677</v>
      </c>
      <c r="F1301" s="360"/>
      <c r="G1301" s="360"/>
      <c r="H1301" s="360"/>
      <c r="I1301" s="361"/>
      <c r="J1301" s="360"/>
      <c r="K1301" s="335"/>
      <c r="L1301" s="335"/>
      <c r="M1301" s="335"/>
    </row>
    <row r="1302" spans="1:13" ht="13.8" hidden="1">
      <c r="A1302" s="335"/>
      <c r="B1302" s="335"/>
      <c r="C1302" s="350" t="s">
        <v>979</v>
      </c>
      <c r="D1302" s="370" t="s">
        <v>529</v>
      </c>
      <c r="E1302" s="362" t="s">
        <v>980</v>
      </c>
      <c r="F1302" s="365" t="s">
        <v>226</v>
      </c>
      <c r="G1302" s="365" t="s">
        <v>226</v>
      </c>
      <c r="H1302" s="365" t="s">
        <v>226</v>
      </c>
      <c r="I1302" s="361"/>
      <c r="J1302" s="365" t="s">
        <v>226</v>
      </c>
      <c r="K1302" s="335"/>
      <c r="L1302" s="335"/>
      <c r="M1302" s="335"/>
    </row>
    <row r="1303" spans="1:13" ht="13.8" hidden="1">
      <c r="A1303" s="335"/>
      <c r="B1303" s="335"/>
      <c r="C1303" s="350" t="s">
        <v>979</v>
      </c>
      <c r="D1303" s="370" t="s">
        <v>533</v>
      </c>
      <c r="E1303" s="359" t="s">
        <v>935</v>
      </c>
      <c r="F1303" s="360"/>
      <c r="G1303" s="360"/>
      <c r="H1303" s="360"/>
      <c r="I1303" s="361"/>
      <c r="J1303" s="360"/>
      <c r="K1303" s="335"/>
      <c r="L1303" s="335"/>
      <c r="M1303" s="335"/>
    </row>
    <row r="1304" spans="1:13" ht="13.8" hidden="1">
      <c r="A1304" s="335"/>
      <c r="B1304" s="335"/>
      <c r="C1304" s="350" t="s">
        <v>979</v>
      </c>
      <c r="D1304" s="370" t="s">
        <v>533</v>
      </c>
      <c r="E1304" s="362" t="s">
        <v>980</v>
      </c>
      <c r="F1304" s="372" t="s">
        <v>226</v>
      </c>
      <c r="G1304" s="372" t="s">
        <v>226</v>
      </c>
      <c r="H1304" s="365" t="s">
        <v>226</v>
      </c>
      <c r="I1304" s="361"/>
      <c r="J1304" s="365" t="s">
        <v>226</v>
      </c>
      <c r="K1304" s="335"/>
      <c r="L1304" s="335"/>
      <c r="M1304" s="335"/>
    </row>
    <row r="1305" spans="1:13" ht="13.8" hidden="1">
      <c r="A1305" s="335"/>
      <c r="B1305" s="335"/>
      <c r="C1305" s="350" t="s">
        <v>979</v>
      </c>
      <c r="D1305" s="370" t="s">
        <v>489</v>
      </c>
      <c r="E1305" s="359" t="s">
        <v>968</v>
      </c>
      <c r="F1305" s="360"/>
      <c r="G1305" s="360"/>
      <c r="H1305" s="360"/>
      <c r="I1305" s="361"/>
      <c r="J1305" s="360"/>
      <c r="K1305" s="335"/>
      <c r="L1305" s="335"/>
      <c r="M1305" s="335"/>
    </row>
    <row r="1306" spans="1:13" ht="13.8" hidden="1">
      <c r="A1306" s="335"/>
      <c r="B1306" s="335"/>
      <c r="C1306" s="350" t="s">
        <v>979</v>
      </c>
      <c r="D1306" s="370" t="s">
        <v>489</v>
      </c>
      <c r="E1306" s="362" t="s">
        <v>980</v>
      </c>
      <c r="F1306" s="372" t="s">
        <v>226</v>
      </c>
      <c r="G1306" s="372" t="s">
        <v>226</v>
      </c>
      <c r="H1306" s="365" t="s">
        <v>226</v>
      </c>
      <c r="I1306" s="361"/>
      <c r="J1306" s="365" t="s">
        <v>226</v>
      </c>
      <c r="K1306" s="335"/>
      <c r="L1306" s="335"/>
      <c r="M1306" s="335"/>
    </row>
    <row r="1307" spans="1:13" ht="13.8" hidden="1">
      <c r="A1307" s="335"/>
      <c r="B1307" s="335"/>
      <c r="C1307" s="350" t="s">
        <v>979</v>
      </c>
      <c r="D1307" s="370" t="s">
        <v>534</v>
      </c>
      <c r="E1307" s="359" t="s">
        <v>680</v>
      </c>
      <c r="F1307" s="360"/>
      <c r="G1307" s="360"/>
      <c r="H1307" s="360"/>
      <c r="I1307" s="361"/>
      <c r="J1307" s="360"/>
      <c r="K1307" s="335"/>
      <c r="L1307" s="335"/>
      <c r="M1307" s="335"/>
    </row>
    <row r="1308" spans="1:13" ht="13.8" hidden="1">
      <c r="A1308" s="335"/>
      <c r="B1308" s="335"/>
      <c r="C1308" s="350" t="s">
        <v>979</v>
      </c>
      <c r="D1308" s="370" t="s">
        <v>534</v>
      </c>
      <c r="E1308" s="362" t="s">
        <v>980</v>
      </c>
      <c r="F1308" s="372" t="s">
        <v>226</v>
      </c>
      <c r="G1308" s="372" t="s">
        <v>226</v>
      </c>
      <c r="H1308" s="365" t="s">
        <v>226</v>
      </c>
      <c r="I1308" s="361"/>
      <c r="J1308" s="365" t="s">
        <v>226</v>
      </c>
      <c r="K1308" s="335"/>
      <c r="L1308" s="335"/>
      <c r="M1308" s="335"/>
    </row>
    <row r="1309" spans="1:13" ht="13.8" hidden="1">
      <c r="A1309" s="381"/>
      <c r="B1309" s="381"/>
      <c r="C1309" s="350" t="s">
        <v>979</v>
      </c>
      <c r="D1309" s="351" t="s">
        <v>851</v>
      </c>
      <c r="E1309" s="373" t="s">
        <v>851</v>
      </c>
      <c r="F1309" s="374">
        <v>780705540</v>
      </c>
      <c r="G1309" s="374">
        <v>176566063</v>
      </c>
      <c r="H1309" s="374">
        <v>-604139478</v>
      </c>
      <c r="I1309" s="375">
        <v>803360195</v>
      </c>
      <c r="J1309" s="374">
        <v>-626794132</v>
      </c>
      <c r="K1309" s="335"/>
      <c r="L1309" s="335"/>
      <c r="M1309" s="381"/>
    </row>
    <row r="1310" spans="1:13" ht="13.8" hidden="1">
      <c r="A1310" s="335"/>
      <c r="B1310" s="335"/>
      <c r="C1310" s="350" t="s">
        <v>979</v>
      </c>
      <c r="D1310" s="351" t="s">
        <v>852</v>
      </c>
      <c r="E1310" s="373" t="s">
        <v>852</v>
      </c>
      <c r="F1310" s="353"/>
      <c r="G1310" s="353"/>
      <c r="H1310" s="353"/>
      <c r="I1310" s="354"/>
      <c r="J1310" s="353"/>
      <c r="K1310" s="335"/>
      <c r="L1310" s="335"/>
      <c r="M1310" s="335"/>
    </row>
    <row r="1311" spans="1:13" ht="13.8" hidden="1">
      <c r="A1311" s="335"/>
      <c r="B1311" s="335"/>
      <c r="C1311" s="350" t="s">
        <v>979</v>
      </c>
      <c r="D1311" s="370" t="s">
        <v>425</v>
      </c>
      <c r="E1311" s="359" t="s">
        <v>607</v>
      </c>
      <c r="F1311" s="360"/>
      <c r="G1311" s="360"/>
      <c r="H1311" s="360"/>
      <c r="I1311" s="361"/>
      <c r="J1311" s="360"/>
      <c r="K1311" s="335"/>
      <c r="L1311" s="335"/>
      <c r="M1311" s="335"/>
    </row>
    <row r="1312" spans="1:13" ht="13.8" hidden="1">
      <c r="A1312" s="335"/>
      <c r="B1312" s="335"/>
      <c r="C1312" s="350" t="s">
        <v>979</v>
      </c>
      <c r="D1312" s="370" t="s">
        <v>425</v>
      </c>
      <c r="E1312" s="362" t="s">
        <v>980</v>
      </c>
      <c r="F1312" s="363">
        <v>81663098</v>
      </c>
      <c r="G1312" s="363">
        <v>16555180</v>
      </c>
      <c r="H1312" s="363">
        <v>-65107918</v>
      </c>
      <c r="I1312" s="364">
        <v>88239679</v>
      </c>
      <c r="J1312" s="363">
        <v>-71684500</v>
      </c>
      <c r="K1312" s="335"/>
      <c r="L1312" s="335"/>
      <c r="M1312" s="335"/>
    </row>
    <row r="1313" spans="1:13" ht="13.8" hidden="1">
      <c r="A1313" s="394"/>
      <c r="B1313" s="394"/>
      <c r="C1313" s="350" t="s">
        <v>979</v>
      </c>
      <c r="D1313" s="395" t="s">
        <v>431</v>
      </c>
      <c r="E1313" s="396" t="s">
        <v>611</v>
      </c>
      <c r="F1313" s="397"/>
      <c r="G1313" s="397"/>
      <c r="H1313" s="397"/>
      <c r="I1313" s="361"/>
      <c r="J1313" s="397"/>
      <c r="K1313" s="394"/>
      <c r="L1313" s="394"/>
      <c r="M1313" s="394"/>
    </row>
    <row r="1314" spans="1:13" ht="13.8" hidden="1">
      <c r="A1314" s="394"/>
      <c r="B1314" s="394"/>
      <c r="C1314" s="350" t="s">
        <v>979</v>
      </c>
      <c r="D1314" s="395" t="s">
        <v>431</v>
      </c>
      <c r="E1314" s="398" t="s">
        <v>980</v>
      </c>
      <c r="F1314" s="399" t="s">
        <v>226</v>
      </c>
      <c r="G1314" s="399" t="s">
        <v>226</v>
      </c>
      <c r="H1314" s="399" t="s">
        <v>226</v>
      </c>
      <c r="I1314" s="361"/>
      <c r="J1314" s="399" t="s">
        <v>226</v>
      </c>
      <c r="K1314" s="394"/>
      <c r="L1314" s="394"/>
      <c r="M1314" s="394"/>
    </row>
    <row r="1315" spans="1:13" ht="13.8" hidden="1">
      <c r="A1315" s="335"/>
      <c r="B1315" s="335"/>
      <c r="C1315" s="350" t="s">
        <v>979</v>
      </c>
      <c r="D1315" s="370" t="s">
        <v>446</v>
      </c>
      <c r="E1315" s="359" t="s">
        <v>619</v>
      </c>
      <c r="F1315" s="360"/>
      <c r="G1315" s="360"/>
      <c r="H1315" s="360"/>
      <c r="I1315" s="361"/>
      <c r="J1315" s="360"/>
      <c r="K1315" s="335"/>
      <c r="L1315" s="335"/>
      <c r="M1315" s="335"/>
    </row>
    <row r="1316" spans="1:13" ht="13.8" hidden="1">
      <c r="A1316" s="335"/>
      <c r="B1316" s="335"/>
      <c r="C1316" s="350" t="s">
        <v>979</v>
      </c>
      <c r="D1316" s="370" t="s">
        <v>446</v>
      </c>
      <c r="E1316" s="362" t="s">
        <v>980</v>
      </c>
      <c r="F1316" s="365" t="s">
        <v>226</v>
      </c>
      <c r="G1316" s="365" t="s">
        <v>226</v>
      </c>
      <c r="H1316" s="365" t="s">
        <v>226</v>
      </c>
      <c r="I1316" s="361"/>
      <c r="J1316" s="365" t="s">
        <v>226</v>
      </c>
      <c r="K1316" s="335"/>
      <c r="L1316" s="335"/>
      <c r="M1316" s="335"/>
    </row>
    <row r="1317" spans="1:13" ht="13.8" hidden="1">
      <c r="A1317" s="335"/>
      <c r="B1317" s="335"/>
      <c r="C1317" s="350" t="s">
        <v>979</v>
      </c>
      <c r="D1317" s="370" t="s">
        <v>465</v>
      </c>
      <c r="E1317" s="359" t="s">
        <v>633</v>
      </c>
      <c r="F1317" s="360"/>
      <c r="G1317" s="360"/>
      <c r="H1317" s="360"/>
      <c r="I1317" s="361"/>
      <c r="J1317" s="360"/>
      <c r="K1317" s="335"/>
      <c r="L1317" s="335"/>
      <c r="M1317" s="335"/>
    </row>
    <row r="1318" spans="1:13" ht="13.8" hidden="1">
      <c r="A1318" s="335"/>
      <c r="B1318" s="335"/>
      <c r="C1318" s="350" t="s">
        <v>979</v>
      </c>
      <c r="D1318" s="370" t="s">
        <v>465</v>
      </c>
      <c r="E1318" s="362" t="s">
        <v>980</v>
      </c>
      <c r="F1318" s="365" t="s">
        <v>226</v>
      </c>
      <c r="G1318" s="365" t="s">
        <v>226</v>
      </c>
      <c r="H1318" s="365" t="s">
        <v>226</v>
      </c>
      <c r="I1318" s="361"/>
      <c r="J1318" s="365" t="s">
        <v>226</v>
      </c>
      <c r="K1318" s="335"/>
      <c r="L1318" s="335"/>
      <c r="M1318" s="335"/>
    </row>
    <row r="1319" spans="1:13" ht="13.8" hidden="1">
      <c r="A1319" s="335"/>
      <c r="B1319" s="335"/>
      <c r="C1319" s="350" t="s">
        <v>979</v>
      </c>
      <c r="D1319" s="370" t="s">
        <v>469</v>
      </c>
      <c r="E1319" s="359" t="s">
        <v>969</v>
      </c>
      <c r="F1319" s="360"/>
      <c r="G1319" s="360"/>
      <c r="H1319" s="360"/>
      <c r="I1319" s="361"/>
      <c r="J1319" s="360"/>
      <c r="K1319" s="335"/>
      <c r="L1319" s="335"/>
      <c r="M1319" s="335"/>
    </row>
    <row r="1320" spans="1:13" ht="13.8" hidden="1">
      <c r="A1320" s="335"/>
      <c r="B1320" s="335"/>
      <c r="C1320" s="350" t="s">
        <v>979</v>
      </c>
      <c r="D1320" s="370" t="s">
        <v>469</v>
      </c>
      <c r="E1320" s="362" t="s">
        <v>980</v>
      </c>
      <c r="F1320" s="365" t="s">
        <v>226</v>
      </c>
      <c r="G1320" s="365" t="s">
        <v>226</v>
      </c>
      <c r="H1320" s="365" t="s">
        <v>226</v>
      </c>
      <c r="I1320" s="361"/>
      <c r="J1320" s="365" t="s">
        <v>226</v>
      </c>
      <c r="K1320" s="335"/>
      <c r="L1320" s="335"/>
      <c r="M1320" s="335"/>
    </row>
    <row r="1321" spans="1:13" ht="13.8" hidden="1">
      <c r="A1321" s="335"/>
      <c r="B1321" s="335"/>
      <c r="C1321" s="350" t="s">
        <v>979</v>
      </c>
      <c r="D1321" s="370" t="s">
        <v>471</v>
      </c>
      <c r="E1321" s="359" t="s">
        <v>637</v>
      </c>
      <c r="F1321" s="360"/>
      <c r="G1321" s="360"/>
      <c r="H1321" s="360"/>
      <c r="I1321" s="361"/>
      <c r="J1321" s="360"/>
      <c r="K1321" s="335"/>
      <c r="L1321" s="335"/>
      <c r="M1321" s="335"/>
    </row>
    <row r="1322" spans="1:13" ht="13.8" hidden="1">
      <c r="A1322" s="335"/>
      <c r="B1322" s="335"/>
      <c r="C1322" s="350" t="s">
        <v>979</v>
      </c>
      <c r="D1322" s="370" t="s">
        <v>471</v>
      </c>
      <c r="E1322" s="362" t="s">
        <v>980</v>
      </c>
      <c r="F1322" s="365" t="s">
        <v>226</v>
      </c>
      <c r="G1322" s="365" t="s">
        <v>226</v>
      </c>
      <c r="H1322" s="365" t="s">
        <v>226</v>
      </c>
      <c r="I1322" s="361"/>
      <c r="J1322" s="365" t="s">
        <v>226</v>
      </c>
      <c r="K1322" s="335"/>
      <c r="L1322" s="335"/>
      <c r="M1322" s="335"/>
    </row>
    <row r="1323" spans="1:13" ht="13.8" hidden="1">
      <c r="A1323" s="394"/>
      <c r="B1323" s="394"/>
      <c r="C1323" s="350" t="s">
        <v>979</v>
      </c>
      <c r="D1323" s="395" t="s">
        <v>857</v>
      </c>
      <c r="E1323" s="396" t="s">
        <v>640</v>
      </c>
      <c r="F1323" s="397"/>
      <c r="G1323" s="397"/>
      <c r="H1323" s="397"/>
      <c r="I1323" s="361"/>
      <c r="J1323" s="397"/>
      <c r="K1323" s="394"/>
      <c r="L1323" s="394"/>
      <c r="M1323" s="394"/>
    </row>
    <row r="1324" spans="1:13" ht="13.8" hidden="1">
      <c r="A1324" s="394"/>
      <c r="B1324" s="394"/>
      <c r="C1324" s="350" t="s">
        <v>979</v>
      </c>
      <c r="D1324" s="395" t="s">
        <v>857</v>
      </c>
      <c r="E1324" s="398" t="s">
        <v>980</v>
      </c>
      <c r="F1324" s="399" t="s">
        <v>226</v>
      </c>
      <c r="G1324" s="399" t="s">
        <v>226</v>
      </c>
      <c r="H1324" s="399" t="s">
        <v>226</v>
      </c>
      <c r="I1324" s="361"/>
      <c r="J1324" s="399" t="s">
        <v>226</v>
      </c>
      <c r="K1324" s="394"/>
      <c r="L1324" s="394"/>
      <c r="M1324" s="394"/>
    </row>
    <row r="1325" spans="1:13" ht="13.8" hidden="1">
      <c r="A1325" s="335"/>
      <c r="B1325" s="335"/>
      <c r="C1325" s="350" t="s">
        <v>979</v>
      </c>
      <c r="D1325" s="351" t="s">
        <v>861</v>
      </c>
      <c r="E1325" s="359" t="s">
        <v>645</v>
      </c>
      <c r="F1325" s="360"/>
      <c r="G1325" s="360"/>
      <c r="H1325" s="360"/>
      <c r="I1325" s="361"/>
      <c r="J1325" s="360"/>
      <c r="K1325" s="335"/>
      <c r="L1325" s="335"/>
      <c r="M1325" s="335"/>
    </row>
    <row r="1326" spans="1:13" ht="13.8" hidden="1">
      <c r="A1326" s="335"/>
      <c r="B1326" s="335"/>
      <c r="C1326" s="350" t="s">
        <v>979</v>
      </c>
      <c r="D1326" s="351" t="s">
        <v>861</v>
      </c>
      <c r="E1326" s="362" t="s">
        <v>980</v>
      </c>
      <c r="F1326" s="365" t="s">
        <v>226</v>
      </c>
      <c r="G1326" s="365" t="s">
        <v>226</v>
      </c>
      <c r="H1326" s="365" t="s">
        <v>226</v>
      </c>
      <c r="I1326" s="361"/>
      <c r="J1326" s="365" t="s">
        <v>226</v>
      </c>
      <c r="K1326" s="335"/>
      <c r="L1326" s="335"/>
      <c r="M1326" s="335"/>
    </row>
    <row r="1327" spans="1:13" ht="13.8" hidden="1">
      <c r="A1327" s="335"/>
      <c r="B1327" s="335"/>
      <c r="C1327" s="350" t="s">
        <v>979</v>
      </c>
      <c r="D1327" s="351" t="s">
        <v>863</v>
      </c>
      <c r="E1327" s="359" t="s">
        <v>653</v>
      </c>
      <c r="F1327" s="360"/>
      <c r="G1327" s="360"/>
      <c r="H1327" s="360"/>
      <c r="I1327" s="361"/>
      <c r="J1327" s="360"/>
      <c r="K1327" s="335"/>
      <c r="L1327" s="335"/>
      <c r="M1327" s="335"/>
    </row>
    <row r="1328" spans="1:13" ht="13.8" hidden="1">
      <c r="A1328" s="335"/>
      <c r="B1328" s="335"/>
      <c r="C1328" s="350" t="s">
        <v>979</v>
      </c>
      <c r="D1328" s="351" t="s">
        <v>863</v>
      </c>
      <c r="E1328" s="362" t="s">
        <v>980</v>
      </c>
      <c r="F1328" s="365" t="s">
        <v>226</v>
      </c>
      <c r="G1328" s="365" t="s">
        <v>226</v>
      </c>
      <c r="H1328" s="365" t="s">
        <v>226</v>
      </c>
      <c r="I1328" s="361"/>
      <c r="J1328" s="365" t="s">
        <v>226</v>
      </c>
      <c r="K1328" s="335"/>
      <c r="L1328" s="335"/>
      <c r="M1328" s="335"/>
    </row>
    <row r="1329" spans="1:13" ht="13.8" hidden="1">
      <c r="A1329" s="335"/>
      <c r="B1329" s="335"/>
      <c r="C1329" s="350" t="s">
        <v>979</v>
      </c>
      <c r="D1329" s="370" t="s">
        <v>509</v>
      </c>
      <c r="E1329" s="359" t="s">
        <v>661</v>
      </c>
      <c r="F1329" s="360"/>
      <c r="G1329" s="360"/>
      <c r="H1329" s="360"/>
      <c r="I1329" s="361"/>
      <c r="J1329" s="360"/>
      <c r="K1329" s="335"/>
      <c r="L1329" s="335"/>
      <c r="M1329" s="335"/>
    </row>
    <row r="1330" spans="1:13" ht="13.8" hidden="1">
      <c r="A1330" s="335"/>
      <c r="B1330" s="335"/>
      <c r="C1330" s="350" t="s">
        <v>979</v>
      </c>
      <c r="D1330" s="370" t="s">
        <v>509</v>
      </c>
      <c r="E1330" s="362" t="s">
        <v>980</v>
      </c>
      <c r="F1330" s="363">
        <v>56028060</v>
      </c>
      <c r="G1330" s="365" t="s">
        <v>226</v>
      </c>
      <c r="H1330" s="363">
        <v>-56028060</v>
      </c>
      <c r="I1330" s="364">
        <v>56028060</v>
      </c>
      <c r="J1330" s="363">
        <v>-56028060</v>
      </c>
      <c r="K1330" s="335"/>
      <c r="L1330" s="335"/>
      <c r="M1330" s="335"/>
    </row>
    <row r="1331" spans="1:13" ht="13.8" hidden="1">
      <c r="A1331" s="394"/>
      <c r="B1331" s="394"/>
      <c r="C1331" s="350" t="s">
        <v>979</v>
      </c>
      <c r="D1331" s="395" t="s">
        <v>505</v>
      </c>
      <c r="E1331" s="396" t="s">
        <v>659</v>
      </c>
      <c r="F1331" s="397"/>
      <c r="G1331" s="397"/>
      <c r="H1331" s="397"/>
      <c r="I1331" s="361"/>
      <c r="J1331" s="397"/>
      <c r="K1331" s="394"/>
      <c r="L1331" s="394"/>
      <c r="M1331" s="394"/>
    </row>
    <row r="1332" spans="1:13" ht="13.8" hidden="1">
      <c r="A1332" s="394"/>
      <c r="B1332" s="394"/>
      <c r="C1332" s="350" t="s">
        <v>979</v>
      </c>
      <c r="D1332" s="395" t="s">
        <v>505</v>
      </c>
      <c r="E1332" s="398" t="s">
        <v>980</v>
      </c>
      <c r="F1332" s="400">
        <v>4000000</v>
      </c>
      <c r="G1332" s="399" t="s">
        <v>226</v>
      </c>
      <c r="H1332" s="400">
        <v>-4000000</v>
      </c>
      <c r="I1332" s="364">
        <v>4000000</v>
      </c>
      <c r="J1332" s="400">
        <v>-4000000</v>
      </c>
      <c r="K1332" s="394"/>
      <c r="L1332" s="394"/>
      <c r="M1332" s="394"/>
    </row>
    <row r="1333" spans="1:13" ht="13.8" hidden="1">
      <c r="A1333" s="335"/>
      <c r="B1333" s="335"/>
      <c r="C1333" s="350" t="s">
        <v>979</v>
      </c>
      <c r="D1333" s="370" t="s">
        <v>531</v>
      </c>
      <c r="E1333" s="359" t="s">
        <v>866</v>
      </c>
      <c r="F1333" s="360"/>
      <c r="G1333" s="360"/>
      <c r="H1333" s="360"/>
      <c r="I1333" s="361"/>
      <c r="J1333" s="360"/>
      <c r="K1333" s="335"/>
      <c r="L1333" s="335"/>
      <c r="M1333" s="335"/>
    </row>
    <row r="1334" spans="1:13" ht="13.8" hidden="1">
      <c r="A1334" s="335"/>
      <c r="B1334" s="335"/>
      <c r="C1334" s="350" t="s">
        <v>979</v>
      </c>
      <c r="D1334" s="370" t="s">
        <v>531</v>
      </c>
      <c r="E1334" s="362" t="s">
        <v>980</v>
      </c>
      <c r="F1334" s="363">
        <v>1204512</v>
      </c>
      <c r="G1334" s="365" t="s">
        <v>226</v>
      </c>
      <c r="H1334" s="363">
        <v>-1204512</v>
      </c>
      <c r="I1334" s="364">
        <v>1204512</v>
      </c>
      <c r="J1334" s="363">
        <v>-1204512</v>
      </c>
      <c r="K1334" s="335"/>
      <c r="L1334" s="335"/>
      <c r="M1334" s="335"/>
    </row>
    <row r="1335" spans="1:13" ht="13.8" hidden="1">
      <c r="A1335" s="335"/>
      <c r="B1335" s="335"/>
      <c r="C1335" s="350" t="s">
        <v>979</v>
      </c>
      <c r="D1335" s="370" t="s">
        <v>867</v>
      </c>
      <c r="E1335" s="359" t="s">
        <v>678</v>
      </c>
      <c r="F1335" s="360"/>
      <c r="G1335" s="360"/>
      <c r="H1335" s="360"/>
      <c r="I1335" s="361"/>
      <c r="J1335" s="360"/>
      <c r="K1335" s="335"/>
      <c r="L1335" s="335"/>
      <c r="M1335" s="335"/>
    </row>
    <row r="1336" spans="1:13" ht="13.8" hidden="1">
      <c r="A1336" s="335"/>
      <c r="B1336" s="335"/>
      <c r="C1336" s="350" t="s">
        <v>979</v>
      </c>
      <c r="D1336" s="370" t="s">
        <v>867</v>
      </c>
      <c r="E1336" s="362" t="s">
        <v>980</v>
      </c>
      <c r="F1336" s="363">
        <v>7551080</v>
      </c>
      <c r="G1336" s="365" t="s">
        <v>226</v>
      </c>
      <c r="H1336" s="363">
        <v>-7551080</v>
      </c>
      <c r="I1336" s="364">
        <v>7551080</v>
      </c>
      <c r="J1336" s="363">
        <v>-7551080</v>
      </c>
      <c r="K1336" s="335"/>
      <c r="L1336" s="335"/>
      <c r="M1336" s="335"/>
    </row>
    <row r="1337" spans="1:13" ht="13.8" hidden="1">
      <c r="A1337" s="335"/>
      <c r="B1337" s="335"/>
      <c r="C1337" s="350" t="s">
        <v>979</v>
      </c>
      <c r="D1337" s="351" t="s">
        <v>950</v>
      </c>
      <c r="E1337" s="373" t="s">
        <v>950</v>
      </c>
      <c r="F1337" s="374">
        <v>150446750</v>
      </c>
      <c r="G1337" s="374">
        <v>16555180</v>
      </c>
      <c r="H1337" s="374">
        <v>-133891570</v>
      </c>
      <c r="I1337" s="375">
        <v>157023331</v>
      </c>
      <c r="J1337" s="374">
        <v>-140468152</v>
      </c>
      <c r="K1337" s="335"/>
      <c r="L1337" s="335"/>
      <c r="M1337" s="335"/>
    </row>
    <row r="1338" spans="1:13" ht="13.8" hidden="1">
      <c r="A1338" s="335"/>
      <c r="B1338" s="335"/>
      <c r="C1338" s="350" t="s">
        <v>979</v>
      </c>
      <c r="D1338" s="351" t="s">
        <v>869</v>
      </c>
      <c r="E1338" s="373" t="s">
        <v>869</v>
      </c>
      <c r="F1338" s="353"/>
      <c r="G1338" s="353"/>
      <c r="H1338" s="353"/>
      <c r="I1338" s="354"/>
      <c r="J1338" s="353"/>
      <c r="K1338" s="335"/>
      <c r="L1338" s="335"/>
      <c r="M1338" s="335"/>
    </row>
    <row r="1339" spans="1:13" ht="13.8" hidden="1">
      <c r="A1339" s="335"/>
      <c r="B1339" s="335"/>
      <c r="C1339" s="350" t="s">
        <v>979</v>
      </c>
      <c r="D1339" s="370" t="s">
        <v>480</v>
      </c>
      <c r="E1339" s="359" t="s">
        <v>642</v>
      </c>
      <c r="F1339" s="360"/>
      <c r="G1339" s="360"/>
      <c r="H1339" s="360"/>
      <c r="I1339" s="361"/>
      <c r="J1339" s="360"/>
      <c r="K1339" s="335"/>
      <c r="L1339" s="335"/>
      <c r="M1339" s="335"/>
    </row>
    <row r="1340" spans="1:13" ht="13.8" hidden="1">
      <c r="A1340" s="335"/>
      <c r="B1340" s="335"/>
      <c r="C1340" s="350" t="s">
        <v>979</v>
      </c>
      <c r="D1340" s="370" t="s">
        <v>480</v>
      </c>
      <c r="E1340" s="362" t="s">
        <v>980</v>
      </c>
      <c r="F1340" s="365" t="s">
        <v>226</v>
      </c>
      <c r="G1340" s="365" t="s">
        <v>226</v>
      </c>
      <c r="H1340" s="360"/>
      <c r="I1340" s="361"/>
      <c r="J1340" s="365" t="s">
        <v>226</v>
      </c>
      <c r="K1340" s="335"/>
      <c r="L1340" s="335"/>
      <c r="M1340" s="335"/>
    </row>
    <row r="1341" spans="1:13" ht="13.8" hidden="1">
      <c r="A1341" s="335"/>
      <c r="B1341" s="335"/>
      <c r="C1341" s="350" t="s">
        <v>979</v>
      </c>
      <c r="D1341" s="370" t="s">
        <v>523</v>
      </c>
      <c r="E1341" s="389" t="s">
        <v>672</v>
      </c>
      <c r="F1341" s="360"/>
      <c r="G1341" s="360"/>
      <c r="H1341" s="360"/>
      <c r="I1341" s="361"/>
      <c r="J1341" s="360"/>
      <c r="K1341" s="335"/>
      <c r="L1341" s="335"/>
      <c r="M1341" s="335"/>
    </row>
    <row r="1342" spans="1:13" ht="13.8" hidden="1">
      <c r="A1342" s="335"/>
      <c r="B1342" s="335"/>
      <c r="C1342" s="350" t="s">
        <v>979</v>
      </c>
      <c r="D1342" s="370" t="s">
        <v>523</v>
      </c>
      <c r="E1342" s="362" t="s">
        <v>980</v>
      </c>
      <c r="F1342" s="365" t="s">
        <v>226</v>
      </c>
      <c r="G1342" s="365" t="s">
        <v>226</v>
      </c>
      <c r="H1342" s="360"/>
      <c r="I1342" s="361"/>
      <c r="J1342" s="365" t="s">
        <v>226</v>
      </c>
      <c r="K1342" s="335"/>
      <c r="L1342" s="335"/>
      <c r="M1342" s="335"/>
    </row>
    <row r="1343" spans="1:13" ht="13.8" hidden="1">
      <c r="A1343" s="335"/>
      <c r="B1343" s="335"/>
      <c r="C1343" s="350" t="s">
        <v>979</v>
      </c>
      <c r="D1343" s="351" t="s">
        <v>872</v>
      </c>
      <c r="E1343" s="352"/>
      <c r="F1343" s="376" t="s">
        <v>226</v>
      </c>
      <c r="G1343" s="376" t="s">
        <v>226</v>
      </c>
      <c r="H1343" s="376" t="s">
        <v>226</v>
      </c>
      <c r="I1343" s="382" t="s">
        <v>226</v>
      </c>
      <c r="J1343" s="376" t="s">
        <v>226</v>
      </c>
      <c r="K1343" s="335"/>
      <c r="L1343" s="335"/>
      <c r="M1343" s="335"/>
    </row>
    <row r="1344" spans="1:13" ht="13.8" hidden="1">
      <c r="A1344" s="335"/>
      <c r="B1344" s="335"/>
      <c r="C1344" s="350" t="s">
        <v>979</v>
      </c>
      <c r="D1344" s="351" t="s">
        <v>981</v>
      </c>
      <c r="E1344" s="352"/>
      <c r="F1344" s="374">
        <v>931152290</v>
      </c>
      <c r="G1344" s="374">
        <v>193121243</v>
      </c>
      <c r="H1344" s="374">
        <v>-738031048</v>
      </c>
      <c r="I1344" s="375">
        <v>960383526</v>
      </c>
      <c r="J1344" s="374">
        <v>-767262284</v>
      </c>
      <c r="K1344" s="335"/>
      <c r="L1344" s="335"/>
      <c r="M1344" s="335"/>
    </row>
    <row r="1345" spans="1:13" ht="13.8" hidden="1">
      <c r="A1345" s="335"/>
      <c r="B1345" s="335"/>
      <c r="C1345" s="350" t="s">
        <v>979</v>
      </c>
      <c r="D1345" s="351" t="s">
        <v>982</v>
      </c>
      <c r="E1345" s="352"/>
      <c r="F1345" s="374">
        <v>22233936062</v>
      </c>
      <c r="G1345" s="374">
        <v>22393713705</v>
      </c>
      <c r="H1345" s="374">
        <v>159777643</v>
      </c>
      <c r="I1345" s="375">
        <v>23494736593</v>
      </c>
      <c r="J1345" s="374">
        <v>-1101022887</v>
      </c>
      <c r="K1345" s="335"/>
      <c r="L1345" s="335"/>
      <c r="M1345" s="335"/>
    </row>
    <row r="1346" spans="1:13" ht="13.8" hidden="1">
      <c r="A1346" s="335"/>
      <c r="B1346" s="335"/>
      <c r="C1346" s="350" t="s">
        <v>979</v>
      </c>
      <c r="D1346" s="356" t="s">
        <v>874</v>
      </c>
      <c r="E1346" s="352"/>
      <c r="F1346" s="353"/>
      <c r="G1346" s="353"/>
      <c r="H1346" s="353"/>
      <c r="I1346" s="354"/>
      <c r="J1346" s="353"/>
      <c r="K1346" s="335"/>
      <c r="L1346" s="335"/>
      <c r="M1346" s="335"/>
    </row>
    <row r="1347" spans="1:13" ht="13.8" hidden="1">
      <c r="A1347" s="335"/>
      <c r="B1347" s="335"/>
      <c r="C1347" s="350"/>
      <c r="D1347" s="351" t="s">
        <v>947</v>
      </c>
      <c r="E1347" s="352"/>
      <c r="F1347" s="353"/>
      <c r="G1347" s="353"/>
      <c r="H1347" s="353"/>
      <c r="I1347" s="354"/>
      <c r="J1347" s="353"/>
      <c r="K1347" s="335"/>
      <c r="L1347" s="335"/>
      <c r="M1347" s="335"/>
    </row>
    <row r="1348" spans="1:13" ht="13.8" hidden="1">
      <c r="A1348" s="335"/>
      <c r="B1348" s="335"/>
      <c r="C1348" s="350"/>
      <c r="D1348" s="351" t="s">
        <v>543</v>
      </c>
      <c r="E1348" s="352"/>
      <c r="F1348" s="353"/>
      <c r="G1348" s="353"/>
      <c r="H1348" s="353"/>
      <c r="I1348" s="354"/>
      <c r="J1348" s="353"/>
      <c r="K1348" s="335"/>
      <c r="L1348" s="335"/>
      <c r="M1348" s="335"/>
    </row>
    <row r="1349" spans="1:13" ht="13.8" hidden="1">
      <c r="A1349" s="335"/>
      <c r="B1349" s="335"/>
      <c r="C1349" s="377" t="s">
        <v>947</v>
      </c>
      <c r="D1349" s="370" t="s">
        <v>537</v>
      </c>
      <c r="E1349" s="359" t="s">
        <v>983</v>
      </c>
      <c r="F1349" s="360"/>
      <c r="G1349" s="360"/>
      <c r="H1349" s="360"/>
      <c r="I1349" s="361"/>
      <c r="J1349" s="360"/>
      <c r="K1349" s="335"/>
      <c r="L1349" s="335"/>
      <c r="M1349" s="335"/>
    </row>
    <row r="1350" spans="1:13" ht="13.8" hidden="1">
      <c r="A1350" s="335"/>
      <c r="B1350" s="335"/>
      <c r="C1350" s="377" t="s">
        <v>947</v>
      </c>
      <c r="D1350" s="370" t="s">
        <v>537</v>
      </c>
      <c r="E1350" s="362" t="s">
        <v>752</v>
      </c>
      <c r="F1350" s="363">
        <v>11263479</v>
      </c>
      <c r="G1350" s="363">
        <v>8444697</v>
      </c>
      <c r="H1350" s="363">
        <v>-2818782</v>
      </c>
      <c r="I1350" s="364">
        <v>8444697</v>
      </c>
      <c r="J1350" s="365" t="s">
        <v>226</v>
      </c>
      <c r="K1350" s="335"/>
      <c r="L1350" s="335"/>
      <c r="M1350" s="335"/>
    </row>
    <row r="1351" spans="1:13" ht="13.8" hidden="1">
      <c r="A1351" s="335"/>
      <c r="B1351" s="335"/>
      <c r="C1351" s="377" t="s">
        <v>947</v>
      </c>
      <c r="D1351" s="370" t="s">
        <v>537</v>
      </c>
      <c r="E1351" s="362" t="s">
        <v>755</v>
      </c>
      <c r="F1351" s="363">
        <v>4233638</v>
      </c>
      <c r="G1351" s="363">
        <v>4233638</v>
      </c>
      <c r="H1351" s="365" t="s">
        <v>226</v>
      </c>
      <c r="I1351" s="364">
        <v>4233638</v>
      </c>
      <c r="J1351" s="365" t="s">
        <v>226</v>
      </c>
      <c r="K1351" s="335"/>
      <c r="L1351" s="335"/>
      <c r="M1351" s="335"/>
    </row>
    <row r="1352" spans="1:13" ht="13.8" hidden="1">
      <c r="A1352" s="335"/>
      <c r="B1352" s="335"/>
      <c r="C1352" s="377" t="s">
        <v>947</v>
      </c>
      <c r="D1352" s="370" t="s">
        <v>537</v>
      </c>
      <c r="E1352" s="362" t="s">
        <v>766</v>
      </c>
      <c r="F1352" s="363">
        <v>30939783</v>
      </c>
      <c r="G1352" s="363">
        <v>30939783</v>
      </c>
      <c r="H1352" s="365" t="s">
        <v>226</v>
      </c>
      <c r="I1352" s="364">
        <v>30939783</v>
      </c>
      <c r="J1352" s="365" t="s">
        <v>226</v>
      </c>
      <c r="K1352" s="335"/>
      <c r="L1352" s="335"/>
      <c r="M1352" s="335"/>
    </row>
    <row r="1353" spans="1:13" ht="13.8" hidden="1">
      <c r="A1353" s="335"/>
      <c r="B1353" s="335"/>
      <c r="C1353" s="377" t="s">
        <v>947</v>
      </c>
      <c r="D1353" s="370" t="s">
        <v>537</v>
      </c>
      <c r="E1353" s="362" t="s">
        <v>940</v>
      </c>
      <c r="F1353" s="365" t="s">
        <v>226</v>
      </c>
      <c r="G1353" s="360"/>
      <c r="H1353" s="365" t="s">
        <v>226</v>
      </c>
      <c r="I1353" s="361"/>
      <c r="J1353" s="365" t="s">
        <v>226</v>
      </c>
      <c r="K1353" s="335"/>
      <c r="L1353" s="335"/>
      <c r="M1353" s="335"/>
    </row>
    <row r="1354" spans="1:13" ht="13.8" hidden="1">
      <c r="A1354" s="335"/>
      <c r="B1354" s="335"/>
      <c r="C1354" s="377" t="s">
        <v>947</v>
      </c>
      <c r="D1354" s="370" t="s">
        <v>537</v>
      </c>
      <c r="E1354" s="362" t="s">
        <v>941</v>
      </c>
      <c r="F1354" s="365" t="s">
        <v>226</v>
      </c>
      <c r="G1354" s="360"/>
      <c r="H1354" s="365" t="s">
        <v>226</v>
      </c>
      <c r="I1354" s="361"/>
      <c r="J1354" s="365" t="s">
        <v>226</v>
      </c>
      <c r="K1354" s="335"/>
      <c r="L1354" s="335"/>
      <c r="M1354" s="335"/>
    </row>
    <row r="1355" spans="1:13" ht="13.8" hidden="1">
      <c r="A1355" s="335"/>
      <c r="B1355" s="335"/>
      <c r="C1355" s="377" t="s">
        <v>947</v>
      </c>
      <c r="D1355" s="370" t="s">
        <v>537</v>
      </c>
      <c r="E1355" s="362" t="s">
        <v>942</v>
      </c>
      <c r="F1355" s="365" t="s">
        <v>226</v>
      </c>
      <c r="G1355" s="360"/>
      <c r="H1355" s="365" t="s">
        <v>226</v>
      </c>
      <c r="I1355" s="361"/>
      <c r="J1355" s="365" t="s">
        <v>226</v>
      </c>
      <c r="K1355" s="335"/>
      <c r="L1355" s="335"/>
      <c r="M1355" s="335"/>
    </row>
    <row r="1356" spans="1:13" ht="13.8" hidden="1">
      <c r="A1356" s="335"/>
      <c r="B1356" s="335"/>
      <c r="C1356" s="377" t="s">
        <v>947</v>
      </c>
      <c r="D1356" s="370" t="s">
        <v>537</v>
      </c>
      <c r="E1356" s="362" t="s">
        <v>949</v>
      </c>
      <c r="F1356" s="363">
        <v>2086539</v>
      </c>
      <c r="G1356" s="363">
        <v>2086539</v>
      </c>
      <c r="H1356" s="365" t="s">
        <v>226</v>
      </c>
      <c r="I1356" s="364">
        <v>2086539</v>
      </c>
      <c r="J1356" s="365" t="s">
        <v>226</v>
      </c>
      <c r="K1356" s="335"/>
      <c r="L1356" s="335"/>
      <c r="M1356" s="335"/>
    </row>
    <row r="1357" spans="1:13" ht="13.8" hidden="1">
      <c r="A1357" s="335"/>
      <c r="B1357" s="335"/>
      <c r="C1357" s="377" t="s">
        <v>947</v>
      </c>
      <c r="D1357" s="370" t="s">
        <v>537</v>
      </c>
      <c r="E1357" s="362" t="s">
        <v>768</v>
      </c>
      <c r="F1357" s="363">
        <v>5467781</v>
      </c>
      <c r="G1357" s="363">
        <v>5467781</v>
      </c>
      <c r="H1357" s="365" t="s">
        <v>226</v>
      </c>
      <c r="I1357" s="364">
        <v>5467781</v>
      </c>
      <c r="J1357" s="365" t="s">
        <v>226</v>
      </c>
      <c r="K1357" s="335"/>
      <c r="L1357" s="335"/>
      <c r="M1357" s="335"/>
    </row>
    <row r="1358" spans="1:13" ht="13.8" hidden="1">
      <c r="A1358" s="335"/>
      <c r="B1358" s="335"/>
      <c r="C1358" s="377" t="s">
        <v>947</v>
      </c>
      <c r="D1358" s="370" t="s">
        <v>537</v>
      </c>
      <c r="E1358" s="362" t="s">
        <v>767</v>
      </c>
      <c r="F1358" s="363">
        <v>2171218</v>
      </c>
      <c r="G1358" s="363">
        <v>2171218</v>
      </c>
      <c r="H1358" s="365" t="s">
        <v>226</v>
      </c>
      <c r="I1358" s="364">
        <v>2171218</v>
      </c>
      <c r="J1358" s="365" t="s">
        <v>226</v>
      </c>
      <c r="K1358" s="335"/>
      <c r="L1358" s="335"/>
      <c r="M1358" s="335"/>
    </row>
    <row r="1359" spans="1:13" ht="13.8" hidden="1">
      <c r="A1359" s="335"/>
      <c r="B1359" s="335"/>
      <c r="C1359" s="377" t="s">
        <v>947</v>
      </c>
      <c r="D1359" s="370" t="s">
        <v>537</v>
      </c>
      <c r="E1359" s="362" t="s">
        <v>930</v>
      </c>
      <c r="F1359" s="363">
        <v>8408838</v>
      </c>
      <c r="G1359" s="363">
        <v>5134734</v>
      </c>
      <c r="H1359" s="363">
        <v>-3274105</v>
      </c>
      <c r="I1359" s="364">
        <v>5134734</v>
      </c>
      <c r="J1359" s="365" t="s">
        <v>226</v>
      </c>
      <c r="K1359" s="335"/>
      <c r="L1359" s="335"/>
      <c r="M1359" s="335"/>
    </row>
    <row r="1360" spans="1:13" ht="13.8" hidden="1">
      <c r="A1360" s="335"/>
      <c r="B1360" s="335"/>
      <c r="C1360" s="377" t="s">
        <v>947</v>
      </c>
      <c r="D1360" s="370" t="s">
        <v>566</v>
      </c>
      <c r="E1360" s="359" t="s">
        <v>876</v>
      </c>
      <c r="F1360" s="360"/>
      <c r="G1360" s="360"/>
      <c r="H1360" s="360"/>
      <c r="I1360" s="361"/>
      <c r="J1360" s="360"/>
      <c r="K1360" s="335"/>
      <c r="L1360" s="335"/>
      <c r="M1360" s="335"/>
    </row>
    <row r="1361" spans="1:13" ht="13.8" hidden="1">
      <c r="A1361" s="335"/>
      <c r="B1361" s="335"/>
      <c r="C1361" s="377" t="s">
        <v>947</v>
      </c>
      <c r="D1361" s="370" t="s">
        <v>566</v>
      </c>
      <c r="E1361" s="362" t="s">
        <v>752</v>
      </c>
      <c r="F1361" s="363">
        <v>4050285</v>
      </c>
      <c r="G1361" s="363">
        <v>578949</v>
      </c>
      <c r="H1361" s="363">
        <v>-3471336</v>
      </c>
      <c r="I1361" s="364">
        <v>578949</v>
      </c>
      <c r="J1361" s="365" t="s">
        <v>226</v>
      </c>
      <c r="K1361" s="335"/>
      <c r="L1361" s="335"/>
      <c r="M1361" s="335"/>
    </row>
    <row r="1362" spans="1:13" ht="13.8" hidden="1">
      <c r="A1362" s="335"/>
      <c r="B1362" s="335"/>
      <c r="C1362" s="377" t="s">
        <v>947</v>
      </c>
      <c r="D1362" s="370" t="s">
        <v>566</v>
      </c>
      <c r="E1362" s="362" t="s">
        <v>755</v>
      </c>
      <c r="F1362" s="365" t="s">
        <v>226</v>
      </c>
      <c r="G1362" s="365" t="s">
        <v>226</v>
      </c>
      <c r="H1362" s="365" t="s">
        <v>226</v>
      </c>
      <c r="I1362" s="361"/>
      <c r="J1362" s="365" t="s">
        <v>226</v>
      </c>
      <c r="K1362" s="335"/>
      <c r="L1362" s="335"/>
      <c r="M1362" s="335"/>
    </row>
    <row r="1363" spans="1:13" ht="13.8" hidden="1">
      <c r="A1363" s="335"/>
      <c r="B1363" s="335"/>
      <c r="C1363" s="377" t="s">
        <v>947</v>
      </c>
      <c r="D1363" s="370" t="s">
        <v>566</v>
      </c>
      <c r="E1363" s="362" t="s">
        <v>766</v>
      </c>
      <c r="F1363" s="365" t="s">
        <v>226</v>
      </c>
      <c r="G1363" s="363">
        <v>4904204</v>
      </c>
      <c r="H1363" s="363">
        <v>4904204</v>
      </c>
      <c r="I1363" s="364">
        <v>4904204</v>
      </c>
      <c r="J1363" s="365" t="s">
        <v>226</v>
      </c>
      <c r="K1363" s="335"/>
      <c r="L1363" s="335"/>
      <c r="M1363" s="335"/>
    </row>
    <row r="1364" spans="1:13" ht="13.8" hidden="1">
      <c r="A1364" s="335"/>
      <c r="B1364" s="335"/>
      <c r="C1364" s="377" t="s">
        <v>947</v>
      </c>
      <c r="D1364" s="370" t="s">
        <v>566</v>
      </c>
      <c r="E1364" s="362" t="s">
        <v>940</v>
      </c>
      <c r="F1364" s="365" t="s">
        <v>226</v>
      </c>
      <c r="G1364" s="360"/>
      <c r="H1364" s="365" t="s">
        <v>226</v>
      </c>
      <c r="I1364" s="361"/>
      <c r="J1364" s="365" t="s">
        <v>226</v>
      </c>
      <c r="K1364" s="335"/>
      <c r="L1364" s="335"/>
      <c r="M1364" s="335"/>
    </row>
    <row r="1365" spans="1:13" ht="13.8" hidden="1">
      <c r="A1365" s="335"/>
      <c r="B1365" s="335"/>
      <c r="C1365" s="377" t="s">
        <v>947</v>
      </c>
      <c r="D1365" s="370" t="s">
        <v>566</v>
      </c>
      <c r="E1365" s="362" t="s">
        <v>941</v>
      </c>
      <c r="F1365" s="365" t="s">
        <v>226</v>
      </c>
      <c r="G1365" s="360"/>
      <c r="H1365" s="365" t="s">
        <v>226</v>
      </c>
      <c r="I1365" s="361"/>
      <c r="J1365" s="365" t="s">
        <v>226</v>
      </c>
      <c r="K1365" s="335"/>
      <c r="L1365" s="335"/>
      <c r="M1365" s="335"/>
    </row>
    <row r="1366" spans="1:13" ht="13.8" hidden="1">
      <c r="A1366" s="335"/>
      <c r="B1366" s="335"/>
      <c r="C1366" s="377" t="s">
        <v>947</v>
      </c>
      <c r="D1366" s="370" t="s">
        <v>566</v>
      </c>
      <c r="E1366" s="362" t="s">
        <v>942</v>
      </c>
      <c r="F1366" s="365" t="s">
        <v>226</v>
      </c>
      <c r="G1366" s="360"/>
      <c r="H1366" s="365" t="s">
        <v>226</v>
      </c>
      <c r="I1366" s="361"/>
      <c r="J1366" s="365" t="s">
        <v>226</v>
      </c>
      <c r="K1366" s="335"/>
      <c r="L1366" s="335"/>
      <c r="M1366" s="335"/>
    </row>
    <row r="1367" spans="1:13" ht="13.8" hidden="1">
      <c r="A1367" s="335"/>
      <c r="B1367" s="335"/>
      <c r="C1367" s="377" t="s">
        <v>947</v>
      </c>
      <c r="D1367" s="370" t="s">
        <v>566</v>
      </c>
      <c r="E1367" s="362" t="s">
        <v>949</v>
      </c>
      <c r="F1367" s="365" t="s">
        <v>226</v>
      </c>
      <c r="G1367" s="365" t="s">
        <v>226</v>
      </c>
      <c r="H1367" s="365" t="s">
        <v>226</v>
      </c>
      <c r="I1367" s="361"/>
      <c r="J1367" s="365" t="s">
        <v>226</v>
      </c>
      <c r="K1367" s="335"/>
      <c r="L1367" s="335"/>
      <c r="M1367" s="335"/>
    </row>
    <row r="1368" spans="1:13" ht="13.8" hidden="1">
      <c r="A1368" s="335"/>
      <c r="B1368" s="335"/>
      <c r="C1368" s="377" t="s">
        <v>947</v>
      </c>
      <c r="D1368" s="370" t="s">
        <v>566</v>
      </c>
      <c r="E1368" s="362" t="s">
        <v>768</v>
      </c>
      <c r="F1368" s="363">
        <v>412223</v>
      </c>
      <c r="G1368" s="363">
        <v>34460</v>
      </c>
      <c r="H1368" s="363">
        <v>-377763</v>
      </c>
      <c r="I1368" s="364">
        <v>412223</v>
      </c>
      <c r="J1368" s="363">
        <v>-377763</v>
      </c>
      <c r="K1368" s="335"/>
      <c r="L1368" s="335"/>
      <c r="M1368" s="335"/>
    </row>
    <row r="1369" spans="1:13" ht="13.8" hidden="1">
      <c r="A1369" s="335"/>
      <c r="B1369" s="335"/>
      <c r="C1369" s="377" t="s">
        <v>947</v>
      </c>
      <c r="D1369" s="370" t="s">
        <v>566</v>
      </c>
      <c r="E1369" s="362" t="s">
        <v>767</v>
      </c>
      <c r="F1369" s="363">
        <v>333868</v>
      </c>
      <c r="G1369" s="363">
        <v>116853</v>
      </c>
      <c r="H1369" s="363">
        <v>-217015</v>
      </c>
      <c r="I1369" s="364">
        <v>333868</v>
      </c>
      <c r="J1369" s="363">
        <v>-217015</v>
      </c>
      <c r="K1369" s="335"/>
      <c r="L1369" s="335"/>
      <c r="M1369" s="335"/>
    </row>
    <row r="1370" spans="1:13" ht="13.8" hidden="1">
      <c r="A1370" s="335"/>
      <c r="B1370" s="335"/>
      <c r="C1370" s="377" t="s">
        <v>947</v>
      </c>
      <c r="D1370" s="370" t="s">
        <v>566</v>
      </c>
      <c r="E1370" s="362" t="s">
        <v>930</v>
      </c>
      <c r="F1370" s="363">
        <v>18427757</v>
      </c>
      <c r="G1370" s="363">
        <v>24500</v>
      </c>
      <c r="H1370" s="363">
        <v>-18403257</v>
      </c>
      <c r="I1370" s="364">
        <v>24500</v>
      </c>
      <c r="J1370" s="365" t="s">
        <v>226</v>
      </c>
      <c r="K1370" s="335"/>
      <c r="L1370" s="335"/>
      <c r="M1370" s="335"/>
    </row>
    <row r="1371" spans="1:13" ht="13.8" hidden="1">
      <c r="A1371" s="335"/>
      <c r="B1371" s="335"/>
      <c r="C1371" s="377" t="s">
        <v>947</v>
      </c>
      <c r="D1371" s="370" t="s">
        <v>563</v>
      </c>
      <c r="E1371" s="359" t="s">
        <v>877</v>
      </c>
      <c r="F1371" s="360"/>
      <c r="G1371" s="360"/>
      <c r="H1371" s="360"/>
      <c r="I1371" s="361"/>
      <c r="J1371" s="360"/>
      <c r="K1371" s="335"/>
      <c r="L1371" s="335"/>
      <c r="M1371" s="335"/>
    </row>
    <row r="1372" spans="1:13" ht="13.8" hidden="1">
      <c r="A1372" s="335"/>
      <c r="B1372" s="335"/>
      <c r="C1372" s="377" t="s">
        <v>947</v>
      </c>
      <c r="D1372" s="370" t="s">
        <v>563</v>
      </c>
      <c r="E1372" s="401" t="s">
        <v>752</v>
      </c>
      <c r="F1372" s="363">
        <v>4678740</v>
      </c>
      <c r="G1372" s="363">
        <v>13200865</v>
      </c>
      <c r="H1372" s="363">
        <v>8522125</v>
      </c>
      <c r="I1372" s="364">
        <v>13200865</v>
      </c>
      <c r="J1372" s="365">
        <v>0</v>
      </c>
      <c r="K1372" s="335"/>
      <c r="L1372" s="335"/>
      <c r="M1372" s="335"/>
    </row>
    <row r="1373" spans="1:13" ht="13.8" hidden="1">
      <c r="A1373" s="335"/>
      <c r="B1373" s="335"/>
      <c r="C1373" s="377" t="s">
        <v>947</v>
      </c>
      <c r="D1373" s="370" t="s">
        <v>563</v>
      </c>
      <c r="E1373" s="362" t="s">
        <v>755</v>
      </c>
      <c r="F1373" s="363">
        <v>1458470</v>
      </c>
      <c r="G1373" s="363">
        <v>1458470</v>
      </c>
      <c r="H1373" s="365" t="s">
        <v>226</v>
      </c>
      <c r="I1373" s="364">
        <v>1458470</v>
      </c>
      <c r="J1373" s="365" t="s">
        <v>226</v>
      </c>
      <c r="K1373" s="335"/>
      <c r="L1373" s="335"/>
      <c r="M1373" s="335"/>
    </row>
    <row r="1374" spans="1:13" ht="13.8" hidden="1">
      <c r="A1374" s="335"/>
      <c r="B1374" s="335"/>
      <c r="C1374" s="377" t="s">
        <v>947</v>
      </c>
      <c r="D1374" s="370" t="s">
        <v>563</v>
      </c>
      <c r="E1374" s="362" t="s">
        <v>766</v>
      </c>
      <c r="F1374" s="363">
        <v>44850626</v>
      </c>
      <c r="G1374" s="363">
        <v>44850626</v>
      </c>
      <c r="H1374" s="365" t="s">
        <v>226</v>
      </c>
      <c r="I1374" s="364">
        <v>44850626</v>
      </c>
      <c r="J1374" s="365">
        <v>0</v>
      </c>
      <c r="K1374" s="335"/>
      <c r="L1374" s="335"/>
      <c r="M1374" s="335"/>
    </row>
    <row r="1375" spans="1:13" ht="13.8" hidden="1">
      <c r="A1375" s="335"/>
      <c r="B1375" s="335"/>
      <c r="C1375" s="377" t="s">
        <v>947</v>
      </c>
      <c r="D1375" s="370" t="s">
        <v>563</v>
      </c>
      <c r="E1375" s="362" t="s">
        <v>940</v>
      </c>
      <c r="F1375" s="365" t="s">
        <v>226</v>
      </c>
      <c r="G1375" s="360"/>
      <c r="H1375" s="365" t="s">
        <v>226</v>
      </c>
      <c r="I1375" s="361"/>
      <c r="J1375" s="365" t="s">
        <v>226</v>
      </c>
      <c r="K1375" s="335"/>
      <c r="L1375" s="335"/>
      <c r="M1375" s="335"/>
    </row>
    <row r="1376" spans="1:13" ht="13.8" hidden="1">
      <c r="A1376" s="335"/>
      <c r="B1376" s="335"/>
      <c r="C1376" s="377" t="s">
        <v>947</v>
      </c>
      <c r="D1376" s="370" t="s">
        <v>563</v>
      </c>
      <c r="E1376" s="362" t="s">
        <v>941</v>
      </c>
      <c r="F1376" s="365" t="s">
        <v>226</v>
      </c>
      <c r="G1376" s="360"/>
      <c r="H1376" s="365" t="s">
        <v>226</v>
      </c>
      <c r="I1376" s="361"/>
      <c r="J1376" s="365" t="s">
        <v>226</v>
      </c>
      <c r="K1376" s="335"/>
      <c r="L1376" s="335"/>
      <c r="M1376" s="335"/>
    </row>
    <row r="1377" spans="1:13" ht="13.8" hidden="1">
      <c r="A1377" s="335"/>
      <c r="B1377" s="335"/>
      <c r="C1377" s="377" t="s">
        <v>947</v>
      </c>
      <c r="D1377" s="370" t="s">
        <v>563</v>
      </c>
      <c r="E1377" s="362" t="s">
        <v>942</v>
      </c>
      <c r="F1377" s="363">
        <v>10709204</v>
      </c>
      <c r="G1377" s="360"/>
      <c r="H1377" s="363">
        <v>-10709204</v>
      </c>
      <c r="I1377" s="361"/>
      <c r="J1377" s="365" t="s">
        <v>226</v>
      </c>
      <c r="K1377" s="335"/>
      <c r="L1377" s="335"/>
      <c r="M1377" s="335"/>
    </row>
    <row r="1378" spans="1:13" ht="13.8" hidden="1">
      <c r="A1378" s="335"/>
      <c r="B1378" s="335"/>
      <c r="C1378" s="377" t="s">
        <v>947</v>
      </c>
      <c r="D1378" s="370" t="s">
        <v>563</v>
      </c>
      <c r="E1378" s="362" t="s">
        <v>949</v>
      </c>
      <c r="F1378" s="363">
        <v>20941370</v>
      </c>
      <c r="G1378" s="363">
        <v>20941370</v>
      </c>
      <c r="H1378" s="365" t="s">
        <v>226</v>
      </c>
      <c r="I1378" s="364">
        <v>20941370</v>
      </c>
      <c r="J1378" s="365">
        <v>0</v>
      </c>
      <c r="K1378" s="335"/>
      <c r="L1378" s="335"/>
      <c r="M1378" s="335"/>
    </row>
    <row r="1379" spans="1:13" ht="13.8" hidden="1">
      <c r="A1379" s="335"/>
      <c r="B1379" s="335"/>
      <c r="C1379" s="377" t="s">
        <v>947</v>
      </c>
      <c r="D1379" s="370" t="s">
        <v>563</v>
      </c>
      <c r="E1379" s="362" t="s">
        <v>768</v>
      </c>
      <c r="F1379" s="363">
        <v>5738340</v>
      </c>
      <c r="G1379" s="363">
        <v>5738340</v>
      </c>
      <c r="H1379" s="365" t="s">
        <v>226</v>
      </c>
      <c r="I1379" s="364">
        <v>5738340</v>
      </c>
      <c r="J1379" s="365">
        <v>0</v>
      </c>
      <c r="K1379" s="335"/>
      <c r="L1379" s="335"/>
      <c r="M1379" s="335"/>
    </row>
    <row r="1380" spans="1:13" ht="13.8" hidden="1">
      <c r="A1380" s="335"/>
      <c r="B1380" s="335"/>
      <c r="C1380" s="377" t="s">
        <v>947</v>
      </c>
      <c r="D1380" s="370" t="s">
        <v>563</v>
      </c>
      <c r="E1380" s="362" t="s">
        <v>767</v>
      </c>
      <c r="F1380" s="363">
        <v>2375341</v>
      </c>
      <c r="G1380" s="363">
        <v>2200467</v>
      </c>
      <c r="H1380" s="363">
        <v>-174874</v>
      </c>
      <c r="I1380" s="364">
        <v>2200467</v>
      </c>
      <c r="J1380" s="365">
        <v>0</v>
      </c>
      <c r="K1380" s="335"/>
      <c r="L1380" s="335"/>
      <c r="M1380" s="335"/>
    </row>
    <row r="1381" spans="1:13" ht="13.8" hidden="1">
      <c r="A1381" s="335"/>
      <c r="B1381" s="335"/>
      <c r="C1381" s="377" t="s">
        <v>947</v>
      </c>
      <c r="D1381" s="370" t="s">
        <v>563</v>
      </c>
      <c r="E1381" s="362" t="s">
        <v>930</v>
      </c>
      <c r="F1381" s="363">
        <v>1906566</v>
      </c>
      <c r="G1381" s="363">
        <v>2100404</v>
      </c>
      <c r="H1381" s="363">
        <v>193838</v>
      </c>
      <c r="I1381" s="364">
        <v>2100404</v>
      </c>
      <c r="J1381" s="365">
        <v>0</v>
      </c>
      <c r="K1381" s="335"/>
      <c r="L1381" s="335"/>
      <c r="M1381" s="335"/>
    </row>
    <row r="1382" spans="1:13" ht="13.8" hidden="1">
      <c r="A1382" s="335"/>
      <c r="B1382" s="335"/>
      <c r="C1382" s="377" t="s">
        <v>947</v>
      </c>
      <c r="D1382" s="370" t="s">
        <v>569</v>
      </c>
      <c r="E1382" s="359" t="s">
        <v>878</v>
      </c>
      <c r="F1382" s="360"/>
      <c r="G1382" s="360"/>
      <c r="H1382" s="360"/>
      <c r="I1382" s="361"/>
      <c r="J1382" s="360"/>
      <c r="K1382" s="335"/>
      <c r="L1382" s="335"/>
      <c r="M1382" s="335"/>
    </row>
    <row r="1383" spans="1:13" ht="13.8" hidden="1">
      <c r="A1383" s="335"/>
      <c r="B1383" s="335"/>
      <c r="C1383" s="377" t="s">
        <v>947</v>
      </c>
      <c r="D1383" s="370" t="s">
        <v>569</v>
      </c>
      <c r="E1383" s="362" t="s">
        <v>752</v>
      </c>
      <c r="F1383" s="365" t="s">
        <v>226</v>
      </c>
      <c r="G1383" s="365" t="s">
        <v>226</v>
      </c>
      <c r="H1383" s="365" t="s">
        <v>226</v>
      </c>
      <c r="I1383" s="361"/>
      <c r="J1383" s="365" t="s">
        <v>226</v>
      </c>
      <c r="K1383" s="335"/>
      <c r="L1383" s="335"/>
      <c r="M1383" s="335"/>
    </row>
    <row r="1384" spans="1:13" ht="13.8" hidden="1">
      <c r="A1384" s="335"/>
      <c r="B1384" s="335"/>
      <c r="C1384" s="377" t="s">
        <v>947</v>
      </c>
      <c r="D1384" s="370" t="s">
        <v>569</v>
      </c>
      <c r="E1384" s="362" t="s">
        <v>755</v>
      </c>
      <c r="F1384" s="365" t="s">
        <v>226</v>
      </c>
      <c r="G1384" s="365" t="s">
        <v>226</v>
      </c>
      <c r="H1384" s="365" t="s">
        <v>226</v>
      </c>
      <c r="I1384" s="361"/>
      <c r="J1384" s="365" t="s">
        <v>226</v>
      </c>
      <c r="K1384" s="335"/>
      <c r="L1384" s="335"/>
      <c r="M1384" s="335"/>
    </row>
    <row r="1385" spans="1:13" ht="13.8" hidden="1">
      <c r="A1385" s="335"/>
      <c r="B1385" s="335"/>
      <c r="C1385" s="377" t="s">
        <v>947</v>
      </c>
      <c r="D1385" s="370" t="s">
        <v>569</v>
      </c>
      <c r="E1385" s="362" t="s">
        <v>766</v>
      </c>
      <c r="F1385" s="365" t="s">
        <v>226</v>
      </c>
      <c r="G1385" s="365" t="s">
        <v>226</v>
      </c>
      <c r="H1385" s="365" t="s">
        <v>226</v>
      </c>
      <c r="I1385" s="361"/>
      <c r="J1385" s="365" t="s">
        <v>226</v>
      </c>
      <c r="K1385" s="335"/>
      <c r="L1385" s="335"/>
      <c r="M1385" s="335"/>
    </row>
    <row r="1386" spans="1:13" ht="13.8" hidden="1">
      <c r="A1386" s="335"/>
      <c r="B1386" s="335"/>
      <c r="C1386" s="377" t="s">
        <v>947</v>
      </c>
      <c r="D1386" s="370" t="s">
        <v>569</v>
      </c>
      <c r="E1386" s="362" t="s">
        <v>940</v>
      </c>
      <c r="F1386" s="365" t="s">
        <v>226</v>
      </c>
      <c r="G1386" s="360"/>
      <c r="H1386" s="365" t="s">
        <v>226</v>
      </c>
      <c r="I1386" s="361"/>
      <c r="J1386" s="365" t="s">
        <v>226</v>
      </c>
      <c r="K1386" s="335"/>
      <c r="L1386" s="335"/>
      <c r="M1386" s="335"/>
    </row>
    <row r="1387" spans="1:13" ht="13.8" hidden="1">
      <c r="A1387" s="335"/>
      <c r="B1387" s="335"/>
      <c r="C1387" s="377" t="s">
        <v>947</v>
      </c>
      <c r="D1387" s="370" t="s">
        <v>569</v>
      </c>
      <c r="E1387" s="362" t="s">
        <v>941</v>
      </c>
      <c r="F1387" s="365" t="s">
        <v>226</v>
      </c>
      <c r="G1387" s="360"/>
      <c r="H1387" s="365" t="s">
        <v>226</v>
      </c>
      <c r="I1387" s="361"/>
      <c r="J1387" s="365" t="s">
        <v>226</v>
      </c>
      <c r="K1387" s="335"/>
      <c r="L1387" s="335"/>
      <c r="M1387" s="335"/>
    </row>
    <row r="1388" spans="1:13" ht="13.8" hidden="1">
      <c r="A1388" s="335"/>
      <c r="B1388" s="335"/>
      <c r="C1388" s="377" t="s">
        <v>947</v>
      </c>
      <c r="D1388" s="370" t="s">
        <v>569</v>
      </c>
      <c r="E1388" s="362" t="s">
        <v>942</v>
      </c>
      <c r="F1388" s="365" t="s">
        <v>226</v>
      </c>
      <c r="G1388" s="360"/>
      <c r="H1388" s="365" t="s">
        <v>226</v>
      </c>
      <c r="I1388" s="361"/>
      <c r="J1388" s="365" t="s">
        <v>226</v>
      </c>
      <c r="K1388" s="335"/>
      <c r="L1388" s="335"/>
      <c r="M1388" s="335"/>
    </row>
    <row r="1389" spans="1:13" ht="13.8" hidden="1">
      <c r="A1389" s="335"/>
      <c r="B1389" s="335"/>
      <c r="C1389" s="377" t="s">
        <v>947</v>
      </c>
      <c r="D1389" s="370" t="s">
        <v>569</v>
      </c>
      <c r="E1389" s="362" t="s">
        <v>949</v>
      </c>
      <c r="F1389" s="365" t="s">
        <v>226</v>
      </c>
      <c r="G1389" s="365" t="s">
        <v>226</v>
      </c>
      <c r="H1389" s="365" t="s">
        <v>226</v>
      </c>
      <c r="I1389" s="361"/>
      <c r="J1389" s="365" t="s">
        <v>226</v>
      </c>
      <c r="K1389" s="335"/>
      <c r="L1389" s="335"/>
      <c r="M1389" s="335"/>
    </row>
    <row r="1390" spans="1:13" ht="13.8" hidden="1">
      <c r="A1390" s="335"/>
      <c r="B1390" s="335"/>
      <c r="C1390" s="377" t="s">
        <v>947</v>
      </c>
      <c r="D1390" s="370" t="s">
        <v>569</v>
      </c>
      <c r="E1390" s="362" t="s">
        <v>768</v>
      </c>
      <c r="F1390" s="363">
        <v>250348</v>
      </c>
      <c r="G1390" s="363">
        <v>247192</v>
      </c>
      <c r="H1390" s="363">
        <v>-3156</v>
      </c>
      <c r="I1390" s="364">
        <v>250348</v>
      </c>
      <c r="J1390" s="363">
        <v>-3156</v>
      </c>
      <c r="K1390" s="335"/>
      <c r="L1390" s="335"/>
      <c r="M1390" s="335"/>
    </row>
    <row r="1391" spans="1:13" ht="13.8" hidden="1">
      <c r="A1391" s="335"/>
      <c r="B1391" s="335"/>
      <c r="C1391" s="377" t="s">
        <v>947</v>
      </c>
      <c r="D1391" s="370" t="s">
        <v>569</v>
      </c>
      <c r="E1391" s="362" t="s">
        <v>767</v>
      </c>
      <c r="F1391" s="363">
        <v>910063</v>
      </c>
      <c r="G1391" s="363">
        <v>949311</v>
      </c>
      <c r="H1391" s="363">
        <v>39248</v>
      </c>
      <c r="I1391" s="364">
        <v>910063</v>
      </c>
      <c r="J1391" s="363">
        <v>39248</v>
      </c>
      <c r="K1391" s="335"/>
      <c r="L1391" s="335"/>
      <c r="M1391" s="335"/>
    </row>
    <row r="1392" spans="1:13" ht="13.8" hidden="1">
      <c r="A1392" s="335"/>
      <c r="B1392" s="335"/>
      <c r="C1392" s="377" t="s">
        <v>947</v>
      </c>
      <c r="D1392" s="370" t="s">
        <v>569</v>
      </c>
      <c r="E1392" s="362" t="s">
        <v>930</v>
      </c>
      <c r="F1392" s="365" t="s">
        <v>226</v>
      </c>
      <c r="G1392" s="363">
        <v>1100</v>
      </c>
      <c r="H1392" s="363">
        <v>1100</v>
      </c>
      <c r="I1392" s="364">
        <v>1100</v>
      </c>
      <c r="J1392" s="365" t="s">
        <v>226</v>
      </c>
      <c r="K1392" s="335"/>
      <c r="L1392" s="335"/>
      <c r="M1392" s="335"/>
    </row>
    <row r="1393" spans="1:13" ht="13.8" hidden="1">
      <c r="A1393" s="335"/>
      <c r="B1393" s="335"/>
      <c r="C1393" s="377" t="s">
        <v>947</v>
      </c>
      <c r="D1393" s="370" t="s">
        <v>880</v>
      </c>
      <c r="E1393" s="359" t="s">
        <v>984</v>
      </c>
      <c r="F1393" s="360"/>
      <c r="G1393" s="360"/>
      <c r="H1393" s="360"/>
      <c r="I1393" s="361"/>
      <c r="J1393" s="360"/>
      <c r="K1393" s="335"/>
      <c r="L1393" s="335"/>
      <c r="M1393" s="335"/>
    </row>
    <row r="1394" spans="1:13" ht="13.8" hidden="1">
      <c r="A1394" s="335"/>
      <c r="B1394" s="335"/>
      <c r="C1394" s="377" t="s">
        <v>947</v>
      </c>
      <c r="D1394" s="370" t="s">
        <v>880</v>
      </c>
      <c r="E1394" s="362" t="s">
        <v>752</v>
      </c>
      <c r="F1394" s="363">
        <v>36354204</v>
      </c>
      <c r="G1394" s="363">
        <v>41000000</v>
      </c>
      <c r="H1394" s="363">
        <v>4645796</v>
      </c>
      <c r="I1394" s="364">
        <v>41000000</v>
      </c>
      <c r="J1394" s="365" t="s">
        <v>226</v>
      </c>
      <c r="K1394" s="335"/>
      <c r="L1394" s="335"/>
      <c r="M1394" s="335"/>
    </row>
    <row r="1395" spans="1:13" ht="13.8" hidden="1">
      <c r="A1395" s="335"/>
      <c r="B1395" s="335"/>
      <c r="C1395" s="377" t="s">
        <v>947</v>
      </c>
      <c r="D1395" s="370" t="s">
        <v>880</v>
      </c>
      <c r="E1395" s="362" t="s">
        <v>755</v>
      </c>
      <c r="F1395" s="363">
        <v>253403831</v>
      </c>
      <c r="G1395" s="363">
        <v>251442783</v>
      </c>
      <c r="H1395" s="363">
        <v>-1961048</v>
      </c>
      <c r="I1395" s="364">
        <v>251442783</v>
      </c>
      <c r="J1395" s="365" t="s">
        <v>226</v>
      </c>
      <c r="K1395" s="335"/>
      <c r="L1395" s="335"/>
      <c r="M1395" s="335"/>
    </row>
    <row r="1396" spans="1:13" ht="13.8" hidden="1">
      <c r="A1396" s="335"/>
      <c r="B1396" s="335"/>
      <c r="C1396" s="377" t="s">
        <v>947</v>
      </c>
      <c r="D1396" s="370" t="s">
        <v>880</v>
      </c>
      <c r="E1396" s="362" t="s">
        <v>766</v>
      </c>
      <c r="F1396" s="363">
        <v>2633104475</v>
      </c>
      <c r="G1396" s="363">
        <v>2633104475</v>
      </c>
      <c r="H1396" s="365">
        <v>0</v>
      </c>
      <c r="I1396" s="364">
        <v>2633104475</v>
      </c>
      <c r="J1396" s="365" t="s">
        <v>226</v>
      </c>
      <c r="K1396" s="335"/>
      <c r="L1396" s="335"/>
      <c r="M1396" s="335"/>
    </row>
    <row r="1397" spans="1:13" ht="13.8" hidden="1">
      <c r="A1397" s="335"/>
      <c r="B1397" s="335"/>
      <c r="C1397" s="377" t="s">
        <v>947</v>
      </c>
      <c r="D1397" s="370" t="s">
        <v>880</v>
      </c>
      <c r="E1397" s="362" t="s">
        <v>940</v>
      </c>
      <c r="F1397" s="365" t="s">
        <v>226</v>
      </c>
      <c r="G1397" s="360"/>
      <c r="H1397" s="365" t="s">
        <v>226</v>
      </c>
      <c r="I1397" s="361"/>
      <c r="J1397" s="365" t="s">
        <v>226</v>
      </c>
      <c r="K1397" s="335"/>
      <c r="L1397" s="335"/>
      <c r="M1397" s="335"/>
    </row>
    <row r="1398" spans="1:13" ht="13.8" hidden="1">
      <c r="A1398" s="335"/>
      <c r="B1398" s="335"/>
      <c r="C1398" s="377" t="s">
        <v>947</v>
      </c>
      <c r="D1398" s="370" t="s">
        <v>880</v>
      </c>
      <c r="E1398" s="362" t="s">
        <v>941</v>
      </c>
      <c r="F1398" s="365" t="s">
        <v>226</v>
      </c>
      <c r="G1398" s="360"/>
      <c r="H1398" s="365" t="s">
        <v>226</v>
      </c>
      <c r="I1398" s="361"/>
      <c r="J1398" s="365" t="s">
        <v>226</v>
      </c>
      <c r="K1398" s="335"/>
      <c r="L1398" s="335"/>
      <c r="M1398" s="335"/>
    </row>
    <row r="1399" spans="1:13" ht="13.8" hidden="1">
      <c r="A1399" s="335"/>
      <c r="B1399" s="335"/>
      <c r="C1399" s="377" t="s">
        <v>947</v>
      </c>
      <c r="D1399" s="370" t="s">
        <v>880</v>
      </c>
      <c r="E1399" s="362" t="s">
        <v>942</v>
      </c>
      <c r="F1399" s="365" t="s">
        <v>226</v>
      </c>
      <c r="G1399" s="360"/>
      <c r="H1399" s="365" t="s">
        <v>226</v>
      </c>
      <c r="I1399" s="361"/>
      <c r="J1399" s="365" t="s">
        <v>226</v>
      </c>
      <c r="K1399" s="335"/>
      <c r="L1399" s="335"/>
      <c r="M1399" s="335"/>
    </row>
    <row r="1400" spans="1:13" ht="13.8" hidden="1">
      <c r="A1400" s="335"/>
      <c r="B1400" s="335"/>
      <c r="C1400" s="377" t="s">
        <v>947</v>
      </c>
      <c r="D1400" s="370" t="s">
        <v>880</v>
      </c>
      <c r="E1400" s="362" t="s">
        <v>949</v>
      </c>
      <c r="F1400" s="363">
        <v>1296909</v>
      </c>
      <c r="G1400" s="363">
        <v>1297908</v>
      </c>
      <c r="H1400" s="365">
        <v>999</v>
      </c>
      <c r="I1400" s="364">
        <v>1297908</v>
      </c>
      <c r="J1400" s="365" t="s">
        <v>226</v>
      </c>
      <c r="K1400" s="335"/>
      <c r="L1400" s="335"/>
      <c r="M1400" s="335"/>
    </row>
    <row r="1401" spans="1:13" ht="13.8" hidden="1">
      <c r="A1401" s="335"/>
      <c r="B1401" s="335"/>
      <c r="C1401" s="377" t="s">
        <v>947</v>
      </c>
      <c r="D1401" s="370" t="s">
        <v>880</v>
      </c>
      <c r="E1401" s="362" t="s">
        <v>768</v>
      </c>
      <c r="F1401" s="363">
        <v>354413927</v>
      </c>
      <c r="G1401" s="363">
        <v>332332937</v>
      </c>
      <c r="H1401" s="363">
        <v>-22080990</v>
      </c>
      <c r="I1401" s="364">
        <v>332332937</v>
      </c>
      <c r="J1401" s="365" t="s">
        <v>226</v>
      </c>
      <c r="K1401" s="335"/>
      <c r="L1401" s="335"/>
      <c r="M1401" s="335"/>
    </row>
    <row r="1402" spans="1:13" ht="13.8" hidden="1">
      <c r="A1402" s="335"/>
      <c r="B1402" s="335"/>
      <c r="C1402" s="377" t="s">
        <v>947</v>
      </c>
      <c r="D1402" s="370" t="s">
        <v>880</v>
      </c>
      <c r="E1402" s="362" t="s">
        <v>767</v>
      </c>
      <c r="F1402" s="363">
        <v>136240597</v>
      </c>
      <c r="G1402" s="363">
        <v>136242628</v>
      </c>
      <c r="H1402" s="363">
        <v>2031</v>
      </c>
      <c r="I1402" s="364">
        <v>136242628</v>
      </c>
      <c r="J1402" s="365" t="s">
        <v>226</v>
      </c>
      <c r="K1402" s="335"/>
      <c r="L1402" s="335"/>
      <c r="M1402" s="335"/>
    </row>
    <row r="1403" spans="1:13" ht="13.8" hidden="1">
      <c r="A1403" s="335"/>
      <c r="B1403" s="335"/>
      <c r="C1403" s="377" t="s">
        <v>947</v>
      </c>
      <c r="D1403" s="370" t="s">
        <v>880</v>
      </c>
      <c r="E1403" s="362" t="s">
        <v>930</v>
      </c>
      <c r="F1403" s="363">
        <v>29785387</v>
      </c>
      <c r="G1403" s="363">
        <v>29788387</v>
      </c>
      <c r="H1403" s="363">
        <v>3000</v>
      </c>
      <c r="I1403" s="364">
        <v>29788387</v>
      </c>
      <c r="J1403" s="365" t="s">
        <v>226</v>
      </c>
      <c r="K1403" s="335"/>
      <c r="L1403" s="335"/>
      <c r="M1403" s="335"/>
    </row>
    <row r="1404" spans="1:13" ht="13.8" hidden="1">
      <c r="A1404" s="335"/>
      <c r="B1404" s="335"/>
      <c r="C1404" s="377" t="s">
        <v>947</v>
      </c>
      <c r="D1404" s="370" t="s">
        <v>884</v>
      </c>
      <c r="E1404" s="359" t="s">
        <v>717</v>
      </c>
      <c r="F1404" s="360"/>
      <c r="G1404" s="360"/>
      <c r="H1404" s="360"/>
      <c r="I1404" s="361"/>
      <c r="J1404" s="360"/>
      <c r="K1404" s="335"/>
      <c r="L1404" s="335"/>
      <c r="M1404" s="335"/>
    </row>
    <row r="1405" spans="1:13" ht="13.8" hidden="1">
      <c r="A1405" s="335"/>
      <c r="B1405" s="335"/>
      <c r="C1405" s="377" t="s">
        <v>947</v>
      </c>
      <c r="D1405" s="370" t="s">
        <v>884</v>
      </c>
      <c r="E1405" s="362" t="s">
        <v>752</v>
      </c>
      <c r="F1405" s="363">
        <v>4191187</v>
      </c>
      <c r="G1405" s="363">
        <v>4000000</v>
      </c>
      <c r="H1405" s="363">
        <v>-191187</v>
      </c>
      <c r="I1405" s="364">
        <v>4000000</v>
      </c>
      <c r="J1405" s="365" t="s">
        <v>226</v>
      </c>
      <c r="K1405" s="335"/>
      <c r="L1405" s="335"/>
      <c r="M1405" s="335"/>
    </row>
    <row r="1406" spans="1:13" ht="13.8" hidden="1">
      <c r="A1406" s="335"/>
      <c r="B1406" s="335"/>
      <c r="C1406" s="377" t="s">
        <v>947</v>
      </c>
      <c r="D1406" s="370" t="s">
        <v>884</v>
      </c>
      <c r="E1406" s="362" t="s">
        <v>755</v>
      </c>
      <c r="F1406" s="363">
        <v>11176011</v>
      </c>
      <c r="G1406" s="365" t="s">
        <v>226</v>
      </c>
      <c r="H1406" s="363">
        <v>-11176011</v>
      </c>
      <c r="I1406" s="364">
        <v>11176011</v>
      </c>
      <c r="J1406" s="363">
        <v>-11176011</v>
      </c>
      <c r="K1406" s="335"/>
      <c r="L1406" s="335"/>
      <c r="M1406" s="335"/>
    </row>
    <row r="1407" spans="1:13" ht="13.8" hidden="1">
      <c r="A1407" s="335"/>
      <c r="B1407" s="335"/>
      <c r="C1407" s="377" t="s">
        <v>947</v>
      </c>
      <c r="D1407" s="370" t="s">
        <v>884</v>
      </c>
      <c r="E1407" s="362" t="s">
        <v>766</v>
      </c>
      <c r="F1407" s="363">
        <v>22968774</v>
      </c>
      <c r="G1407" s="363">
        <v>12009592</v>
      </c>
      <c r="H1407" s="363">
        <v>-10959182</v>
      </c>
      <c r="I1407" s="364">
        <v>22968774</v>
      </c>
      <c r="J1407" s="363">
        <v>-10959182</v>
      </c>
      <c r="K1407" s="335"/>
      <c r="L1407" s="335"/>
      <c r="M1407" s="335"/>
    </row>
    <row r="1408" spans="1:13" ht="13.8" hidden="1">
      <c r="A1408" s="335"/>
      <c r="B1408" s="335"/>
      <c r="C1408" s="377" t="s">
        <v>947</v>
      </c>
      <c r="D1408" s="370" t="s">
        <v>884</v>
      </c>
      <c r="E1408" s="362" t="s">
        <v>940</v>
      </c>
      <c r="F1408" s="365" t="s">
        <v>226</v>
      </c>
      <c r="G1408" s="360"/>
      <c r="H1408" s="365" t="s">
        <v>226</v>
      </c>
      <c r="I1408" s="361"/>
      <c r="J1408" s="365" t="s">
        <v>226</v>
      </c>
      <c r="K1408" s="335"/>
      <c r="L1408" s="335"/>
      <c r="M1408" s="335"/>
    </row>
    <row r="1409" spans="1:13" ht="13.8" hidden="1">
      <c r="A1409" s="335"/>
      <c r="B1409" s="335"/>
      <c r="C1409" s="377" t="s">
        <v>947</v>
      </c>
      <c r="D1409" s="370" t="s">
        <v>884</v>
      </c>
      <c r="E1409" s="362" t="s">
        <v>941</v>
      </c>
      <c r="F1409" s="365" t="s">
        <v>226</v>
      </c>
      <c r="G1409" s="360"/>
      <c r="H1409" s="365" t="s">
        <v>226</v>
      </c>
      <c r="I1409" s="361"/>
      <c r="J1409" s="365" t="s">
        <v>226</v>
      </c>
      <c r="K1409" s="335"/>
      <c r="L1409" s="335"/>
      <c r="M1409" s="335"/>
    </row>
    <row r="1410" spans="1:13" ht="13.8" hidden="1">
      <c r="A1410" s="335"/>
      <c r="B1410" s="335"/>
      <c r="C1410" s="377" t="s">
        <v>947</v>
      </c>
      <c r="D1410" s="370" t="s">
        <v>884</v>
      </c>
      <c r="E1410" s="362" t="s">
        <v>942</v>
      </c>
      <c r="F1410" s="365" t="s">
        <v>226</v>
      </c>
      <c r="G1410" s="360"/>
      <c r="H1410" s="365" t="s">
        <v>226</v>
      </c>
      <c r="I1410" s="361"/>
      <c r="J1410" s="365" t="s">
        <v>226</v>
      </c>
      <c r="K1410" s="335"/>
      <c r="L1410" s="335"/>
      <c r="M1410" s="335"/>
    </row>
    <row r="1411" spans="1:13" ht="13.8" hidden="1">
      <c r="A1411" s="335"/>
      <c r="B1411" s="335"/>
      <c r="C1411" s="377" t="s">
        <v>947</v>
      </c>
      <c r="D1411" s="370" t="s">
        <v>884</v>
      </c>
      <c r="E1411" s="362" t="s">
        <v>949</v>
      </c>
      <c r="F1411" s="363">
        <v>2400000</v>
      </c>
      <c r="G1411" s="363">
        <v>2828827</v>
      </c>
      <c r="H1411" s="363">
        <v>428827</v>
      </c>
      <c r="I1411" s="364">
        <v>2400000</v>
      </c>
      <c r="J1411" s="363">
        <v>428827</v>
      </c>
      <c r="K1411" s="335"/>
      <c r="L1411" s="335"/>
      <c r="M1411" s="335"/>
    </row>
    <row r="1412" spans="1:13" ht="13.8" hidden="1">
      <c r="A1412" s="335"/>
      <c r="B1412" s="335"/>
      <c r="C1412" s="377" t="s">
        <v>947</v>
      </c>
      <c r="D1412" s="370" t="s">
        <v>884</v>
      </c>
      <c r="E1412" s="362" t="s">
        <v>768</v>
      </c>
      <c r="F1412" s="363">
        <v>-2674819</v>
      </c>
      <c r="G1412" s="363">
        <v>3041623</v>
      </c>
      <c r="H1412" s="363">
        <v>5716442</v>
      </c>
      <c r="I1412" s="364">
        <v>2676129</v>
      </c>
      <c r="J1412" s="363">
        <v>365495</v>
      </c>
      <c r="K1412" s="335"/>
      <c r="L1412" s="335"/>
      <c r="M1412" s="335"/>
    </row>
    <row r="1413" spans="1:13" ht="13.8" hidden="1">
      <c r="A1413" s="335"/>
      <c r="B1413" s="335"/>
      <c r="C1413" s="377" t="s">
        <v>947</v>
      </c>
      <c r="D1413" s="370" t="s">
        <v>884</v>
      </c>
      <c r="E1413" s="362" t="s">
        <v>767</v>
      </c>
      <c r="F1413" s="363">
        <v>5158353</v>
      </c>
      <c r="G1413" s="363">
        <v>5310891</v>
      </c>
      <c r="H1413" s="363">
        <v>152538</v>
      </c>
      <c r="I1413" s="364">
        <v>5158353</v>
      </c>
      <c r="J1413" s="363">
        <v>152538</v>
      </c>
      <c r="K1413" s="335"/>
      <c r="L1413" s="335"/>
      <c r="M1413" s="335"/>
    </row>
    <row r="1414" spans="1:13" ht="13.8" hidden="1">
      <c r="A1414" s="335"/>
      <c r="B1414" s="335"/>
      <c r="C1414" s="377" t="s">
        <v>947</v>
      </c>
      <c r="D1414" s="370" t="s">
        <v>884</v>
      </c>
      <c r="E1414" s="362" t="s">
        <v>930</v>
      </c>
      <c r="F1414" s="363">
        <v>188618</v>
      </c>
      <c r="G1414" s="363">
        <v>204688</v>
      </c>
      <c r="H1414" s="363">
        <v>16070</v>
      </c>
      <c r="I1414" s="364">
        <v>188118</v>
      </c>
      <c r="J1414" s="363">
        <v>16570</v>
      </c>
      <c r="K1414" s="335"/>
      <c r="L1414" s="335"/>
      <c r="M1414" s="335"/>
    </row>
    <row r="1415" spans="1:13" ht="13.8" hidden="1">
      <c r="A1415" s="335"/>
      <c r="B1415" s="335"/>
      <c r="C1415" s="377" t="s">
        <v>947</v>
      </c>
      <c r="D1415" s="370" t="s">
        <v>515</v>
      </c>
      <c r="E1415" s="359" t="s">
        <v>719</v>
      </c>
      <c r="F1415" s="402"/>
      <c r="G1415" s="402"/>
      <c r="H1415" s="402"/>
      <c r="I1415" s="403"/>
      <c r="J1415" s="402"/>
      <c r="K1415" s="335"/>
      <c r="L1415" s="335"/>
      <c r="M1415" s="335"/>
    </row>
    <row r="1416" spans="1:13" ht="13.8" hidden="1">
      <c r="A1416" s="335"/>
      <c r="B1416" s="335"/>
      <c r="C1416" s="377" t="s">
        <v>947</v>
      </c>
      <c r="D1416" s="370" t="s">
        <v>515</v>
      </c>
      <c r="E1416" s="362" t="s">
        <v>752</v>
      </c>
      <c r="F1416" s="368">
        <v>9797174</v>
      </c>
      <c r="G1416" s="368">
        <v>33662834</v>
      </c>
      <c r="H1416" s="363">
        <v>23865660</v>
      </c>
      <c r="I1416" s="369">
        <v>33662834</v>
      </c>
      <c r="J1416" s="365">
        <v>0</v>
      </c>
      <c r="K1416" s="335"/>
      <c r="L1416" s="335"/>
      <c r="M1416" s="335"/>
    </row>
    <row r="1417" spans="1:13" ht="13.8" hidden="1">
      <c r="A1417" s="335"/>
      <c r="B1417" s="335"/>
      <c r="C1417" s="377" t="s">
        <v>947</v>
      </c>
      <c r="D1417" s="370" t="s">
        <v>515</v>
      </c>
      <c r="E1417" s="362" t="s">
        <v>755</v>
      </c>
      <c r="F1417" s="368">
        <v>2919114</v>
      </c>
      <c r="G1417" s="368">
        <v>122002751</v>
      </c>
      <c r="H1417" s="363">
        <v>119083636</v>
      </c>
      <c r="I1417" s="369">
        <v>122002751</v>
      </c>
      <c r="J1417" s="365">
        <v>0</v>
      </c>
      <c r="K1417" s="335"/>
      <c r="L1417" s="335"/>
      <c r="M1417" s="335"/>
    </row>
    <row r="1418" spans="1:13" ht="13.8" hidden="1">
      <c r="A1418" s="335"/>
      <c r="B1418" s="335"/>
      <c r="C1418" s="377" t="s">
        <v>947</v>
      </c>
      <c r="D1418" s="370" t="s">
        <v>515</v>
      </c>
      <c r="E1418" s="362" t="s">
        <v>766</v>
      </c>
      <c r="F1418" s="372" t="s">
        <v>226</v>
      </c>
      <c r="G1418" s="372" t="s">
        <v>226</v>
      </c>
      <c r="H1418" s="365" t="s">
        <v>226</v>
      </c>
      <c r="I1418" s="404" t="s">
        <v>226</v>
      </c>
      <c r="J1418" s="365" t="s">
        <v>226</v>
      </c>
      <c r="K1418" s="335"/>
      <c r="L1418" s="335"/>
      <c r="M1418" s="335"/>
    </row>
    <row r="1419" spans="1:13" ht="13.8" hidden="1">
      <c r="A1419" s="335"/>
      <c r="B1419" s="335"/>
      <c r="C1419" s="377" t="s">
        <v>947</v>
      </c>
      <c r="D1419" s="370" t="s">
        <v>515</v>
      </c>
      <c r="E1419" s="362" t="s">
        <v>940</v>
      </c>
      <c r="F1419" s="372" t="s">
        <v>226</v>
      </c>
      <c r="G1419" s="402"/>
      <c r="H1419" s="365" t="s">
        <v>226</v>
      </c>
      <c r="I1419" s="403"/>
      <c r="J1419" s="365" t="s">
        <v>226</v>
      </c>
      <c r="K1419" s="335"/>
      <c r="L1419" s="335"/>
      <c r="M1419" s="335"/>
    </row>
    <row r="1420" spans="1:13" ht="13.8" hidden="1">
      <c r="A1420" s="335"/>
      <c r="B1420" s="335"/>
      <c r="C1420" s="377" t="s">
        <v>947</v>
      </c>
      <c r="D1420" s="370" t="s">
        <v>515</v>
      </c>
      <c r="E1420" s="362" t="s">
        <v>941</v>
      </c>
      <c r="F1420" s="372" t="s">
        <v>226</v>
      </c>
      <c r="G1420" s="402"/>
      <c r="H1420" s="365" t="s">
        <v>226</v>
      </c>
      <c r="I1420" s="403"/>
      <c r="J1420" s="365" t="s">
        <v>226</v>
      </c>
      <c r="K1420" s="335"/>
      <c r="L1420" s="335"/>
      <c r="M1420" s="335"/>
    </row>
    <row r="1421" spans="1:13" ht="13.8" hidden="1">
      <c r="A1421" s="335"/>
      <c r="B1421" s="335"/>
      <c r="C1421" s="377" t="s">
        <v>947</v>
      </c>
      <c r="D1421" s="370" t="s">
        <v>515</v>
      </c>
      <c r="E1421" s="362" t="s">
        <v>942</v>
      </c>
      <c r="F1421" s="368">
        <v>489859</v>
      </c>
      <c r="G1421" s="402"/>
      <c r="H1421" s="363">
        <v>-489859</v>
      </c>
      <c r="I1421" s="403"/>
      <c r="J1421" s="365" t="s">
        <v>226</v>
      </c>
      <c r="K1421" s="335"/>
      <c r="L1421" s="335"/>
      <c r="M1421" s="335"/>
    </row>
    <row r="1422" spans="1:13" ht="13.8" hidden="1">
      <c r="A1422" s="335"/>
      <c r="B1422" s="335"/>
      <c r="C1422" s="377" t="s">
        <v>947</v>
      </c>
      <c r="D1422" s="370" t="s">
        <v>515</v>
      </c>
      <c r="E1422" s="362" t="s">
        <v>949</v>
      </c>
      <c r="F1422" s="372" t="s">
        <v>226</v>
      </c>
      <c r="G1422" s="368">
        <v>11829307</v>
      </c>
      <c r="H1422" s="363">
        <v>11829307</v>
      </c>
      <c r="I1422" s="369">
        <v>11829307</v>
      </c>
      <c r="J1422" s="365">
        <v>0</v>
      </c>
      <c r="K1422" s="335"/>
      <c r="L1422" s="335"/>
      <c r="M1422" s="335"/>
    </row>
    <row r="1423" spans="1:13" ht="13.8" hidden="1">
      <c r="A1423" s="335"/>
      <c r="B1423" s="335"/>
      <c r="C1423" s="377" t="s">
        <v>947</v>
      </c>
      <c r="D1423" s="370" t="s">
        <v>515</v>
      </c>
      <c r="E1423" s="362" t="s">
        <v>768</v>
      </c>
      <c r="F1423" s="368">
        <v>3075968</v>
      </c>
      <c r="G1423" s="368">
        <v>5841337</v>
      </c>
      <c r="H1423" s="363">
        <v>2765369</v>
      </c>
      <c r="I1423" s="369">
        <v>5841337</v>
      </c>
      <c r="J1423" s="365">
        <v>0</v>
      </c>
      <c r="K1423" s="335"/>
      <c r="L1423" s="335"/>
      <c r="M1423" s="335"/>
    </row>
    <row r="1424" spans="1:13" ht="13.8" hidden="1">
      <c r="A1424" s="335"/>
      <c r="B1424" s="335"/>
      <c r="C1424" s="377" t="s">
        <v>947</v>
      </c>
      <c r="D1424" s="370" t="s">
        <v>515</v>
      </c>
      <c r="E1424" s="362" t="s">
        <v>767</v>
      </c>
      <c r="F1424" s="368">
        <v>5417043</v>
      </c>
      <c r="G1424" s="368">
        <v>9003414</v>
      </c>
      <c r="H1424" s="363">
        <v>3586371</v>
      </c>
      <c r="I1424" s="369">
        <v>9003414</v>
      </c>
      <c r="J1424" s="365">
        <v>0</v>
      </c>
      <c r="K1424" s="335"/>
      <c r="L1424" s="335"/>
      <c r="M1424" s="335"/>
    </row>
    <row r="1425" spans="1:13" ht="13.8" hidden="1">
      <c r="A1425" s="367"/>
      <c r="B1425" s="367"/>
      <c r="C1425" s="377" t="s">
        <v>947</v>
      </c>
      <c r="D1425" s="370" t="s">
        <v>515</v>
      </c>
      <c r="E1425" s="362" t="s">
        <v>930</v>
      </c>
      <c r="F1425" s="372" t="s">
        <v>226</v>
      </c>
      <c r="G1425" s="368">
        <v>9883</v>
      </c>
      <c r="H1425" s="363">
        <v>9883</v>
      </c>
      <c r="I1425" s="369">
        <v>9883</v>
      </c>
      <c r="J1425" s="365">
        <v>0</v>
      </c>
      <c r="K1425" s="367"/>
      <c r="L1425" s="367"/>
      <c r="M1425" s="367"/>
    </row>
    <row r="1426" spans="1:13" ht="13.8" hidden="1">
      <c r="A1426" s="335"/>
      <c r="B1426" s="335"/>
      <c r="C1426" s="377" t="s">
        <v>947</v>
      </c>
      <c r="D1426" s="370" t="s">
        <v>585</v>
      </c>
      <c r="E1426" s="359" t="s">
        <v>985</v>
      </c>
      <c r="F1426" s="402"/>
      <c r="G1426" s="402"/>
      <c r="H1426" s="402"/>
      <c r="I1426" s="403"/>
      <c r="J1426" s="402"/>
      <c r="K1426" s="335"/>
      <c r="L1426" s="335"/>
      <c r="M1426" s="335"/>
    </row>
    <row r="1427" spans="1:13" ht="13.8" hidden="1">
      <c r="A1427" s="335"/>
      <c r="B1427" s="335"/>
      <c r="C1427" s="377" t="s">
        <v>947</v>
      </c>
      <c r="D1427" s="370" t="s">
        <v>585</v>
      </c>
      <c r="E1427" s="362" t="s">
        <v>752</v>
      </c>
      <c r="F1427" s="368">
        <v>4318515</v>
      </c>
      <c r="G1427" s="368">
        <v>4936872</v>
      </c>
      <c r="H1427" s="363">
        <v>618357</v>
      </c>
      <c r="I1427" s="364">
        <v>4936872</v>
      </c>
      <c r="J1427" s="365" t="s">
        <v>226</v>
      </c>
      <c r="K1427" s="335"/>
      <c r="L1427" s="335"/>
      <c r="M1427" s="335"/>
    </row>
    <row r="1428" spans="1:13" ht="13.8" hidden="1">
      <c r="A1428" s="335"/>
      <c r="B1428" s="335"/>
      <c r="C1428" s="377" t="s">
        <v>947</v>
      </c>
      <c r="D1428" s="370" t="s">
        <v>585</v>
      </c>
      <c r="E1428" s="362" t="s">
        <v>755</v>
      </c>
      <c r="F1428" s="368">
        <v>-4667949</v>
      </c>
      <c r="G1428" s="368">
        <v>1356129</v>
      </c>
      <c r="H1428" s="363">
        <v>6024078</v>
      </c>
      <c r="I1428" s="364">
        <v>1356129</v>
      </c>
      <c r="J1428" s="365" t="s">
        <v>226</v>
      </c>
      <c r="K1428" s="335"/>
      <c r="L1428" s="335"/>
      <c r="M1428" s="335"/>
    </row>
    <row r="1429" spans="1:13" ht="13.8" hidden="1">
      <c r="A1429" s="335"/>
      <c r="B1429" s="335"/>
      <c r="C1429" s="377" t="s">
        <v>947</v>
      </c>
      <c r="D1429" s="370" t="s">
        <v>585</v>
      </c>
      <c r="E1429" s="362" t="s">
        <v>766</v>
      </c>
      <c r="F1429" s="372" t="s">
        <v>226</v>
      </c>
      <c r="G1429" s="372" t="s">
        <v>226</v>
      </c>
      <c r="H1429" s="365" t="s">
        <v>226</v>
      </c>
      <c r="I1429" s="361"/>
      <c r="J1429" s="365" t="s">
        <v>226</v>
      </c>
      <c r="K1429" s="335"/>
      <c r="L1429" s="335"/>
      <c r="M1429" s="335"/>
    </row>
    <row r="1430" spans="1:13" ht="13.8" hidden="1">
      <c r="A1430" s="335"/>
      <c r="B1430" s="335"/>
      <c r="C1430" s="377" t="s">
        <v>947</v>
      </c>
      <c r="D1430" s="370" t="s">
        <v>585</v>
      </c>
      <c r="E1430" s="362" t="s">
        <v>940</v>
      </c>
      <c r="F1430" s="372" t="s">
        <v>226</v>
      </c>
      <c r="G1430" s="402"/>
      <c r="H1430" s="365" t="s">
        <v>226</v>
      </c>
      <c r="I1430" s="361"/>
      <c r="J1430" s="365" t="s">
        <v>226</v>
      </c>
      <c r="K1430" s="335"/>
      <c r="L1430" s="335"/>
      <c r="M1430" s="335"/>
    </row>
    <row r="1431" spans="1:13" ht="13.8" hidden="1">
      <c r="A1431" s="335"/>
      <c r="B1431" s="335"/>
      <c r="C1431" s="377" t="s">
        <v>947</v>
      </c>
      <c r="D1431" s="370" t="s">
        <v>585</v>
      </c>
      <c r="E1431" s="362" t="s">
        <v>941</v>
      </c>
      <c r="F1431" s="372" t="s">
        <v>226</v>
      </c>
      <c r="G1431" s="402"/>
      <c r="H1431" s="365" t="s">
        <v>226</v>
      </c>
      <c r="I1431" s="361"/>
      <c r="J1431" s="365" t="s">
        <v>226</v>
      </c>
      <c r="K1431" s="335"/>
      <c r="L1431" s="335"/>
      <c r="M1431" s="335"/>
    </row>
    <row r="1432" spans="1:13" ht="13.8" hidden="1">
      <c r="A1432" s="335"/>
      <c r="B1432" s="335"/>
      <c r="C1432" s="377" t="s">
        <v>947</v>
      </c>
      <c r="D1432" s="370" t="s">
        <v>585</v>
      </c>
      <c r="E1432" s="362" t="s">
        <v>942</v>
      </c>
      <c r="F1432" s="368">
        <v>4565924</v>
      </c>
      <c r="G1432" s="402"/>
      <c r="H1432" s="363">
        <v>-4565924</v>
      </c>
      <c r="I1432" s="366" t="s">
        <v>226</v>
      </c>
      <c r="J1432" s="365" t="s">
        <v>226</v>
      </c>
      <c r="K1432" s="335"/>
      <c r="L1432" s="335"/>
      <c r="M1432" s="335"/>
    </row>
    <row r="1433" spans="1:13" ht="13.8" hidden="1">
      <c r="A1433" s="335"/>
      <c r="B1433" s="335"/>
      <c r="C1433" s="377" t="s">
        <v>947</v>
      </c>
      <c r="D1433" s="370" t="s">
        <v>585</v>
      </c>
      <c r="E1433" s="362" t="s">
        <v>949</v>
      </c>
      <c r="F1433" s="368">
        <v>3566779</v>
      </c>
      <c r="G1433" s="368">
        <v>8132703</v>
      </c>
      <c r="H1433" s="363">
        <v>4565924</v>
      </c>
      <c r="I1433" s="364">
        <v>8132703</v>
      </c>
      <c r="J1433" s="365" t="s">
        <v>226</v>
      </c>
      <c r="K1433" s="335"/>
      <c r="L1433" s="335"/>
      <c r="M1433" s="335"/>
    </row>
    <row r="1434" spans="1:13" ht="13.8" hidden="1">
      <c r="A1434" s="335"/>
      <c r="B1434" s="335"/>
      <c r="C1434" s="377" t="s">
        <v>947</v>
      </c>
      <c r="D1434" s="370" t="s">
        <v>585</v>
      </c>
      <c r="E1434" s="362" t="s">
        <v>768</v>
      </c>
      <c r="F1434" s="368">
        <v>18467349</v>
      </c>
      <c r="G1434" s="368">
        <v>18467349</v>
      </c>
      <c r="H1434" s="365" t="s">
        <v>226</v>
      </c>
      <c r="I1434" s="364">
        <v>18467349</v>
      </c>
      <c r="J1434" s="365" t="s">
        <v>226</v>
      </c>
      <c r="K1434" s="335"/>
      <c r="L1434" s="335"/>
      <c r="M1434" s="335"/>
    </row>
    <row r="1435" spans="1:13" ht="13.8" hidden="1">
      <c r="A1435" s="335"/>
      <c r="B1435" s="335"/>
      <c r="C1435" s="377" t="s">
        <v>947</v>
      </c>
      <c r="D1435" s="370" t="s">
        <v>585</v>
      </c>
      <c r="E1435" s="362" t="s">
        <v>767</v>
      </c>
      <c r="F1435" s="368">
        <v>3841358</v>
      </c>
      <c r="G1435" s="368">
        <v>3841358</v>
      </c>
      <c r="H1435" s="365" t="s">
        <v>226</v>
      </c>
      <c r="I1435" s="364">
        <v>3841358</v>
      </c>
      <c r="J1435" s="365" t="s">
        <v>226</v>
      </c>
      <c r="K1435" s="335"/>
      <c r="L1435" s="335"/>
      <c r="M1435" s="335"/>
    </row>
    <row r="1436" spans="1:13" ht="13.8" hidden="1">
      <c r="A1436" s="367"/>
      <c r="B1436" s="367"/>
      <c r="C1436" s="377" t="s">
        <v>947</v>
      </c>
      <c r="D1436" s="370" t="s">
        <v>585</v>
      </c>
      <c r="E1436" s="362" t="s">
        <v>930</v>
      </c>
      <c r="F1436" s="368">
        <v>17777035</v>
      </c>
      <c r="G1436" s="368">
        <v>962798</v>
      </c>
      <c r="H1436" s="363">
        <v>-16814237</v>
      </c>
      <c r="I1436" s="364">
        <v>962798</v>
      </c>
      <c r="J1436" s="365" t="s">
        <v>226</v>
      </c>
      <c r="K1436" s="367"/>
      <c r="L1436" s="367"/>
      <c r="M1436" s="367"/>
    </row>
    <row r="1437" spans="1:13" ht="13.8" hidden="1">
      <c r="A1437" s="335"/>
      <c r="B1437" s="335"/>
      <c r="C1437" s="377" t="s">
        <v>947</v>
      </c>
      <c r="D1437" s="351" t="s">
        <v>888</v>
      </c>
      <c r="E1437" s="373" t="s">
        <v>888</v>
      </c>
      <c r="F1437" s="374">
        <v>3739190102</v>
      </c>
      <c r="G1437" s="374">
        <v>3828476974</v>
      </c>
      <c r="H1437" s="374">
        <v>89286872</v>
      </c>
      <c r="I1437" s="375">
        <v>3850207424</v>
      </c>
      <c r="J1437" s="374">
        <v>-21730450</v>
      </c>
      <c r="K1437" s="335"/>
      <c r="L1437" s="335"/>
      <c r="M1437" s="335"/>
    </row>
    <row r="1438" spans="1:13" ht="13.8" hidden="1">
      <c r="A1438" s="335"/>
      <c r="B1438" s="335"/>
      <c r="C1438" s="377" t="s">
        <v>947</v>
      </c>
      <c r="D1438" s="351" t="s">
        <v>547</v>
      </c>
      <c r="E1438" s="373" t="s">
        <v>547</v>
      </c>
      <c r="F1438" s="353"/>
      <c r="G1438" s="353"/>
      <c r="H1438" s="353"/>
      <c r="I1438" s="354"/>
      <c r="J1438" s="353"/>
      <c r="K1438" s="335"/>
      <c r="L1438" s="335"/>
      <c r="M1438" s="335"/>
    </row>
    <row r="1439" spans="1:13" ht="13.8" hidden="1">
      <c r="A1439" s="335"/>
      <c r="B1439" s="335"/>
      <c r="C1439" s="377" t="s">
        <v>947</v>
      </c>
      <c r="D1439" s="370" t="s">
        <v>544</v>
      </c>
      <c r="E1439" s="373" t="s">
        <v>694</v>
      </c>
      <c r="F1439" s="360"/>
      <c r="G1439" s="360"/>
      <c r="H1439" s="360"/>
      <c r="I1439" s="361"/>
      <c r="J1439" s="360"/>
      <c r="K1439" s="335"/>
      <c r="L1439" s="335"/>
      <c r="M1439" s="335"/>
    </row>
    <row r="1440" spans="1:13" ht="13.8" hidden="1">
      <c r="A1440" s="335"/>
      <c r="B1440" s="335"/>
      <c r="C1440" s="377" t="s">
        <v>947</v>
      </c>
      <c r="D1440" s="370" t="s">
        <v>544</v>
      </c>
      <c r="E1440" s="362" t="s">
        <v>752</v>
      </c>
      <c r="F1440" s="363">
        <v>2659574</v>
      </c>
      <c r="G1440" s="363">
        <v>1958846</v>
      </c>
      <c r="H1440" s="363">
        <v>-700728</v>
      </c>
      <c r="I1440" s="364">
        <v>1958846</v>
      </c>
      <c r="J1440" s="365">
        <v>0</v>
      </c>
      <c r="K1440" s="335"/>
      <c r="L1440" s="335"/>
      <c r="M1440" s="335"/>
    </row>
    <row r="1441" spans="1:13" ht="13.8" hidden="1">
      <c r="A1441" s="335"/>
      <c r="B1441" s="335"/>
      <c r="C1441" s="377" t="s">
        <v>947</v>
      </c>
      <c r="D1441" s="370" t="s">
        <v>544</v>
      </c>
      <c r="E1441" s="362" t="s">
        <v>755</v>
      </c>
      <c r="F1441" s="363">
        <v>264208</v>
      </c>
      <c r="G1441" s="363">
        <v>7352802</v>
      </c>
      <c r="H1441" s="363">
        <v>7088594</v>
      </c>
      <c r="I1441" s="364">
        <v>7352802</v>
      </c>
      <c r="J1441" s="365" t="s">
        <v>226</v>
      </c>
      <c r="K1441" s="335"/>
      <c r="L1441" s="335"/>
      <c r="M1441" s="335"/>
    </row>
    <row r="1442" spans="1:13" ht="13.8" hidden="1">
      <c r="A1442" s="335"/>
      <c r="B1442" s="335"/>
      <c r="C1442" s="377" t="s">
        <v>947</v>
      </c>
      <c r="D1442" s="370" t="s">
        <v>544</v>
      </c>
      <c r="E1442" s="362" t="s">
        <v>766</v>
      </c>
      <c r="F1442" s="363">
        <v>7129261</v>
      </c>
      <c r="G1442" s="363">
        <v>7484952</v>
      </c>
      <c r="H1442" s="363">
        <v>355691</v>
      </c>
      <c r="I1442" s="364">
        <v>7484952</v>
      </c>
      <c r="J1442" s="365" t="s">
        <v>226</v>
      </c>
      <c r="K1442" s="335"/>
      <c r="L1442" s="335"/>
      <c r="M1442" s="335"/>
    </row>
    <row r="1443" spans="1:13" ht="13.8" hidden="1">
      <c r="A1443" s="335"/>
      <c r="B1443" s="335"/>
      <c r="C1443" s="377" t="s">
        <v>947</v>
      </c>
      <c r="D1443" s="370" t="s">
        <v>544</v>
      </c>
      <c r="E1443" s="362" t="s">
        <v>940</v>
      </c>
      <c r="F1443" s="365" t="s">
        <v>226</v>
      </c>
      <c r="G1443" s="365" t="s">
        <v>226</v>
      </c>
      <c r="H1443" s="365" t="s">
        <v>226</v>
      </c>
      <c r="I1443" s="366" t="s">
        <v>226</v>
      </c>
      <c r="J1443" s="365" t="s">
        <v>226</v>
      </c>
      <c r="K1443" s="335"/>
      <c r="L1443" s="335"/>
      <c r="M1443" s="335"/>
    </row>
    <row r="1444" spans="1:13" ht="13.8" hidden="1">
      <c r="A1444" s="335"/>
      <c r="B1444" s="335"/>
      <c r="C1444" s="377" t="s">
        <v>947</v>
      </c>
      <c r="D1444" s="370" t="s">
        <v>544</v>
      </c>
      <c r="E1444" s="362" t="s">
        <v>941</v>
      </c>
      <c r="F1444" s="365" t="s">
        <v>226</v>
      </c>
      <c r="G1444" s="365" t="s">
        <v>226</v>
      </c>
      <c r="H1444" s="365" t="s">
        <v>226</v>
      </c>
      <c r="I1444" s="366" t="s">
        <v>226</v>
      </c>
      <c r="J1444" s="365" t="s">
        <v>226</v>
      </c>
      <c r="K1444" s="335"/>
      <c r="L1444" s="335"/>
      <c r="M1444" s="335"/>
    </row>
    <row r="1445" spans="1:13" ht="13.8" hidden="1">
      <c r="A1445" s="335"/>
      <c r="B1445" s="335"/>
      <c r="C1445" s="377" t="s">
        <v>947</v>
      </c>
      <c r="D1445" s="370" t="s">
        <v>544</v>
      </c>
      <c r="E1445" s="362" t="s">
        <v>942</v>
      </c>
      <c r="F1445" s="365" t="s">
        <v>226</v>
      </c>
      <c r="G1445" s="365" t="s">
        <v>226</v>
      </c>
      <c r="H1445" s="365" t="s">
        <v>226</v>
      </c>
      <c r="I1445" s="366" t="s">
        <v>226</v>
      </c>
      <c r="J1445" s="365" t="s">
        <v>226</v>
      </c>
      <c r="K1445" s="335"/>
      <c r="L1445" s="335"/>
      <c r="M1445" s="335"/>
    </row>
    <row r="1446" spans="1:13" ht="13.8" hidden="1">
      <c r="A1446" s="335"/>
      <c r="B1446" s="335"/>
      <c r="C1446" s="377" t="s">
        <v>947</v>
      </c>
      <c r="D1446" s="370" t="s">
        <v>544</v>
      </c>
      <c r="E1446" s="362" t="s">
        <v>949</v>
      </c>
      <c r="F1446" s="363">
        <v>1333333</v>
      </c>
      <c r="G1446" s="363">
        <v>3019239</v>
      </c>
      <c r="H1446" s="363">
        <v>1685906</v>
      </c>
      <c r="I1446" s="364">
        <v>3019239</v>
      </c>
      <c r="J1446" s="365">
        <v>0</v>
      </c>
      <c r="K1446" s="335"/>
      <c r="L1446" s="335"/>
      <c r="M1446" s="335"/>
    </row>
    <row r="1447" spans="1:13" ht="13.8" hidden="1">
      <c r="A1447" s="335"/>
      <c r="B1447" s="335"/>
      <c r="C1447" s="377" t="s">
        <v>947</v>
      </c>
      <c r="D1447" s="370" t="s">
        <v>544</v>
      </c>
      <c r="E1447" s="362" t="s">
        <v>768</v>
      </c>
      <c r="F1447" s="363">
        <v>383799</v>
      </c>
      <c r="G1447" s="363">
        <v>453951</v>
      </c>
      <c r="H1447" s="363">
        <v>70152</v>
      </c>
      <c r="I1447" s="364">
        <v>453951</v>
      </c>
      <c r="J1447" s="365">
        <v>0</v>
      </c>
      <c r="K1447" s="335"/>
      <c r="L1447" s="335"/>
      <c r="M1447" s="335"/>
    </row>
    <row r="1448" spans="1:13" ht="13.8" hidden="1">
      <c r="A1448" s="335"/>
      <c r="B1448" s="335"/>
      <c r="C1448" s="377" t="s">
        <v>947</v>
      </c>
      <c r="D1448" s="370" t="s">
        <v>544</v>
      </c>
      <c r="E1448" s="362" t="s">
        <v>767</v>
      </c>
      <c r="F1448" s="363">
        <v>524457</v>
      </c>
      <c r="G1448" s="363">
        <v>561807</v>
      </c>
      <c r="H1448" s="363">
        <v>37350</v>
      </c>
      <c r="I1448" s="364">
        <v>561807</v>
      </c>
      <c r="J1448" s="365">
        <v>0</v>
      </c>
      <c r="K1448" s="335"/>
      <c r="L1448" s="335"/>
      <c r="M1448" s="335"/>
    </row>
    <row r="1449" spans="1:13" ht="13.8" hidden="1">
      <c r="A1449" s="335"/>
      <c r="B1449" s="335"/>
      <c r="C1449" s="377" t="s">
        <v>947</v>
      </c>
      <c r="D1449" s="370" t="s">
        <v>544</v>
      </c>
      <c r="E1449" s="362" t="s">
        <v>930</v>
      </c>
      <c r="F1449" s="365" t="s">
        <v>226</v>
      </c>
      <c r="G1449" s="365">
        <v>500</v>
      </c>
      <c r="H1449" s="365">
        <v>500</v>
      </c>
      <c r="I1449" s="366">
        <v>500</v>
      </c>
      <c r="J1449" s="365" t="s">
        <v>226</v>
      </c>
      <c r="K1449" s="335"/>
      <c r="L1449" s="335"/>
      <c r="M1449" s="335"/>
    </row>
    <row r="1450" spans="1:13" ht="13.8" hidden="1">
      <c r="A1450" s="335"/>
      <c r="B1450" s="335"/>
      <c r="C1450" s="377" t="s">
        <v>947</v>
      </c>
      <c r="D1450" s="370" t="s">
        <v>545</v>
      </c>
      <c r="E1450" s="373" t="s">
        <v>686</v>
      </c>
      <c r="F1450" s="360"/>
      <c r="G1450" s="360"/>
      <c r="H1450" s="360"/>
      <c r="I1450" s="361"/>
      <c r="J1450" s="360"/>
      <c r="K1450" s="335"/>
      <c r="L1450" s="335"/>
      <c r="M1450" s="335"/>
    </row>
    <row r="1451" spans="1:13" ht="13.8" hidden="1">
      <c r="A1451" s="335"/>
      <c r="B1451" s="335"/>
      <c r="C1451" s="377" t="s">
        <v>947</v>
      </c>
      <c r="D1451" s="370" t="s">
        <v>545</v>
      </c>
      <c r="E1451" s="362" t="s">
        <v>752</v>
      </c>
      <c r="F1451" s="363">
        <v>10505732</v>
      </c>
      <c r="G1451" s="365" t="s">
        <v>226</v>
      </c>
      <c r="H1451" s="363">
        <v>-10505732</v>
      </c>
      <c r="I1451" s="361"/>
      <c r="J1451" s="365" t="s">
        <v>226</v>
      </c>
      <c r="K1451" s="335"/>
      <c r="L1451" s="335"/>
      <c r="M1451" s="335"/>
    </row>
    <row r="1452" spans="1:13" ht="13.8" hidden="1">
      <c r="A1452" s="335"/>
      <c r="B1452" s="335"/>
      <c r="C1452" s="377" t="s">
        <v>947</v>
      </c>
      <c r="D1452" s="370" t="s">
        <v>545</v>
      </c>
      <c r="E1452" s="362" t="s">
        <v>755</v>
      </c>
      <c r="F1452" s="363">
        <v>-24322030</v>
      </c>
      <c r="G1452" s="363">
        <v>4552008</v>
      </c>
      <c r="H1452" s="363">
        <v>28874038</v>
      </c>
      <c r="I1452" s="364">
        <v>4552008</v>
      </c>
      <c r="J1452" s="365" t="s">
        <v>226</v>
      </c>
      <c r="K1452" s="335"/>
      <c r="L1452" s="335"/>
      <c r="M1452" s="335"/>
    </row>
    <row r="1453" spans="1:13" ht="13.8" hidden="1">
      <c r="A1453" s="335"/>
      <c r="B1453" s="335"/>
      <c r="C1453" s="377" t="s">
        <v>947</v>
      </c>
      <c r="D1453" s="370" t="s">
        <v>545</v>
      </c>
      <c r="E1453" s="362" t="s">
        <v>766</v>
      </c>
      <c r="F1453" s="363">
        <v>109522578</v>
      </c>
      <c r="G1453" s="363">
        <v>4817160</v>
      </c>
      <c r="H1453" s="363">
        <v>-104705418</v>
      </c>
      <c r="I1453" s="364">
        <v>3083046</v>
      </c>
      <c r="J1453" s="363">
        <v>1734114</v>
      </c>
      <c r="K1453" s="335"/>
      <c r="L1453" s="335"/>
      <c r="M1453" s="335"/>
    </row>
    <row r="1454" spans="1:13" ht="13.8" hidden="1">
      <c r="A1454" s="335"/>
      <c r="B1454" s="335"/>
      <c r="C1454" s="377" t="s">
        <v>947</v>
      </c>
      <c r="D1454" s="370" t="s">
        <v>545</v>
      </c>
      <c r="E1454" s="362" t="s">
        <v>940</v>
      </c>
      <c r="F1454" s="365" t="s">
        <v>226</v>
      </c>
      <c r="G1454" s="360"/>
      <c r="H1454" s="365" t="s">
        <v>226</v>
      </c>
      <c r="I1454" s="366" t="s">
        <v>226</v>
      </c>
      <c r="J1454" s="360"/>
      <c r="K1454" s="335"/>
      <c r="L1454" s="335"/>
      <c r="M1454" s="335"/>
    </row>
    <row r="1455" spans="1:13" ht="13.8" hidden="1">
      <c r="A1455" s="335"/>
      <c r="B1455" s="335"/>
      <c r="C1455" s="377" t="s">
        <v>947</v>
      </c>
      <c r="D1455" s="370" t="s">
        <v>545</v>
      </c>
      <c r="E1455" s="362" t="s">
        <v>941</v>
      </c>
      <c r="F1455" s="365" t="s">
        <v>226</v>
      </c>
      <c r="G1455" s="360"/>
      <c r="H1455" s="365" t="s">
        <v>226</v>
      </c>
      <c r="I1455" s="366" t="s">
        <v>226</v>
      </c>
      <c r="J1455" s="360"/>
      <c r="K1455" s="335"/>
      <c r="L1455" s="335"/>
      <c r="M1455" s="335"/>
    </row>
    <row r="1456" spans="1:13" ht="13.8" hidden="1">
      <c r="A1456" s="335"/>
      <c r="B1456" s="335"/>
      <c r="C1456" s="377" t="s">
        <v>947</v>
      </c>
      <c r="D1456" s="370" t="s">
        <v>545</v>
      </c>
      <c r="E1456" s="362" t="s">
        <v>942</v>
      </c>
      <c r="F1456" s="365" t="s">
        <v>226</v>
      </c>
      <c r="G1456" s="360"/>
      <c r="H1456" s="365" t="s">
        <v>226</v>
      </c>
      <c r="I1456" s="366" t="s">
        <v>226</v>
      </c>
      <c r="J1456" s="360"/>
      <c r="K1456" s="335"/>
      <c r="L1456" s="335"/>
      <c r="M1456" s="335"/>
    </row>
    <row r="1457" spans="1:13" ht="13.8" hidden="1">
      <c r="A1457" s="335"/>
      <c r="B1457" s="335"/>
      <c r="C1457" s="377" t="s">
        <v>947</v>
      </c>
      <c r="D1457" s="370" t="s">
        <v>545</v>
      </c>
      <c r="E1457" s="362" t="s">
        <v>949</v>
      </c>
      <c r="F1457" s="363">
        <v>467900</v>
      </c>
      <c r="G1457" s="363">
        <v>259485</v>
      </c>
      <c r="H1457" s="363">
        <v>-208414</v>
      </c>
      <c r="I1457" s="364">
        <v>259485</v>
      </c>
      <c r="J1457" s="365">
        <v>0</v>
      </c>
      <c r="K1457" s="335"/>
      <c r="L1457" s="335"/>
      <c r="M1457" s="335"/>
    </row>
    <row r="1458" spans="1:13" ht="13.8" hidden="1">
      <c r="A1458" s="335"/>
      <c r="B1458" s="335"/>
      <c r="C1458" s="377" t="s">
        <v>947</v>
      </c>
      <c r="D1458" s="370" t="s">
        <v>545</v>
      </c>
      <c r="E1458" s="362" t="s">
        <v>768</v>
      </c>
      <c r="F1458" s="363">
        <v>13991657</v>
      </c>
      <c r="G1458" s="363">
        <v>441513</v>
      </c>
      <c r="H1458" s="363">
        <v>-13550145</v>
      </c>
      <c r="I1458" s="364">
        <v>441513</v>
      </c>
      <c r="J1458" s="365">
        <v>0</v>
      </c>
      <c r="K1458" s="335"/>
      <c r="L1458" s="335"/>
      <c r="M1458" s="335"/>
    </row>
    <row r="1459" spans="1:13" ht="13.8" hidden="1">
      <c r="A1459" s="335"/>
      <c r="B1459" s="335"/>
      <c r="C1459" s="377" t="s">
        <v>947</v>
      </c>
      <c r="D1459" s="370" t="s">
        <v>545</v>
      </c>
      <c r="E1459" s="362" t="s">
        <v>767</v>
      </c>
      <c r="F1459" s="363">
        <v>3934403</v>
      </c>
      <c r="G1459" s="363">
        <v>41355</v>
      </c>
      <c r="H1459" s="363">
        <v>-3893048</v>
      </c>
      <c r="I1459" s="364">
        <v>41355</v>
      </c>
      <c r="J1459" s="365">
        <v>0</v>
      </c>
      <c r="K1459" s="335"/>
      <c r="L1459" s="335"/>
      <c r="M1459" s="335"/>
    </row>
    <row r="1460" spans="1:13" ht="13.8" hidden="1">
      <c r="A1460" s="335"/>
      <c r="B1460" s="335"/>
      <c r="C1460" s="377" t="s">
        <v>947</v>
      </c>
      <c r="D1460" s="370" t="s">
        <v>545</v>
      </c>
      <c r="E1460" s="362" t="s">
        <v>930</v>
      </c>
      <c r="F1460" s="363">
        <v>22059</v>
      </c>
      <c r="G1460" s="363">
        <v>23559</v>
      </c>
      <c r="H1460" s="363">
        <v>1500</v>
      </c>
      <c r="I1460" s="364">
        <v>22059</v>
      </c>
      <c r="J1460" s="363">
        <v>1500</v>
      </c>
      <c r="K1460" s="335"/>
      <c r="L1460" s="335"/>
      <c r="M1460" s="335"/>
    </row>
    <row r="1461" spans="1:13" ht="13.8" hidden="1">
      <c r="A1461" s="335"/>
      <c r="B1461" s="335"/>
      <c r="C1461" s="377" t="s">
        <v>947</v>
      </c>
      <c r="D1461" s="356" t="s">
        <v>559</v>
      </c>
      <c r="E1461" s="373" t="s">
        <v>986</v>
      </c>
      <c r="F1461" s="360"/>
      <c r="G1461" s="360"/>
      <c r="H1461" s="360"/>
      <c r="I1461" s="361"/>
      <c r="J1461" s="360"/>
      <c r="K1461" s="335"/>
      <c r="L1461" s="335"/>
      <c r="M1461" s="335"/>
    </row>
    <row r="1462" spans="1:13" ht="13.8" hidden="1">
      <c r="A1462" s="335"/>
      <c r="B1462" s="335"/>
      <c r="C1462" s="377" t="s">
        <v>947</v>
      </c>
      <c r="D1462" s="356" t="s">
        <v>559</v>
      </c>
      <c r="E1462" s="362" t="s">
        <v>752</v>
      </c>
      <c r="F1462" s="363">
        <v>3269133</v>
      </c>
      <c r="G1462" s="363">
        <v>1246789</v>
      </c>
      <c r="H1462" s="363">
        <v>-2022343</v>
      </c>
      <c r="I1462" s="364">
        <v>1246789</v>
      </c>
      <c r="J1462" s="365">
        <v>0</v>
      </c>
      <c r="K1462" s="335"/>
      <c r="L1462" s="335"/>
      <c r="M1462" s="335"/>
    </row>
    <row r="1463" spans="1:13" ht="13.8" hidden="1">
      <c r="A1463" s="335"/>
      <c r="B1463" s="335"/>
      <c r="C1463" s="377" t="s">
        <v>947</v>
      </c>
      <c r="D1463" s="356" t="s">
        <v>559</v>
      </c>
      <c r="E1463" s="362" t="s">
        <v>755</v>
      </c>
      <c r="F1463" s="363">
        <v>1169167</v>
      </c>
      <c r="G1463" s="363">
        <v>31764</v>
      </c>
      <c r="H1463" s="363">
        <v>-1137403</v>
      </c>
      <c r="I1463" s="364">
        <v>1169167</v>
      </c>
      <c r="J1463" s="363">
        <v>-1137403</v>
      </c>
      <c r="K1463" s="335"/>
      <c r="L1463" s="335"/>
      <c r="M1463" s="335"/>
    </row>
    <row r="1464" spans="1:13" ht="13.8" hidden="1">
      <c r="A1464" s="335"/>
      <c r="B1464" s="335"/>
      <c r="C1464" s="377" t="s">
        <v>947</v>
      </c>
      <c r="D1464" s="356" t="s">
        <v>559</v>
      </c>
      <c r="E1464" s="362" t="s">
        <v>766</v>
      </c>
      <c r="F1464" s="363">
        <v>14047855</v>
      </c>
      <c r="G1464" s="363">
        <v>291392</v>
      </c>
      <c r="H1464" s="363">
        <v>-13756463</v>
      </c>
      <c r="I1464" s="364">
        <v>291392</v>
      </c>
      <c r="J1464" s="365">
        <v>0</v>
      </c>
      <c r="K1464" s="335"/>
      <c r="L1464" s="335"/>
      <c r="M1464" s="335"/>
    </row>
    <row r="1465" spans="1:13" ht="13.8" hidden="1">
      <c r="A1465" s="335"/>
      <c r="B1465" s="335"/>
      <c r="C1465" s="377" t="s">
        <v>947</v>
      </c>
      <c r="D1465" s="356" t="s">
        <v>559</v>
      </c>
      <c r="E1465" s="362" t="s">
        <v>940</v>
      </c>
      <c r="F1465" s="365" t="s">
        <v>226</v>
      </c>
      <c r="G1465" s="360"/>
      <c r="H1465" s="365" t="s">
        <v>226</v>
      </c>
      <c r="I1465" s="366" t="s">
        <v>226</v>
      </c>
      <c r="J1465" s="360"/>
      <c r="K1465" s="335"/>
      <c r="L1465" s="335"/>
      <c r="M1465" s="335"/>
    </row>
    <row r="1466" spans="1:13" ht="13.8" hidden="1">
      <c r="A1466" s="335"/>
      <c r="B1466" s="335"/>
      <c r="C1466" s="377" t="s">
        <v>947</v>
      </c>
      <c r="D1466" s="356" t="s">
        <v>559</v>
      </c>
      <c r="E1466" s="362" t="s">
        <v>941</v>
      </c>
      <c r="F1466" s="365" t="s">
        <v>226</v>
      </c>
      <c r="G1466" s="360"/>
      <c r="H1466" s="365" t="s">
        <v>226</v>
      </c>
      <c r="I1466" s="366" t="s">
        <v>226</v>
      </c>
      <c r="J1466" s="360"/>
      <c r="K1466" s="335"/>
      <c r="L1466" s="335"/>
      <c r="M1466" s="335"/>
    </row>
    <row r="1467" spans="1:13" ht="13.8" hidden="1">
      <c r="A1467" s="335"/>
      <c r="B1467" s="335"/>
      <c r="C1467" s="377" t="s">
        <v>947</v>
      </c>
      <c r="D1467" s="356" t="s">
        <v>559</v>
      </c>
      <c r="E1467" s="362" t="s">
        <v>942</v>
      </c>
      <c r="F1467" s="365" t="s">
        <v>226</v>
      </c>
      <c r="G1467" s="360"/>
      <c r="H1467" s="365" t="s">
        <v>226</v>
      </c>
      <c r="I1467" s="366" t="s">
        <v>226</v>
      </c>
      <c r="J1467" s="360"/>
      <c r="K1467" s="335"/>
      <c r="L1467" s="335"/>
      <c r="M1467" s="335"/>
    </row>
    <row r="1468" spans="1:13" ht="13.8" hidden="1">
      <c r="A1468" s="335"/>
      <c r="B1468" s="335"/>
      <c r="C1468" s="377" t="s">
        <v>947</v>
      </c>
      <c r="D1468" s="356" t="s">
        <v>559</v>
      </c>
      <c r="E1468" s="362" t="s">
        <v>949</v>
      </c>
      <c r="F1468" s="365" t="s">
        <v>226</v>
      </c>
      <c r="G1468" s="365" t="s">
        <v>226</v>
      </c>
      <c r="H1468" s="365" t="s">
        <v>226</v>
      </c>
      <c r="I1468" s="366" t="s">
        <v>226</v>
      </c>
      <c r="J1468" s="360"/>
      <c r="K1468" s="335"/>
      <c r="L1468" s="335"/>
      <c r="M1468" s="335"/>
    </row>
    <row r="1469" spans="1:13" ht="13.8" hidden="1">
      <c r="A1469" s="335"/>
      <c r="B1469" s="335"/>
      <c r="C1469" s="377" t="s">
        <v>947</v>
      </c>
      <c r="D1469" s="356" t="s">
        <v>559</v>
      </c>
      <c r="E1469" s="362" t="s">
        <v>768</v>
      </c>
      <c r="F1469" s="363">
        <v>1242887</v>
      </c>
      <c r="G1469" s="363">
        <v>921222</v>
      </c>
      <c r="H1469" s="363">
        <v>-321666</v>
      </c>
      <c r="I1469" s="364">
        <v>921222</v>
      </c>
      <c r="J1469" s="365">
        <v>0</v>
      </c>
      <c r="K1469" s="335"/>
      <c r="L1469" s="335"/>
      <c r="M1469" s="335"/>
    </row>
    <row r="1470" spans="1:13" ht="13.8" hidden="1">
      <c r="A1470" s="335"/>
      <c r="B1470" s="335"/>
      <c r="C1470" s="377" t="s">
        <v>947</v>
      </c>
      <c r="D1470" s="356" t="s">
        <v>559</v>
      </c>
      <c r="E1470" s="362" t="s">
        <v>767</v>
      </c>
      <c r="F1470" s="365" t="s">
        <v>226</v>
      </c>
      <c r="G1470" s="363">
        <v>72890</v>
      </c>
      <c r="H1470" s="363">
        <v>72890</v>
      </c>
      <c r="I1470" s="364">
        <v>72890</v>
      </c>
      <c r="J1470" s="365">
        <v>0</v>
      </c>
      <c r="K1470" s="335"/>
      <c r="L1470" s="335"/>
      <c r="M1470" s="335"/>
    </row>
    <row r="1471" spans="1:13" ht="13.8" hidden="1">
      <c r="A1471" s="335"/>
      <c r="B1471" s="335"/>
      <c r="C1471" s="377" t="s">
        <v>947</v>
      </c>
      <c r="D1471" s="356" t="s">
        <v>559</v>
      </c>
      <c r="E1471" s="362" t="s">
        <v>930</v>
      </c>
      <c r="F1471" s="365" t="s">
        <v>226</v>
      </c>
      <c r="G1471" s="363">
        <v>526305</v>
      </c>
      <c r="H1471" s="363">
        <v>526305</v>
      </c>
      <c r="I1471" s="364">
        <v>526305</v>
      </c>
      <c r="J1471" s="365">
        <v>0</v>
      </c>
      <c r="K1471" s="335"/>
      <c r="L1471" s="335"/>
      <c r="M1471" s="335"/>
    </row>
    <row r="1472" spans="1:13" ht="13.8" hidden="1">
      <c r="A1472" s="335"/>
      <c r="B1472" s="335"/>
      <c r="C1472" s="377" t="s">
        <v>947</v>
      </c>
      <c r="D1472" s="370" t="s">
        <v>892</v>
      </c>
      <c r="E1472" s="373" t="s">
        <v>703</v>
      </c>
      <c r="F1472" s="360"/>
      <c r="G1472" s="360"/>
      <c r="H1472" s="360"/>
      <c r="I1472" s="361"/>
      <c r="J1472" s="360"/>
      <c r="K1472" s="335"/>
      <c r="L1472" s="335"/>
      <c r="M1472" s="335"/>
    </row>
    <row r="1473" spans="1:13" ht="13.8" hidden="1">
      <c r="A1473" s="335"/>
      <c r="B1473" s="335"/>
      <c r="C1473" s="377" t="s">
        <v>947</v>
      </c>
      <c r="D1473" s="370" t="s">
        <v>892</v>
      </c>
      <c r="E1473" s="362" t="s">
        <v>752</v>
      </c>
      <c r="F1473" s="363">
        <v>3224314</v>
      </c>
      <c r="G1473" s="363">
        <v>3027913</v>
      </c>
      <c r="H1473" s="363">
        <v>-196401</v>
      </c>
      <c r="I1473" s="364">
        <v>3224314</v>
      </c>
      <c r="J1473" s="363">
        <v>-196401</v>
      </c>
      <c r="K1473" s="335"/>
      <c r="L1473" s="335"/>
      <c r="M1473" s="335"/>
    </row>
    <row r="1474" spans="1:13" ht="13.8" hidden="1">
      <c r="A1474" s="335"/>
      <c r="B1474" s="335"/>
      <c r="C1474" s="377" t="s">
        <v>947</v>
      </c>
      <c r="D1474" s="370" t="s">
        <v>892</v>
      </c>
      <c r="E1474" s="362" t="s">
        <v>755</v>
      </c>
      <c r="F1474" s="363">
        <v>973935</v>
      </c>
      <c r="G1474" s="363">
        <v>601485</v>
      </c>
      <c r="H1474" s="363">
        <v>-372450</v>
      </c>
      <c r="I1474" s="364">
        <v>909160</v>
      </c>
      <c r="J1474" s="363">
        <v>-307675</v>
      </c>
      <c r="K1474" s="335"/>
      <c r="L1474" s="335"/>
      <c r="M1474" s="335"/>
    </row>
    <row r="1475" spans="1:13" ht="13.8" hidden="1">
      <c r="A1475" s="335"/>
      <c r="B1475" s="335"/>
      <c r="C1475" s="377" t="s">
        <v>947</v>
      </c>
      <c r="D1475" s="370" t="s">
        <v>892</v>
      </c>
      <c r="E1475" s="362" t="s">
        <v>766</v>
      </c>
      <c r="F1475" s="363">
        <v>11465486</v>
      </c>
      <c r="G1475" s="363">
        <v>2564138</v>
      </c>
      <c r="H1475" s="363">
        <v>-8901348</v>
      </c>
      <c r="I1475" s="364">
        <v>2564138</v>
      </c>
      <c r="J1475" s="365" t="s">
        <v>226</v>
      </c>
      <c r="K1475" s="335"/>
      <c r="L1475" s="335"/>
      <c r="M1475" s="335"/>
    </row>
    <row r="1476" spans="1:13" ht="13.8" hidden="1">
      <c r="A1476" s="335"/>
      <c r="B1476" s="335"/>
      <c r="C1476" s="377" t="s">
        <v>947</v>
      </c>
      <c r="D1476" s="370" t="s">
        <v>892</v>
      </c>
      <c r="E1476" s="362" t="s">
        <v>940</v>
      </c>
      <c r="F1476" s="365" t="s">
        <v>226</v>
      </c>
      <c r="G1476" s="360"/>
      <c r="H1476" s="365" t="s">
        <v>226</v>
      </c>
      <c r="I1476" s="361"/>
      <c r="J1476" s="365" t="s">
        <v>226</v>
      </c>
      <c r="K1476" s="335"/>
      <c r="L1476" s="335"/>
      <c r="M1476" s="335"/>
    </row>
    <row r="1477" spans="1:13" ht="13.8" hidden="1">
      <c r="A1477" s="335"/>
      <c r="B1477" s="335"/>
      <c r="C1477" s="377" t="s">
        <v>947</v>
      </c>
      <c r="D1477" s="370" t="s">
        <v>892</v>
      </c>
      <c r="E1477" s="362" t="s">
        <v>941</v>
      </c>
      <c r="F1477" s="365" t="s">
        <v>226</v>
      </c>
      <c r="G1477" s="360"/>
      <c r="H1477" s="365" t="s">
        <v>226</v>
      </c>
      <c r="I1477" s="361"/>
      <c r="J1477" s="365" t="s">
        <v>226</v>
      </c>
      <c r="K1477" s="335"/>
      <c r="L1477" s="335"/>
      <c r="M1477" s="335"/>
    </row>
    <row r="1478" spans="1:13" ht="13.8" hidden="1">
      <c r="A1478" s="335"/>
      <c r="B1478" s="335"/>
      <c r="C1478" s="377" t="s">
        <v>947</v>
      </c>
      <c r="D1478" s="370" t="s">
        <v>892</v>
      </c>
      <c r="E1478" s="362" t="s">
        <v>942</v>
      </c>
      <c r="F1478" s="365" t="s">
        <v>226</v>
      </c>
      <c r="G1478" s="360"/>
      <c r="H1478" s="365" t="s">
        <v>226</v>
      </c>
      <c r="I1478" s="361"/>
      <c r="J1478" s="365" t="s">
        <v>226</v>
      </c>
      <c r="K1478" s="335"/>
      <c r="L1478" s="335"/>
      <c r="M1478" s="335"/>
    </row>
    <row r="1479" spans="1:13" ht="13.8" hidden="1">
      <c r="A1479" s="335"/>
      <c r="B1479" s="335"/>
      <c r="C1479" s="377" t="s">
        <v>947</v>
      </c>
      <c r="D1479" s="370" t="s">
        <v>892</v>
      </c>
      <c r="E1479" s="362" t="s">
        <v>949</v>
      </c>
      <c r="F1479" s="365" t="s">
        <v>226</v>
      </c>
      <c r="G1479" s="365" t="s">
        <v>226</v>
      </c>
      <c r="H1479" s="365" t="s">
        <v>226</v>
      </c>
      <c r="I1479" s="361"/>
      <c r="J1479" s="365" t="s">
        <v>226</v>
      </c>
      <c r="K1479" s="335"/>
      <c r="L1479" s="335"/>
      <c r="M1479" s="335"/>
    </row>
    <row r="1480" spans="1:13" ht="13.8" hidden="1">
      <c r="A1480" s="335"/>
      <c r="B1480" s="335"/>
      <c r="C1480" s="377" t="s">
        <v>947</v>
      </c>
      <c r="D1480" s="370" t="s">
        <v>892</v>
      </c>
      <c r="E1480" s="362" t="s">
        <v>768</v>
      </c>
      <c r="F1480" s="363">
        <v>983965</v>
      </c>
      <c r="G1480" s="363">
        <v>976735</v>
      </c>
      <c r="H1480" s="363">
        <v>-7230</v>
      </c>
      <c r="I1480" s="364">
        <v>976735</v>
      </c>
      <c r="J1480" s="365" t="s">
        <v>226</v>
      </c>
      <c r="K1480" s="335"/>
      <c r="L1480" s="335"/>
      <c r="M1480" s="335"/>
    </row>
    <row r="1481" spans="1:13" ht="13.8" hidden="1">
      <c r="A1481" s="335"/>
      <c r="B1481" s="335"/>
      <c r="C1481" s="377" t="s">
        <v>947</v>
      </c>
      <c r="D1481" s="370" t="s">
        <v>892</v>
      </c>
      <c r="E1481" s="362" t="s">
        <v>767</v>
      </c>
      <c r="F1481" s="363">
        <v>25351</v>
      </c>
      <c r="G1481" s="363">
        <v>34454</v>
      </c>
      <c r="H1481" s="363">
        <v>9103</v>
      </c>
      <c r="I1481" s="364">
        <v>34454</v>
      </c>
      <c r="J1481" s="365" t="s">
        <v>226</v>
      </c>
      <c r="K1481" s="335"/>
      <c r="L1481" s="335"/>
      <c r="M1481" s="335"/>
    </row>
    <row r="1482" spans="1:13" ht="13.8" hidden="1">
      <c r="A1482" s="335"/>
      <c r="B1482" s="335"/>
      <c r="C1482" s="377" t="s">
        <v>947</v>
      </c>
      <c r="D1482" s="370" t="s">
        <v>892</v>
      </c>
      <c r="E1482" s="362" t="s">
        <v>930</v>
      </c>
      <c r="F1482" s="365" t="s">
        <v>226</v>
      </c>
      <c r="G1482" s="363">
        <v>282945</v>
      </c>
      <c r="H1482" s="363">
        <v>282945</v>
      </c>
      <c r="I1482" s="364">
        <v>282945</v>
      </c>
      <c r="J1482" s="365" t="s">
        <v>226</v>
      </c>
      <c r="K1482" s="335"/>
      <c r="L1482" s="335"/>
      <c r="M1482" s="335"/>
    </row>
    <row r="1483" spans="1:13" ht="13.8" hidden="1">
      <c r="A1483" s="335"/>
      <c r="B1483" s="335"/>
      <c r="C1483" s="377" t="s">
        <v>947</v>
      </c>
      <c r="D1483" s="351" t="s">
        <v>893</v>
      </c>
      <c r="E1483" s="352"/>
      <c r="F1483" s="374">
        <v>162819024</v>
      </c>
      <c r="G1483" s="374">
        <v>41545209</v>
      </c>
      <c r="H1483" s="374">
        <v>-121273815</v>
      </c>
      <c r="I1483" s="375">
        <v>41451074</v>
      </c>
      <c r="J1483" s="374">
        <v>94135</v>
      </c>
      <c r="K1483" s="335"/>
      <c r="L1483" s="335"/>
      <c r="M1483" s="335"/>
    </row>
    <row r="1484" spans="1:13" ht="13.8" hidden="1">
      <c r="A1484" s="335"/>
      <c r="B1484" s="335"/>
      <c r="C1484" s="377" t="s">
        <v>947</v>
      </c>
      <c r="D1484" s="351" t="s">
        <v>894</v>
      </c>
      <c r="E1484" s="352"/>
      <c r="F1484" s="353"/>
      <c r="G1484" s="353"/>
      <c r="H1484" s="353"/>
      <c r="I1484" s="354"/>
      <c r="J1484" s="353"/>
      <c r="K1484" s="335"/>
      <c r="L1484" s="335"/>
      <c r="M1484" s="335"/>
    </row>
    <row r="1485" spans="1:13" ht="13.8" hidden="1">
      <c r="A1485" s="335"/>
      <c r="B1485" s="335"/>
      <c r="C1485" s="377" t="s">
        <v>947</v>
      </c>
      <c r="D1485" s="370" t="s">
        <v>551</v>
      </c>
      <c r="E1485" s="359" t="s">
        <v>689</v>
      </c>
      <c r="F1485" s="360"/>
      <c r="G1485" s="360"/>
      <c r="H1485" s="360"/>
      <c r="I1485" s="361"/>
      <c r="J1485" s="360"/>
      <c r="K1485" s="335"/>
      <c r="L1485" s="335"/>
      <c r="M1485" s="335"/>
    </row>
    <row r="1486" spans="1:13" ht="13.8" hidden="1">
      <c r="A1486" s="335"/>
      <c r="B1486" s="335"/>
      <c r="C1486" s="377" t="s">
        <v>947</v>
      </c>
      <c r="D1486" s="370" t="s">
        <v>551</v>
      </c>
      <c r="E1486" s="362" t="s">
        <v>752</v>
      </c>
      <c r="F1486" s="363">
        <v>7182242</v>
      </c>
      <c r="G1486" s="363">
        <v>7236171</v>
      </c>
      <c r="H1486" s="363">
        <v>53929</v>
      </c>
      <c r="I1486" s="364">
        <v>7482242</v>
      </c>
      <c r="J1486" s="363">
        <v>-246071</v>
      </c>
      <c r="K1486" s="335"/>
      <c r="L1486" s="335"/>
      <c r="M1486" s="335"/>
    </row>
    <row r="1487" spans="1:13" ht="13.8" hidden="1">
      <c r="A1487" s="335"/>
      <c r="B1487" s="335"/>
      <c r="C1487" s="377" t="s">
        <v>947</v>
      </c>
      <c r="D1487" s="370" t="s">
        <v>551</v>
      </c>
      <c r="E1487" s="362" t="s">
        <v>755</v>
      </c>
      <c r="F1487" s="363">
        <v>2272543</v>
      </c>
      <c r="G1487" s="363">
        <v>2272543</v>
      </c>
      <c r="H1487" s="365" t="s">
        <v>226</v>
      </c>
      <c r="I1487" s="364">
        <v>2272543</v>
      </c>
      <c r="J1487" s="365" t="s">
        <v>226</v>
      </c>
      <c r="K1487" s="335"/>
      <c r="L1487" s="335"/>
      <c r="M1487" s="335"/>
    </row>
    <row r="1488" spans="1:13" ht="13.8" hidden="1">
      <c r="A1488" s="335"/>
      <c r="B1488" s="335"/>
      <c r="C1488" s="377" t="s">
        <v>947</v>
      </c>
      <c r="D1488" s="370" t="s">
        <v>551</v>
      </c>
      <c r="E1488" s="362" t="s">
        <v>766</v>
      </c>
      <c r="F1488" s="363">
        <v>21820865</v>
      </c>
      <c r="G1488" s="363">
        <v>21820865</v>
      </c>
      <c r="H1488" s="365">
        <v>0</v>
      </c>
      <c r="I1488" s="364">
        <v>21820865</v>
      </c>
      <c r="J1488" s="365">
        <v>0</v>
      </c>
      <c r="K1488" s="335"/>
      <c r="L1488" s="335"/>
      <c r="M1488" s="335"/>
    </row>
    <row r="1489" spans="1:13" ht="13.8" hidden="1">
      <c r="A1489" s="335"/>
      <c r="B1489" s="335"/>
      <c r="C1489" s="377" t="s">
        <v>947</v>
      </c>
      <c r="D1489" s="370" t="s">
        <v>551</v>
      </c>
      <c r="E1489" s="362" t="s">
        <v>940</v>
      </c>
      <c r="F1489" s="365" t="s">
        <v>226</v>
      </c>
      <c r="G1489" s="360"/>
      <c r="H1489" s="365" t="s">
        <v>226</v>
      </c>
      <c r="I1489" s="366" t="s">
        <v>226</v>
      </c>
      <c r="J1489" s="360"/>
      <c r="K1489" s="335"/>
      <c r="L1489" s="335"/>
      <c r="M1489" s="335"/>
    </row>
    <row r="1490" spans="1:13" ht="13.8" hidden="1">
      <c r="A1490" s="335"/>
      <c r="B1490" s="335"/>
      <c r="C1490" s="377" t="s">
        <v>947</v>
      </c>
      <c r="D1490" s="370" t="s">
        <v>551</v>
      </c>
      <c r="E1490" s="362" t="s">
        <v>941</v>
      </c>
      <c r="F1490" s="365" t="s">
        <v>226</v>
      </c>
      <c r="G1490" s="360"/>
      <c r="H1490" s="365" t="s">
        <v>226</v>
      </c>
      <c r="I1490" s="366" t="s">
        <v>226</v>
      </c>
      <c r="J1490" s="360"/>
      <c r="K1490" s="335"/>
      <c r="L1490" s="335"/>
      <c r="M1490" s="335"/>
    </row>
    <row r="1491" spans="1:13" ht="13.8" hidden="1">
      <c r="A1491" s="335"/>
      <c r="B1491" s="335"/>
      <c r="C1491" s="377" t="s">
        <v>947</v>
      </c>
      <c r="D1491" s="370" t="s">
        <v>551</v>
      </c>
      <c r="E1491" s="362" t="s">
        <v>942</v>
      </c>
      <c r="F1491" s="365" t="s">
        <v>226</v>
      </c>
      <c r="G1491" s="360"/>
      <c r="H1491" s="365" t="s">
        <v>226</v>
      </c>
      <c r="I1491" s="366" t="s">
        <v>226</v>
      </c>
      <c r="J1491" s="360"/>
      <c r="K1491" s="335"/>
      <c r="L1491" s="335"/>
      <c r="M1491" s="335"/>
    </row>
    <row r="1492" spans="1:13" ht="13.8" hidden="1">
      <c r="A1492" s="335"/>
      <c r="B1492" s="335"/>
      <c r="C1492" s="377" t="s">
        <v>947</v>
      </c>
      <c r="D1492" s="370" t="s">
        <v>551</v>
      </c>
      <c r="E1492" s="362" t="s">
        <v>949</v>
      </c>
      <c r="F1492" s="365" t="s">
        <v>226</v>
      </c>
      <c r="G1492" s="365" t="s">
        <v>226</v>
      </c>
      <c r="H1492" s="365" t="s">
        <v>226</v>
      </c>
      <c r="I1492" s="366" t="s">
        <v>226</v>
      </c>
      <c r="J1492" s="360"/>
      <c r="K1492" s="335"/>
      <c r="L1492" s="335"/>
      <c r="M1492" s="335"/>
    </row>
    <row r="1493" spans="1:13" ht="13.8" hidden="1">
      <c r="A1493" s="335"/>
      <c r="B1493" s="335"/>
      <c r="C1493" s="377" t="s">
        <v>947</v>
      </c>
      <c r="D1493" s="370" t="s">
        <v>551</v>
      </c>
      <c r="E1493" s="362" t="s">
        <v>768</v>
      </c>
      <c r="F1493" s="363">
        <v>3085464</v>
      </c>
      <c r="G1493" s="365" t="s">
        <v>226</v>
      </c>
      <c r="H1493" s="363">
        <v>-3085464</v>
      </c>
      <c r="I1493" s="364">
        <v>3085464</v>
      </c>
      <c r="J1493" s="363">
        <v>-3085464</v>
      </c>
      <c r="K1493" s="335"/>
      <c r="L1493" s="335"/>
      <c r="M1493" s="335"/>
    </row>
    <row r="1494" spans="1:13" ht="13.8" hidden="1">
      <c r="A1494" s="335"/>
      <c r="B1494" s="335"/>
      <c r="C1494" s="377" t="s">
        <v>947</v>
      </c>
      <c r="D1494" s="370" t="s">
        <v>551</v>
      </c>
      <c r="E1494" s="362" t="s">
        <v>767</v>
      </c>
      <c r="F1494" s="363">
        <v>873927</v>
      </c>
      <c r="G1494" s="365" t="s">
        <v>226</v>
      </c>
      <c r="H1494" s="363">
        <v>-873927</v>
      </c>
      <c r="I1494" s="364">
        <v>873927</v>
      </c>
      <c r="J1494" s="363">
        <v>-873927</v>
      </c>
      <c r="K1494" s="335"/>
      <c r="L1494" s="335"/>
      <c r="M1494" s="335"/>
    </row>
    <row r="1495" spans="1:13" ht="13.8" hidden="1">
      <c r="A1495" s="335"/>
      <c r="B1495" s="335"/>
      <c r="C1495" s="377" t="s">
        <v>947</v>
      </c>
      <c r="D1495" s="370" t="s">
        <v>551</v>
      </c>
      <c r="E1495" s="362" t="s">
        <v>930</v>
      </c>
      <c r="F1495" s="363">
        <v>1078600</v>
      </c>
      <c r="G1495" s="363">
        <v>1045000</v>
      </c>
      <c r="H1495" s="363">
        <v>-33600</v>
      </c>
      <c r="I1495" s="364">
        <v>1079100</v>
      </c>
      <c r="J1495" s="363">
        <v>-34100</v>
      </c>
      <c r="K1495" s="335"/>
      <c r="L1495" s="335"/>
      <c r="M1495" s="335"/>
    </row>
    <row r="1496" spans="1:13" ht="13.8" hidden="1">
      <c r="A1496" s="335"/>
      <c r="B1496" s="335"/>
      <c r="C1496" s="377" t="s">
        <v>947</v>
      </c>
      <c r="D1496" s="370" t="s">
        <v>554</v>
      </c>
      <c r="E1496" s="359" t="s">
        <v>692</v>
      </c>
      <c r="F1496" s="360"/>
      <c r="G1496" s="360"/>
      <c r="H1496" s="360"/>
      <c r="I1496" s="361"/>
      <c r="J1496" s="360"/>
      <c r="K1496" s="335"/>
      <c r="L1496" s="335"/>
      <c r="M1496" s="335"/>
    </row>
    <row r="1497" spans="1:13" ht="13.8" hidden="1">
      <c r="A1497" s="335"/>
      <c r="B1497" s="335"/>
      <c r="C1497" s="377" t="s">
        <v>947</v>
      </c>
      <c r="D1497" s="370" t="s">
        <v>554</v>
      </c>
      <c r="E1497" s="362" t="s">
        <v>752</v>
      </c>
      <c r="F1497" s="363">
        <v>17127103</v>
      </c>
      <c r="G1497" s="363">
        <v>17147103</v>
      </c>
      <c r="H1497" s="363">
        <v>20000</v>
      </c>
      <c r="I1497" s="364">
        <v>17147103</v>
      </c>
      <c r="J1497" s="365">
        <v>0</v>
      </c>
      <c r="K1497" s="335"/>
      <c r="L1497" s="335"/>
      <c r="M1497" s="335"/>
    </row>
    <row r="1498" spans="1:13" ht="13.8" hidden="1">
      <c r="A1498" s="335"/>
      <c r="B1498" s="335"/>
      <c r="C1498" s="377" t="s">
        <v>947</v>
      </c>
      <c r="D1498" s="370" t="s">
        <v>554</v>
      </c>
      <c r="E1498" s="362" t="s">
        <v>755</v>
      </c>
      <c r="F1498" s="363">
        <v>884194125</v>
      </c>
      <c r="G1498" s="363">
        <v>884194125</v>
      </c>
      <c r="H1498" s="365" t="s">
        <v>226</v>
      </c>
      <c r="I1498" s="364">
        <v>884194125</v>
      </c>
      <c r="J1498" s="365" t="s">
        <v>226</v>
      </c>
      <c r="K1498" s="335"/>
      <c r="L1498" s="335"/>
      <c r="M1498" s="335"/>
    </row>
    <row r="1499" spans="1:13" ht="13.8" hidden="1">
      <c r="A1499" s="335"/>
      <c r="B1499" s="335"/>
      <c r="C1499" s="377" t="s">
        <v>947</v>
      </c>
      <c r="D1499" s="370" t="s">
        <v>554</v>
      </c>
      <c r="E1499" s="362" t="s">
        <v>766</v>
      </c>
      <c r="F1499" s="363">
        <v>2652246562</v>
      </c>
      <c r="G1499" s="363">
        <v>2652246562</v>
      </c>
      <c r="H1499" s="365">
        <v>0</v>
      </c>
      <c r="I1499" s="364">
        <v>2652246562</v>
      </c>
      <c r="J1499" s="365">
        <v>0</v>
      </c>
      <c r="K1499" s="335"/>
      <c r="L1499" s="335"/>
      <c r="M1499" s="335"/>
    </row>
    <row r="1500" spans="1:13" ht="13.8" hidden="1">
      <c r="A1500" s="335"/>
      <c r="B1500" s="335"/>
      <c r="C1500" s="377" t="s">
        <v>947</v>
      </c>
      <c r="D1500" s="370" t="s">
        <v>554</v>
      </c>
      <c r="E1500" s="362" t="s">
        <v>940</v>
      </c>
      <c r="F1500" s="365" t="s">
        <v>226</v>
      </c>
      <c r="G1500" s="360"/>
      <c r="H1500" s="365" t="s">
        <v>226</v>
      </c>
      <c r="I1500" s="366" t="s">
        <v>226</v>
      </c>
      <c r="J1500" s="360"/>
      <c r="K1500" s="335"/>
      <c r="L1500" s="335"/>
      <c r="M1500" s="335"/>
    </row>
    <row r="1501" spans="1:13" ht="13.8" hidden="1">
      <c r="A1501" s="335"/>
      <c r="B1501" s="335"/>
      <c r="C1501" s="377" t="s">
        <v>947</v>
      </c>
      <c r="D1501" s="370" t="s">
        <v>554</v>
      </c>
      <c r="E1501" s="362" t="s">
        <v>941</v>
      </c>
      <c r="F1501" s="365" t="s">
        <v>226</v>
      </c>
      <c r="G1501" s="360"/>
      <c r="H1501" s="365" t="s">
        <v>226</v>
      </c>
      <c r="I1501" s="366" t="s">
        <v>226</v>
      </c>
      <c r="J1501" s="360"/>
      <c r="K1501" s="335"/>
      <c r="L1501" s="335"/>
      <c r="M1501" s="335"/>
    </row>
    <row r="1502" spans="1:13" ht="13.8" hidden="1">
      <c r="A1502" s="335"/>
      <c r="B1502" s="335"/>
      <c r="C1502" s="377" t="s">
        <v>947</v>
      </c>
      <c r="D1502" s="370" t="s">
        <v>554</v>
      </c>
      <c r="E1502" s="362" t="s">
        <v>942</v>
      </c>
      <c r="F1502" s="365" t="s">
        <v>226</v>
      </c>
      <c r="G1502" s="360"/>
      <c r="H1502" s="365" t="s">
        <v>226</v>
      </c>
      <c r="I1502" s="366" t="s">
        <v>226</v>
      </c>
      <c r="J1502" s="360"/>
      <c r="K1502" s="335"/>
      <c r="L1502" s="335"/>
      <c r="M1502" s="335"/>
    </row>
    <row r="1503" spans="1:13" ht="13.8" hidden="1">
      <c r="A1503" s="335"/>
      <c r="B1503" s="335"/>
      <c r="C1503" s="377" t="s">
        <v>947</v>
      </c>
      <c r="D1503" s="370" t="s">
        <v>554</v>
      </c>
      <c r="E1503" s="362" t="s">
        <v>949</v>
      </c>
      <c r="F1503" s="363">
        <v>113710118</v>
      </c>
      <c r="G1503" s="365" t="s">
        <v>226</v>
      </c>
      <c r="H1503" s="363">
        <v>-113710118</v>
      </c>
      <c r="I1503" s="364">
        <v>113710118</v>
      </c>
      <c r="J1503" s="363">
        <v>-113710118</v>
      </c>
      <c r="K1503" s="335"/>
      <c r="L1503" s="335"/>
      <c r="M1503" s="335"/>
    </row>
    <row r="1504" spans="1:13" ht="13.8" hidden="1">
      <c r="A1504" s="335"/>
      <c r="B1504" s="335"/>
      <c r="C1504" s="377" t="s">
        <v>947</v>
      </c>
      <c r="D1504" s="370" t="s">
        <v>554</v>
      </c>
      <c r="E1504" s="362" t="s">
        <v>768</v>
      </c>
      <c r="F1504" s="363">
        <v>223944549</v>
      </c>
      <c r="G1504" s="365" t="s">
        <v>226</v>
      </c>
      <c r="H1504" s="363">
        <v>-223944549</v>
      </c>
      <c r="I1504" s="364">
        <v>223944549</v>
      </c>
      <c r="J1504" s="363">
        <v>-223944549</v>
      </c>
      <c r="K1504" s="335"/>
      <c r="L1504" s="335"/>
      <c r="M1504" s="335"/>
    </row>
    <row r="1505" spans="1:13" ht="13.8" hidden="1">
      <c r="A1505" s="335"/>
      <c r="B1505" s="335"/>
      <c r="C1505" s="377" t="s">
        <v>947</v>
      </c>
      <c r="D1505" s="370" t="s">
        <v>554</v>
      </c>
      <c r="E1505" s="362" t="s">
        <v>767</v>
      </c>
      <c r="F1505" s="363">
        <v>64469468</v>
      </c>
      <c r="G1505" s="365" t="s">
        <v>226</v>
      </c>
      <c r="H1505" s="363">
        <v>-64469468</v>
      </c>
      <c r="I1505" s="364">
        <v>64469468</v>
      </c>
      <c r="J1505" s="363">
        <v>-64469468</v>
      </c>
      <c r="K1505" s="335"/>
      <c r="L1505" s="335"/>
      <c r="M1505" s="335"/>
    </row>
    <row r="1506" spans="1:13" ht="13.8" hidden="1">
      <c r="A1506" s="335"/>
      <c r="B1506" s="335"/>
      <c r="C1506" s="377" t="s">
        <v>947</v>
      </c>
      <c r="D1506" s="370" t="s">
        <v>554</v>
      </c>
      <c r="E1506" s="362" t="s">
        <v>930</v>
      </c>
      <c r="F1506" s="363">
        <v>6502392</v>
      </c>
      <c r="G1506" s="363">
        <v>2250500</v>
      </c>
      <c r="H1506" s="363">
        <v>-4251892</v>
      </c>
      <c r="I1506" s="364">
        <v>2250500</v>
      </c>
      <c r="J1506" s="365" t="s">
        <v>226</v>
      </c>
      <c r="K1506" s="335"/>
      <c r="L1506" s="335"/>
      <c r="M1506" s="335"/>
    </row>
    <row r="1507" spans="1:13" ht="13.8" hidden="1">
      <c r="A1507" s="335"/>
      <c r="B1507" s="335"/>
      <c r="C1507" s="377" t="s">
        <v>947</v>
      </c>
      <c r="D1507" s="370" t="s">
        <v>561</v>
      </c>
      <c r="E1507" s="373" t="s">
        <v>697</v>
      </c>
      <c r="F1507" s="360"/>
      <c r="G1507" s="360"/>
      <c r="H1507" s="360"/>
      <c r="I1507" s="361"/>
      <c r="J1507" s="360"/>
      <c r="K1507" s="335"/>
      <c r="L1507" s="335"/>
      <c r="M1507" s="335"/>
    </row>
    <row r="1508" spans="1:13" ht="13.8" hidden="1">
      <c r="A1508" s="335"/>
      <c r="B1508" s="335"/>
      <c r="C1508" s="377" t="s">
        <v>947</v>
      </c>
      <c r="D1508" s="370" t="s">
        <v>561</v>
      </c>
      <c r="E1508" s="362" t="s">
        <v>752</v>
      </c>
      <c r="F1508" s="363">
        <v>204989</v>
      </c>
      <c r="G1508" s="365" t="s">
        <v>226</v>
      </c>
      <c r="H1508" s="363">
        <v>-204989</v>
      </c>
      <c r="I1508" s="364">
        <v>204989</v>
      </c>
      <c r="J1508" s="363">
        <v>-204989</v>
      </c>
      <c r="K1508" s="335"/>
      <c r="L1508" s="335"/>
      <c r="M1508" s="335"/>
    </row>
    <row r="1509" spans="1:13" ht="13.8" hidden="1">
      <c r="A1509" s="335"/>
      <c r="B1509" s="335"/>
      <c r="C1509" s="377" t="s">
        <v>947</v>
      </c>
      <c r="D1509" s="370" t="s">
        <v>561</v>
      </c>
      <c r="E1509" s="362" t="s">
        <v>755</v>
      </c>
      <c r="F1509" s="363">
        <v>20960</v>
      </c>
      <c r="G1509" s="365" t="s">
        <v>226</v>
      </c>
      <c r="H1509" s="363">
        <v>-20960</v>
      </c>
      <c r="I1509" s="364">
        <v>20960</v>
      </c>
      <c r="J1509" s="363">
        <v>-20960</v>
      </c>
      <c r="K1509" s="335"/>
      <c r="L1509" s="335"/>
      <c r="M1509" s="335"/>
    </row>
    <row r="1510" spans="1:13" ht="13.8" hidden="1">
      <c r="A1510" s="335"/>
      <c r="B1510" s="335"/>
      <c r="C1510" s="377" t="s">
        <v>947</v>
      </c>
      <c r="D1510" s="370" t="s">
        <v>561</v>
      </c>
      <c r="E1510" s="362" t="s">
        <v>766</v>
      </c>
      <c r="F1510" s="363">
        <v>549078</v>
      </c>
      <c r="G1510" s="365" t="s">
        <v>226</v>
      </c>
      <c r="H1510" s="363">
        <v>-549078</v>
      </c>
      <c r="I1510" s="364">
        <v>549078</v>
      </c>
      <c r="J1510" s="363">
        <v>-549078</v>
      </c>
      <c r="K1510" s="335"/>
      <c r="L1510" s="335"/>
      <c r="M1510" s="335"/>
    </row>
    <row r="1511" spans="1:13" ht="13.8" hidden="1">
      <c r="A1511" s="335"/>
      <c r="B1511" s="335"/>
      <c r="C1511" s="377" t="s">
        <v>947</v>
      </c>
      <c r="D1511" s="370" t="s">
        <v>561</v>
      </c>
      <c r="E1511" s="362" t="s">
        <v>940</v>
      </c>
      <c r="F1511" s="365" t="s">
        <v>226</v>
      </c>
      <c r="G1511" s="360"/>
      <c r="H1511" s="365" t="s">
        <v>226</v>
      </c>
      <c r="I1511" s="361"/>
      <c r="J1511" s="365" t="s">
        <v>226</v>
      </c>
      <c r="K1511" s="335"/>
      <c r="L1511" s="335"/>
      <c r="M1511" s="335"/>
    </row>
    <row r="1512" spans="1:13" ht="13.8" hidden="1">
      <c r="A1512" s="335"/>
      <c r="B1512" s="335"/>
      <c r="C1512" s="377" t="s">
        <v>947</v>
      </c>
      <c r="D1512" s="370" t="s">
        <v>561</v>
      </c>
      <c r="E1512" s="362" t="s">
        <v>941</v>
      </c>
      <c r="F1512" s="365" t="s">
        <v>226</v>
      </c>
      <c r="G1512" s="360"/>
      <c r="H1512" s="365" t="s">
        <v>226</v>
      </c>
      <c r="I1512" s="361"/>
      <c r="J1512" s="365" t="s">
        <v>226</v>
      </c>
      <c r="K1512" s="335"/>
      <c r="L1512" s="335"/>
      <c r="M1512" s="335"/>
    </row>
    <row r="1513" spans="1:13" ht="13.8" hidden="1">
      <c r="A1513" s="335"/>
      <c r="B1513" s="335"/>
      <c r="C1513" s="377" t="s">
        <v>947</v>
      </c>
      <c r="D1513" s="370" t="s">
        <v>561</v>
      </c>
      <c r="E1513" s="362" t="s">
        <v>942</v>
      </c>
      <c r="F1513" s="365" t="s">
        <v>226</v>
      </c>
      <c r="G1513" s="360"/>
      <c r="H1513" s="365" t="s">
        <v>226</v>
      </c>
      <c r="I1513" s="361"/>
      <c r="J1513" s="365" t="s">
        <v>226</v>
      </c>
      <c r="K1513" s="335"/>
      <c r="L1513" s="335"/>
      <c r="M1513" s="335"/>
    </row>
    <row r="1514" spans="1:13" ht="13.8" hidden="1">
      <c r="A1514" s="335"/>
      <c r="B1514" s="335"/>
      <c r="C1514" s="377" t="s">
        <v>947</v>
      </c>
      <c r="D1514" s="370" t="s">
        <v>561</v>
      </c>
      <c r="E1514" s="362" t="s">
        <v>949</v>
      </c>
      <c r="F1514" s="365" t="s">
        <v>226</v>
      </c>
      <c r="G1514" s="365" t="s">
        <v>226</v>
      </c>
      <c r="H1514" s="365" t="s">
        <v>226</v>
      </c>
      <c r="I1514" s="361"/>
      <c r="J1514" s="365" t="s">
        <v>226</v>
      </c>
      <c r="K1514" s="335"/>
      <c r="L1514" s="335"/>
      <c r="M1514" s="335"/>
    </row>
    <row r="1515" spans="1:13" ht="13.8" hidden="1">
      <c r="A1515" s="335"/>
      <c r="B1515" s="335"/>
      <c r="C1515" s="377" t="s">
        <v>947</v>
      </c>
      <c r="D1515" s="370" t="s">
        <v>561</v>
      </c>
      <c r="E1515" s="362" t="s">
        <v>768</v>
      </c>
      <c r="F1515" s="363">
        <v>21937</v>
      </c>
      <c r="G1515" s="365" t="s">
        <v>226</v>
      </c>
      <c r="H1515" s="363">
        <v>-21937</v>
      </c>
      <c r="I1515" s="364">
        <v>21937</v>
      </c>
      <c r="J1515" s="363">
        <v>-21937</v>
      </c>
      <c r="K1515" s="335"/>
      <c r="L1515" s="335"/>
      <c r="M1515" s="335"/>
    </row>
    <row r="1516" spans="1:13" ht="13.8" hidden="1">
      <c r="A1516" s="335"/>
      <c r="B1516" s="335"/>
      <c r="C1516" s="377" t="s">
        <v>947</v>
      </c>
      <c r="D1516" s="370" t="s">
        <v>561</v>
      </c>
      <c r="E1516" s="362" t="s">
        <v>767</v>
      </c>
      <c r="F1516" s="363">
        <v>67200</v>
      </c>
      <c r="G1516" s="365" t="s">
        <v>226</v>
      </c>
      <c r="H1516" s="363">
        <v>-67200</v>
      </c>
      <c r="I1516" s="364">
        <v>67202</v>
      </c>
      <c r="J1516" s="363">
        <v>-67202</v>
      </c>
      <c r="K1516" s="335"/>
      <c r="L1516" s="335"/>
      <c r="M1516" s="335"/>
    </row>
    <row r="1517" spans="1:13" ht="13.8" hidden="1">
      <c r="A1517" s="335"/>
      <c r="B1517" s="335"/>
      <c r="C1517" s="377" t="s">
        <v>947</v>
      </c>
      <c r="D1517" s="370" t="s">
        <v>561</v>
      </c>
      <c r="E1517" s="362" t="s">
        <v>930</v>
      </c>
      <c r="F1517" s="365" t="s">
        <v>226</v>
      </c>
      <c r="G1517" s="365" t="s">
        <v>226</v>
      </c>
      <c r="H1517" s="365" t="s">
        <v>226</v>
      </c>
      <c r="I1517" s="361"/>
      <c r="J1517" s="365" t="s">
        <v>226</v>
      </c>
      <c r="K1517" s="335"/>
      <c r="L1517" s="335"/>
      <c r="M1517" s="335"/>
    </row>
    <row r="1518" spans="1:13" ht="13.8" hidden="1">
      <c r="A1518" s="335"/>
      <c r="B1518" s="335"/>
      <c r="C1518" s="377" t="s">
        <v>947</v>
      </c>
      <c r="D1518" s="370" t="s">
        <v>567</v>
      </c>
      <c r="E1518" s="373" t="s">
        <v>702</v>
      </c>
      <c r="F1518" s="360"/>
      <c r="G1518" s="360"/>
      <c r="H1518" s="360"/>
      <c r="I1518" s="361"/>
      <c r="J1518" s="360"/>
      <c r="K1518" s="335"/>
      <c r="L1518" s="335"/>
      <c r="M1518" s="335"/>
    </row>
    <row r="1519" spans="1:13" ht="13.8" hidden="1">
      <c r="A1519" s="335"/>
      <c r="B1519" s="335"/>
      <c r="C1519" s="377" t="s">
        <v>947</v>
      </c>
      <c r="D1519" s="370" t="s">
        <v>567</v>
      </c>
      <c r="E1519" s="362" t="s">
        <v>752</v>
      </c>
      <c r="F1519" s="363">
        <v>9444726</v>
      </c>
      <c r="G1519" s="365" t="s">
        <v>226</v>
      </c>
      <c r="H1519" s="363">
        <v>-9444726</v>
      </c>
      <c r="I1519" s="364">
        <v>9444726</v>
      </c>
      <c r="J1519" s="363">
        <v>-9444726</v>
      </c>
      <c r="K1519" s="335"/>
      <c r="L1519" s="335"/>
      <c r="M1519" s="335"/>
    </row>
    <row r="1520" spans="1:13" ht="13.8" hidden="1">
      <c r="A1520" s="335"/>
      <c r="B1520" s="335"/>
      <c r="C1520" s="377" t="s">
        <v>947</v>
      </c>
      <c r="D1520" s="370" t="s">
        <v>567</v>
      </c>
      <c r="E1520" s="362" t="s">
        <v>755</v>
      </c>
      <c r="F1520" s="363">
        <v>13655006</v>
      </c>
      <c r="G1520" s="363">
        <v>13655006</v>
      </c>
      <c r="H1520" s="365" t="s">
        <v>226</v>
      </c>
      <c r="I1520" s="364">
        <v>13655006</v>
      </c>
      <c r="J1520" s="365" t="s">
        <v>226</v>
      </c>
      <c r="K1520" s="335"/>
      <c r="L1520" s="335"/>
      <c r="M1520" s="335"/>
    </row>
    <row r="1521" spans="1:13" ht="13.8" hidden="1">
      <c r="A1521" s="335"/>
      <c r="B1521" s="335"/>
      <c r="C1521" s="377" t="s">
        <v>947</v>
      </c>
      <c r="D1521" s="370" t="s">
        <v>567</v>
      </c>
      <c r="E1521" s="362" t="s">
        <v>766</v>
      </c>
      <c r="F1521" s="363">
        <v>82070008</v>
      </c>
      <c r="G1521" s="363">
        <v>82070008</v>
      </c>
      <c r="H1521" s="365">
        <v>0</v>
      </c>
      <c r="I1521" s="364">
        <v>82070008</v>
      </c>
      <c r="J1521" s="365" t="s">
        <v>226</v>
      </c>
      <c r="K1521" s="335"/>
      <c r="L1521" s="335"/>
      <c r="M1521" s="335"/>
    </row>
    <row r="1522" spans="1:13" ht="13.8" hidden="1">
      <c r="A1522" s="335"/>
      <c r="B1522" s="335"/>
      <c r="C1522" s="377" t="s">
        <v>947</v>
      </c>
      <c r="D1522" s="370" t="s">
        <v>567</v>
      </c>
      <c r="E1522" s="362" t="s">
        <v>940</v>
      </c>
      <c r="F1522" s="365" t="s">
        <v>226</v>
      </c>
      <c r="G1522" s="360"/>
      <c r="H1522" s="365" t="s">
        <v>226</v>
      </c>
      <c r="I1522" s="361"/>
      <c r="J1522" s="365" t="s">
        <v>226</v>
      </c>
      <c r="K1522" s="335"/>
      <c r="L1522" s="335"/>
      <c r="M1522" s="335"/>
    </row>
    <row r="1523" spans="1:13" ht="13.8" hidden="1">
      <c r="A1523" s="335"/>
      <c r="B1523" s="335"/>
      <c r="C1523" s="377" t="s">
        <v>947</v>
      </c>
      <c r="D1523" s="370" t="s">
        <v>567</v>
      </c>
      <c r="E1523" s="362" t="s">
        <v>941</v>
      </c>
      <c r="F1523" s="365" t="s">
        <v>226</v>
      </c>
      <c r="G1523" s="360"/>
      <c r="H1523" s="365" t="s">
        <v>226</v>
      </c>
      <c r="I1523" s="361"/>
      <c r="J1523" s="365" t="s">
        <v>226</v>
      </c>
      <c r="K1523" s="335"/>
      <c r="L1523" s="335"/>
      <c r="M1523" s="335"/>
    </row>
    <row r="1524" spans="1:13" ht="13.8" hidden="1">
      <c r="A1524" s="335"/>
      <c r="B1524" s="335"/>
      <c r="C1524" s="377" t="s">
        <v>947</v>
      </c>
      <c r="D1524" s="370" t="s">
        <v>567</v>
      </c>
      <c r="E1524" s="362" t="s">
        <v>942</v>
      </c>
      <c r="F1524" s="365" t="s">
        <v>226</v>
      </c>
      <c r="G1524" s="360"/>
      <c r="H1524" s="365" t="s">
        <v>226</v>
      </c>
      <c r="I1524" s="361"/>
      <c r="J1524" s="365" t="s">
        <v>226</v>
      </c>
      <c r="K1524" s="335"/>
      <c r="L1524" s="335"/>
      <c r="M1524" s="335"/>
    </row>
    <row r="1525" spans="1:13" ht="13.8" hidden="1">
      <c r="A1525" s="335"/>
      <c r="B1525" s="335"/>
      <c r="C1525" s="377" t="s">
        <v>947</v>
      </c>
      <c r="D1525" s="370" t="s">
        <v>567</v>
      </c>
      <c r="E1525" s="362" t="s">
        <v>949</v>
      </c>
      <c r="F1525" s="363">
        <v>3000000</v>
      </c>
      <c r="G1525" s="365" t="s">
        <v>226</v>
      </c>
      <c r="H1525" s="363">
        <v>-3000000</v>
      </c>
      <c r="I1525" s="361"/>
      <c r="J1525" s="365" t="s">
        <v>226</v>
      </c>
      <c r="K1525" s="335"/>
      <c r="L1525" s="335"/>
      <c r="M1525" s="335"/>
    </row>
    <row r="1526" spans="1:13" ht="13.8" hidden="1">
      <c r="A1526" s="335"/>
      <c r="B1526" s="335"/>
      <c r="C1526" s="377" t="s">
        <v>947</v>
      </c>
      <c r="D1526" s="370" t="s">
        <v>567</v>
      </c>
      <c r="E1526" s="362" t="s">
        <v>768</v>
      </c>
      <c r="F1526" s="363">
        <v>7227170</v>
      </c>
      <c r="G1526" s="365" t="s">
        <v>226</v>
      </c>
      <c r="H1526" s="363">
        <v>-7227170</v>
      </c>
      <c r="I1526" s="364">
        <v>7227170</v>
      </c>
      <c r="J1526" s="363">
        <v>-7227170</v>
      </c>
      <c r="K1526" s="335"/>
      <c r="L1526" s="335"/>
      <c r="M1526" s="335"/>
    </row>
    <row r="1527" spans="1:13" ht="13.8" hidden="1">
      <c r="A1527" s="335"/>
      <c r="B1527" s="335"/>
      <c r="C1527" s="377" t="s">
        <v>947</v>
      </c>
      <c r="D1527" s="370" t="s">
        <v>567</v>
      </c>
      <c r="E1527" s="362" t="s">
        <v>767</v>
      </c>
      <c r="F1527" s="363">
        <v>1308523</v>
      </c>
      <c r="G1527" s="365" t="s">
        <v>226</v>
      </c>
      <c r="H1527" s="363">
        <v>-1308523</v>
      </c>
      <c r="I1527" s="364">
        <v>1308523</v>
      </c>
      <c r="J1527" s="363">
        <v>-1308523</v>
      </c>
      <c r="K1527" s="335"/>
      <c r="L1527" s="335"/>
      <c r="M1527" s="335"/>
    </row>
    <row r="1528" spans="1:13" ht="13.8" hidden="1">
      <c r="A1528" s="335"/>
      <c r="B1528" s="335"/>
      <c r="C1528" s="377" t="s">
        <v>947</v>
      </c>
      <c r="D1528" s="370" t="s">
        <v>567</v>
      </c>
      <c r="E1528" s="362" t="s">
        <v>930</v>
      </c>
      <c r="F1528" s="363">
        <v>221160</v>
      </c>
      <c r="G1528" s="365" t="s">
        <v>226</v>
      </c>
      <c r="H1528" s="363">
        <v>-221160</v>
      </c>
      <c r="I1528" s="361"/>
      <c r="J1528" s="365" t="s">
        <v>226</v>
      </c>
      <c r="K1528" s="335"/>
      <c r="L1528" s="335"/>
      <c r="M1528" s="335"/>
    </row>
    <row r="1529" spans="1:13" ht="13.8" hidden="1">
      <c r="A1529" s="335"/>
      <c r="B1529" s="335"/>
      <c r="C1529" s="377" t="s">
        <v>947</v>
      </c>
      <c r="D1529" s="370" t="s">
        <v>571</v>
      </c>
      <c r="E1529" s="359" t="s">
        <v>898</v>
      </c>
      <c r="F1529" s="360"/>
      <c r="G1529" s="360"/>
      <c r="H1529" s="360"/>
      <c r="I1529" s="361"/>
      <c r="J1529" s="360"/>
      <c r="K1529" s="335"/>
      <c r="L1529" s="335"/>
      <c r="M1529" s="335"/>
    </row>
    <row r="1530" spans="1:13" ht="13.8" hidden="1">
      <c r="A1530" s="335"/>
      <c r="B1530" s="335"/>
      <c r="C1530" s="377" t="s">
        <v>947</v>
      </c>
      <c r="D1530" s="370" t="s">
        <v>571</v>
      </c>
      <c r="E1530" s="362" t="s">
        <v>752</v>
      </c>
      <c r="F1530" s="360"/>
      <c r="G1530" s="363">
        <v>12304452</v>
      </c>
      <c r="H1530" s="363">
        <v>12304452</v>
      </c>
      <c r="I1530" s="364">
        <v>12304452</v>
      </c>
      <c r="J1530" s="360"/>
      <c r="K1530" s="335"/>
      <c r="L1530" s="335"/>
      <c r="M1530" s="335"/>
    </row>
    <row r="1531" spans="1:13" ht="13.8" hidden="1">
      <c r="A1531" s="335"/>
      <c r="B1531" s="335"/>
      <c r="C1531" s="377" t="s">
        <v>947</v>
      </c>
      <c r="D1531" s="370" t="s">
        <v>571</v>
      </c>
      <c r="E1531" s="362" t="s">
        <v>755</v>
      </c>
      <c r="F1531" s="360"/>
      <c r="G1531" s="363">
        <v>279894678</v>
      </c>
      <c r="H1531" s="363">
        <v>279894678</v>
      </c>
      <c r="I1531" s="364">
        <v>279894678</v>
      </c>
      <c r="J1531" s="365" t="s">
        <v>226</v>
      </c>
      <c r="K1531" s="335"/>
      <c r="L1531" s="335"/>
      <c r="M1531" s="335"/>
    </row>
    <row r="1532" spans="1:13" ht="13.8" hidden="1">
      <c r="A1532" s="335"/>
      <c r="B1532" s="335"/>
      <c r="C1532" s="377" t="s">
        <v>947</v>
      </c>
      <c r="D1532" s="370" t="s">
        <v>571</v>
      </c>
      <c r="E1532" s="362" t="s">
        <v>766</v>
      </c>
      <c r="F1532" s="360"/>
      <c r="G1532" s="363">
        <v>961093090</v>
      </c>
      <c r="H1532" s="363">
        <v>961093090</v>
      </c>
      <c r="I1532" s="364">
        <v>961093090</v>
      </c>
      <c r="J1532" s="365">
        <v>0</v>
      </c>
      <c r="K1532" s="335"/>
      <c r="L1532" s="335"/>
      <c r="M1532" s="335"/>
    </row>
    <row r="1533" spans="1:13" ht="13.8" hidden="1">
      <c r="A1533" s="335"/>
      <c r="B1533" s="335"/>
      <c r="C1533" s="377" t="s">
        <v>947</v>
      </c>
      <c r="D1533" s="370" t="s">
        <v>571</v>
      </c>
      <c r="E1533" s="362" t="s">
        <v>940</v>
      </c>
      <c r="F1533" s="360"/>
      <c r="G1533" s="360"/>
      <c r="H1533" s="365" t="s">
        <v>226</v>
      </c>
      <c r="I1533" s="361"/>
      <c r="J1533" s="365" t="s">
        <v>226</v>
      </c>
      <c r="K1533" s="335"/>
      <c r="L1533" s="335"/>
      <c r="M1533" s="335"/>
    </row>
    <row r="1534" spans="1:13" ht="13.8" hidden="1">
      <c r="A1534" s="335"/>
      <c r="B1534" s="335"/>
      <c r="C1534" s="377" t="s">
        <v>947</v>
      </c>
      <c r="D1534" s="370" t="s">
        <v>571</v>
      </c>
      <c r="E1534" s="362" t="s">
        <v>941</v>
      </c>
      <c r="F1534" s="360"/>
      <c r="G1534" s="360"/>
      <c r="H1534" s="365" t="s">
        <v>226</v>
      </c>
      <c r="I1534" s="361"/>
      <c r="J1534" s="365" t="s">
        <v>226</v>
      </c>
      <c r="K1534" s="335"/>
      <c r="L1534" s="335"/>
      <c r="M1534" s="335"/>
    </row>
    <row r="1535" spans="1:13" ht="13.8" hidden="1">
      <c r="A1535" s="335"/>
      <c r="B1535" s="335"/>
      <c r="C1535" s="377" t="s">
        <v>947</v>
      </c>
      <c r="D1535" s="370" t="s">
        <v>571</v>
      </c>
      <c r="E1535" s="362" t="s">
        <v>942</v>
      </c>
      <c r="F1535" s="360"/>
      <c r="G1535" s="360"/>
      <c r="H1535" s="365" t="s">
        <v>226</v>
      </c>
      <c r="I1535" s="361"/>
      <c r="J1535" s="365" t="s">
        <v>226</v>
      </c>
      <c r="K1535" s="335"/>
      <c r="L1535" s="335"/>
      <c r="M1535" s="335"/>
    </row>
    <row r="1536" spans="1:13" ht="13.8" hidden="1">
      <c r="A1536" s="335"/>
      <c r="B1536" s="335"/>
      <c r="C1536" s="377" t="s">
        <v>947</v>
      </c>
      <c r="D1536" s="370" t="s">
        <v>571</v>
      </c>
      <c r="E1536" s="362" t="s">
        <v>949</v>
      </c>
      <c r="F1536" s="360"/>
      <c r="G1536" s="363">
        <v>305472</v>
      </c>
      <c r="H1536" s="363">
        <v>305472</v>
      </c>
      <c r="I1536" s="364">
        <v>305472</v>
      </c>
      <c r="J1536" s="365">
        <v>0</v>
      </c>
      <c r="K1536" s="335"/>
      <c r="L1536" s="335"/>
      <c r="M1536" s="335"/>
    </row>
    <row r="1537" spans="1:13" ht="13.8" hidden="1">
      <c r="A1537" s="335"/>
      <c r="B1537" s="335"/>
      <c r="C1537" s="377" t="s">
        <v>947</v>
      </c>
      <c r="D1537" s="370" t="s">
        <v>571</v>
      </c>
      <c r="E1537" s="362" t="s">
        <v>768</v>
      </c>
      <c r="F1537" s="360"/>
      <c r="G1537" s="363">
        <v>94492811</v>
      </c>
      <c r="H1537" s="363">
        <v>94492811</v>
      </c>
      <c r="I1537" s="364">
        <v>94492811</v>
      </c>
      <c r="J1537" s="365">
        <v>0</v>
      </c>
      <c r="K1537" s="335"/>
      <c r="L1537" s="335"/>
      <c r="M1537" s="335"/>
    </row>
    <row r="1538" spans="1:13" ht="13.8" hidden="1">
      <c r="A1538" s="335"/>
      <c r="B1538" s="335"/>
      <c r="C1538" s="377" t="s">
        <v>947</v>
      </c>
      <c r="D1538" s="370" t="s">
        <v>571</v>
      </c>
      <c r="E1538" s="362" t="s">
        <v>767</v>
      </c>
      <c r="F1538" s="360"/>
      <c r="G1538" s="363">
        <v>35310646</v>
      </c>
      <c r="H1538" s="363">
        <v>35310646</v>
      </c>
      <c r="I1538" s="364">
        <v>35310646</v>
      </c>
      <c r="J1538" s="365">
        <v>0</v>
      </c>
      <c r="K1538" s="335"/>
      <c r="L1538" s="335"/>
      <c r="M1538" s="335"/>
    </row>
    <row r="1539" spans="1:13" ht="13.8" hidden="1">
      <c r="A1539" s="335"/>
      <c r="B1539" s="335"/>
      <c r="C1539" s="377" t="s">
        <v>947</v>
      </c>
      <c r="D1539" s="370" t="s">
        <v>571</v>
      </c>
      <c r="E1539" s="362" t="s">
        <v>930</v>
      </c>
      <c r="F1539" s="360"/>
      <c r="G1539" s="363">
        <v>14804328</v>
      </c>
      <c r="H1539" s="363">
        <v>14804328</v>
      </c>
      <c r="I1539" s="364">
        <v>14804328</v>
      </c>
      <c r="J1539" s="365">
        <v>0</v>
      </c>
      <c r="K1539" s="335"/>
      <c r="L1539" s="335"/>
      <c r="M1539" s="335"/>
    </row>
    <row r="1540" spans="1:13" ht="13.8" hidden="1">
      <c r="A1540" s="335"/>
      <c r="B1540" s="335"/>
      <c r="C1540" s="377" t="s">
        <v>947</v>
      </c>
      <c r="D1540" s="370" t="s">
        <v>575</v>
      </c>
      <c r="E1540" s="359" t="s">
        <v>987</v>
      </c>
      <c r="F1540" s="360"/>
      <c r="G1540" s="360"/>
      <c r="H1540" s="360"/>
      <c r="I1540" s="361"/>
      <c r="J1540" s="360"/>
      <c r="K1540" s="335"/>
      <c r="L1540" s="335"/>
      <c r="M1540" s="335"/>
    </row>
    <row r="1541" spans="1:13" ht="13.8" hidden="1">
      <c r="A1541" s="335"/>
      <c r="B1541" s="335"/>
      <c r="C1541" s="377" t="s">
        <v>947</v>
      </c>
      <c r="D1541" s="370" t="s">
        <v>575</v>
      </c>
      <c r="E1541" s="362" t="s">
        <v>752</v>
      </c>
      <c r="F1541" s="363">
        <v>17938507</v>
      </c>
      <c r="G1541" s="365" t="s">
        <v>226</v>
      </c>
      <c r="H1541" s="363">
        <v>-17938507</v>
      </c>
      <c r="I1541" s="361"/>
      <c r="J1541" s="365" t="s">
        <v>226</v>
      </c>
      <c r="K1541" s="335"/>
      <c r="L1541" s="335"/>
      <c r="M1541" s="335"/>
    </row>
    <row r="1542" spans="1:13" ht="13.8" hidden="1">
      <c r="A1542" s="335"/>
      <c r="B1542" s="335"/>
      <c r="C1542" s="377" t="s">
        <v>947</v>
      </c>
      <c r="D1542" s="370" t="s">
        <v>575</v>
      </c>
      <c r="E1542" s="362" t="s">
        <v>755</v>
      </c>
      <c r="F1542" s="365" t="s">
        <v>226</v>
      </c>
      <c r="G1542" s="365" t="s">
        <v>226</v>
      </c>
      <c r="H1542" s="365" t="s">
        <v>226</v>
      </c>
      <c r="I1542" s="361"/>
      <c r="J1542" s="365" t="s">
        <v>226</v>
      </c>
      <c r="K1542" s="335"/>
      <c r="L1542" s="335"/>
      <c r="M1542" s="335"/>
    </row>
    <row r="1543" spans="1:13" ht="13.8" hidden="1">
      <c r="A1543" s="335"/>
      <c r="B1543" s="335"/>
      <c r="C1543" s="377" t="s">
        <v>947</v>
      </c>
      <c r="D1543" s="370" t="s">
        <v>575</v>
      </c>
      <c r="E1543" s="362" t="s">
        <v>766</v>
      </c>
      <c r="F1543" s="363">
        <v>8537936</v>
      </c>
      <c r="G1543" s="365" t="s">
        <v>226</v>
      </c>
      <c r="H1543" s="363">
        <v>-8537936</v>
      </c>
      <c r="I1543" s="361"/>
      <c r="J1543" s="365" t="s">
        <v>226</v>
      </c>
      <c r="K1543" s="335"/>
      <c r="L1543" s="335"/>
      <c r="M1543" s="335"/>
    </row>
    <row r="1544" spans="1:13" ht="13.8" hidden="1">
      <c r="A1544" s="335"/>
      <c r="B1544" s="335"/>
      <c r="C1544" s="377" t="s">
        <v>947</v>
      </c>
      <c r="D1544" s="370" t="s">
        <v>575</v>
      </c>
      <c r="E1544" s="362" t="s">
        <v>940</v>
      </c>
      <c r="F1544" s="365" t="s">
        <v>226</v>
      </c>
      <c r="G1544" s="360"/>
      <c r="H1544" s="365" t="s">
        <v>226</v>
      </c>
      <c r="I1544" s="361"/>
      <c r="J1544" s="365" t="s">
        <v>226</v>
      </c>
      <c r="K1544" s="335"/>
      <c r="L1544" s="335"/>
      <c r="M1544" s="335"/>
    </row>
    <row r="1545" spans="1:13" ht="13.8" hidden="1">
      <c r="A1545" s="335"/>
      <c r="B1545" s="335"/>
      <c r="C1545" s="377" t="s">
        <v>947</v>
      </c>
      <c r="D1545" s="370" t="s">
        <v>575</v>
      </c>
      <c r="E1545" s="362" t="s">
        <v>941</v>
      </c>
      <c r="F1545" s="365" t="s">
        <v>226</v>
      </c>
      <c r="G1545" s="360"/>
      <c r="H1545" s="365" t="s">
        <v>226</v>
      </c>
      <c r="I1545" s="361"/>
      <c r="J1545" s="365" t="s">
        <v>226</v>
      </c>
      <c r="K1545" s="335"/>
      <c r="L1545" s="335"/>
      <c r="M1545" s="335"/>
    </row>
    <row r="1546" spans="1:13" ht="13.8" hidden="1">
      <c r="A1546" s="335"/>
      <c r="B1546" s="335"/>
      <c r="C1546" s="377" t="s">
        <v>947</v>
      </c>
      <c r="D1546" s="370" t="s">
        <v>575</v>
      </c>
      <c r="E1546" s="362" t="s">
        <v>942</v>
      </c>
      <c r="F1546" s="365" t="s">
        <v>226</v>
      </c>
      <c r="G1546" s="360"/>
      <c r="H1546" s="365" t="s">
        <v>226</v>
      </c>
      <c r="I1546" s="361"/>
      <c r="J1546" s="365" t="s">
        <v>226</v>
      </c>
      <c r="K1546" s="335"/>
      <c r="L1546" s="335"/>
      <c r="M1546" s="335"/>
    </row>
    <row r="1547" spans="1:13" ht="13.8" hidden="1">
      <c r="A1547" s="335"/>
      <c r="B1547" s="335"/>
      <c r="C1547" s="377" t="s">
        <v>947</v>
      </c>
      <c r="D1547" s="370" t="s">
        <v>575</v>
      </c>
      <c r="E1547" s="362" t="s">
        <v>949</v>
      </c>
      <c r="F1547" s="365" t="s">
        <v>226</v>
      </c>
      <c r="G1547" s="365" t="s">
        <v>226</v>
      </c>
      <c r="H1547" s="365" t="s">
        <v>226</v>
      </c>
      <c r="I1547" s="361"/>
      <c r="J1547" s="365" t="s">
        <v>226</v>
      </c>
      <c r="K1547" s="335"/>
      <c r="L1547" s="335"/>
      <c r="M1547" s="335"/>
    </row>
    <row r="1548" spans="1:13" ht="13.8" hidden="1">
      <c r="A1548" s="335"/>
      <c r="B1548" s="335"/>
      <c r="C1548" s="377" t="s">
        <v>947</v>
      </c>
      <c r="D1548" s="370" t="s">
        <v>575</v>
      </c>
      <c r="E1548" s="362" t="s">
        <v>768</v>
      </c>
      <c r="F1548" s="363">
        <v>1484190</v>
      </c>
      <c r="G1548" s="365" t="s">
        <v>226</v>
      </c>
      <c r="H1548" s="363">
        <v>-1484190</v>
      </c>
      <c r="I1548" s="361"/>
      <c r="J1548" s="365" t="s">
        <v>226</v>
      </c>
      <c r="K1548" s="335"/>
      <c r="L1548" s="335"/>
      <c r="M1548" s="335"/>
    </row>
    <row r="1549" spans="1:13" ht="13.8" hidden="1">
      <c r="A1549" s="335"/>
      <c r="B1549" s="335"/>
      <c r="C1549" s="377" t="s">
        <v>947</v>
      </c>
      <c r="D1549" s="370" t="s">
        <v>575</v>
      </c>
      <c r="E1549" s="362" t="s">
        <v>767</v>
      </c>
      <c r="F1549" s="363">
        <v>2653705</v>
      </c>
      <c r="G1549" s="365" t="s">
        <v>226</v>
      </c>
      <c r="H1549" s="363">
        <v>-2653705</v>
      </c>
      <c r="I1549" s="361"/>
      <c r="J1549" s="365" t="s">
        <v>226</v>
      </c>
      <c r="K1549" s="335"/>
      <c r="L1549" s="335"/>
      <c r="M1549" s="335"/>
    </row>
    <row r="1550" spans="1:13" ht="13.8" hidden="1">
      <c r="A1550" s="335"/>
      <c r="B1550" s="335"/>
      <c r="C1550" s="377" t="s">
        <v>947</v>
      </c>
      <c r="D1550" s="370" t="s">
        <v>575</v>
      </c>
      <c r="E1550" s="362" t="s">
        <v>930</v>
      </c>
      <c r="F1550" s="363">
        <v>76424969</v>
      </c>
      <c r="G1550" s="365" t="s">
        <v>226</v>
      </c>
      <c r="H1550" s="363">
        <v>-76424969</v>
      </c>
      <c r="I1550" s="361"/>
      <c r="J1550" s="365" t="s">
        <v>226</v>
      </c>
      <c r="K1550" s="335"/>
      <c r="L1550" s="335"/>
      <c r="M1550" s="335"/>
    </row>
    <row r="1551" spans="1:13" ht="13.8" hidden="1">
      <c r="A1551" s="335"/>
      <c r="B1551" s="335"/>
      <c r="C1551" s="377" t="s">
        <v>947</v>
      </c>
      <c r="D1551" s="370" t="s">
        <v>583</v>
      </c>
      <c r="E1551" s="359" t="s">
        <v>903</v>
      </c>
      <c r="F1551" s="360"/>
      <c r="G1551" s="360"/>
      <c r="H1551" s="360"/>
      <c r="I1551" s="361"/>
      <c r="J1551" s="360"/>
      <c r="K1551" s="335"/>
      <c r="L1551" s="335"/>
      <c r="M1551" s="335"/>
    </row>
    <row r="1552" spans="1:13" ht="13.8" hidden="1">
      <c r="A1552" s="335"/>
      <c r="B1552" s="335"/>
      <c r="C1552" s="377" t="s">
        <v>947</v>
      </c>
      <c r="D1552" s="370" t="s">
        <v>583</v>
      </c>
      <c r="E1552" s="362" t="s">
        <v>752</v>
      </c>
      <c r="F1552" s="360"/>
      <c r="G1552" s="365" t="s">
        <v>226</v>
      </c>
      <c r="H1552" s="365" t="s">
        <v>226</v>
      </c>
      <c r="I1552" s="361"/>
      <c r="J1552" s="365" t="s">
        <v>226</v>
      </c>
      <c r="K1552" s="335"/>
      <c r="L1552" s="335"/>
      <c r="M1552" s="335"/>
    </row>
    <row r="1553" spans="1:13" ht="13.8" hidden="1">
      <c r="A1553" s="335"/>
      <c r="B1553" s="335"/>
      <c r="C1553" s="377" t="s">
        <v>947</v>
      </c>
      <c r="D1553" s="370" t="s">
        <v>583</v>
      </c>
      <c r="E1553" s="362" t="s">
        <v>755</v>
      </c>
      <c r="F1553" s="360"/>
      <c r="G1553" s="365" t="s">
        <v>226</v>
      </c>
      <c r="H1553" s="365" t="s">
        <v>226</v>
      </c>
      <c r="I1553" s="361"/>
      <c r="J1553" s="365" t="s">
        <v>226</v>
      </c>
      <c r="K1553" s="335"/>
      <c r="L1553" s="335"/>
      <c r="M1553" s="335"/>
    </row>
    <row r="1554" spans="1:13" ht="13.8" hidden="1">
      <c r="A1554" s="335"/>
      <c r="B1554" s="335"/>
      <c r="C1554" s="377" t="s">
        <v>947</v>
      </c>
      <c r="D1554" s="370" t="s">
        <v>583</v>
      </c>
      <c r="E1554" s="362" t="s">
        <v>766</v>
      </c>
      <c r="F1554" s="360"/>
      <c r="G1554" s="365" t="s">
        <v>226</v>
      </c>
      <c r="H1554" s="365" t="s">
        <v>226</v>
      </c>
      <c r="I1554" s="361"/>
      <c r="J1554" s="365" t="s">
        <v>226</v>
      </c>
      <c r="K1554" s="335"/>
      <c r="L1554" s="335"/>
      <c r="M1554" s="335"/>
    </row>
    <row r="1555" spans="1:13" ht="13.8" hidden="1">
      <c r="A1555" s="335"/>
      <c r="B1555" s="335"/>
      <c r="C1555" s="377" t="s">
        <v>947</v>
      </c>
      <c r="D1555" s="370" t="s">
        <v>583</v>
      </c>
      <c r="E1555" s="362" t="s">
        <v>940</v>
      </c>
      <c r="F1555" s="360"/>
      <c r="G1555" s="360"/>
      <c r="H1555" s="365" t="s">
        <v>226</v>
      </c>
      <c r="I1555" s="361"/>
      <c r="J1555" s="365" t="s">
        <v>226</v>
      </c>
      <c r="K1555" s="335"/>
      <c r="L1555" s="335"/>
      <c r="M1555" s="335"/>
    </row>
    <row r="1556" spans="1:13" ht="13.8" hidden="1">
      <c r="A1556" s="335"/>
      <c r="B1556" s="335"/>
      <c r="C1556" s="377" t="s">
        <v>947</v>
      </c>
      <c r="D1556" s="370" t="s">
        <v>583</v>
      </c>
      <c r="E1556" s="362" t="s">
        <v>941</v>
      </c>
      <c r="F1556" s="360"/>
      <c r="G1556" s="360"/>
      <c r="H1556" s="365" t="s">
        <v>226</v>
      </c>
      <c r="I1556" s="361"/>
      <c r="J1556" s="365" t="s">
        <v>226</v>
      </c>
      <c r="K1556" s="335"/>
      <c r="L1556" s="335"/>
      <c r="M1556" s="335"/>
    </row>
    <row r="1557" spans="1:13" ht="13.8" hidden="1">
      <c r="A1557" s="335"/>
      <c r="B1557" s="335"/>
      <c r="C1557" s="377" t="s">
        <v>947</v>
      </c>
      <c r="D1557" s="370" t="s">
        <v>583</v>
      </c>
      <c r="E1557" s="362" t="s">
        <v>942</v>
      </c>
      <c r="F1557" s="360"/>
      <c r="G1557" s="360"/>
      <c r="H1557" s="365" t="s">
        <v>226</v>
      </c>
      <c r="I1557" s="361"/>
      <c r="J1557" s="365" t="s">
        <v>226</v>
      </c>
      <c r="K1557" s="335"/>
      <c r="L1557" s="335"/>
      <c r="M1557" s="335"/>
    </row>
    <row r="1558" spans="1:13" ht="13.8" hidden="1">
      <c r="A1558" s="335"/>
      <c r="B1558" s="335"/>
      <c r="C1558" s="377" t="s">
        <v>947</v>
      </c>
      <c r="D1558" s="370" t="s">
        <v>583</v>
      </c>
      <c r="E1558" s="362" t="s">
        <v>949</v>
      </c>
      <c r="F1558" s="360"/>
      <c r="G1558" s="365" t="s">
        <v>226</v>
      </c>
      <c r="H1558" s="365" t="s">
        <v>226</v>
      </c>
      <c r="I1558" s="361"/>
      <c r="J1558" s="365" t="s">
        <v>226</v>
      </c>
      <c r="K1558" s="335"/>
      <c r="L1558" s="335"/>
      <c r="M1558" s="335"/>
    </row>
    <row r="1559" spans="1:13" ht="13.8" hidden="1">
      <c r="A1559" s="335"/>
      <c r="B1559" s="335"/>
      <c r="C1559" s="377" t="s">
        <v>947</v>
      </c>
      <c r="D1559" s="370" t="s">
        <v>583</v>
      </c>
      <c r="E1559" s="362" t="s">
        <v>768</v>
      </c>
      <c r="F1559" s="360"/>
      <c r="G1559" s="365" t="s">
        <v>226</v>
      </c>
      <c r="H1559" s="365" t="s">
        <v>226</v>
      </c>
      <c r="I1559" s="361"/>
      <c r="J1559" s="365" t="s">
        <v>226</v>
      </c>
      <c r="K1559" s="335"/>
      <c r="L1559" s="335"/>
      <c r="M1559" s="335"/>
    </row>
    <row r="1560" spans="1:13" ht="13.8" hidden="1">
      <c r="A1560" s="335"/>
      <c r="B1560" s="335"/>
      <c r="C1560" s="377" t="s">
        <v>947</v>
      </c>
      <c r="D1560" s="370" t="s">
        <v>583</v>
      </c>
      <c r="E1560" s="362" t="s">
        <v>767</v>
      </c>
      <c r="F1560" s="360"/>
      <c r="G1560" s="365" t="s">
        <v>226</v>
      </c>
      <c r="H1560" s="365" t="s">
        <v>226</v>
      </c>
      <c r="I1560" s="361"/>
      <c r="J1560" s="365" t="s">
        <v>226</v>
      </c>
      <c r="K1560" s="335"/>
      <c r="L1560" s="335"/>
      <c r="M1560" s="335"/>
    </row>
    <row r="1561" spans="1:13" ht="13.8" hidden="1">
      <c r="A1561" s="335"/>
      <c r="B1561" s="335"/>
      <c r="C1561" s="377" t="s">
        <v>947</v>
      </c>
      <c r="D1561" s="370" t="s">
        <v>583</v>
      </c>
      <c r="E1561" s="362" t="s">
        <v>930</v>
      </c>
      <c r="F1561" s="360"/>
      <c r="G1561" s="365">
        <v>500</v>
      </c>
      <c r="H1561" s="365">
        <v>500</v>
      </c>
      <c r="I1561" s="366">
        <v>500</v>
      </c>
      <c r="J1561" s="365" t="s">
        <v>226</v>
      </c>
      <c r="K1561" s="335"/>
      <c r="L1561" s="335"/>
      <c r="M1561" s="335"/>
    </row>
    <row r="1562" spans="1:13" ht="13.8" hidden="1">
      <c r="A1562" s="335"/>
      <c r="B1562" s="335"/>
      <c r="C1562" s="377" t="s">
        <v>947</v>
      </c>
      <c r="D1562" s="351" t="s">
        <v>988</v>
      </c>
      <c r="E1562" s="373" t="s">
        <v>988</v>
      </c>
      <c r="F1562" s="374">
        <v>4223338021</v>
      </c>
      <c r="G1562" s="374">
        <v>5082143861</v>
      </c>
      <c r="H1562" s="374">
        <v>858805839</v>
      </c>
      <c r="I1562" s="375">
        <v>5507352141</v>
      </c>
      <c r="J1562" s="374">
        <v>-425208280</v>
      </c>
      <c r="K1562" s="335"/>
      <c r="L1562" s="335"/>
      <c r="M1562" s="335"/>
    </row>
    <row r="1563" spans="1:13" ht="13.8" hidden="1">
      <c r="A1563" s="335"/>
      <c r="B1563" s="335"/>
      <c r="C1563" s="377" t="s">
        <v>947</v>
      </c>
      <c r="D1563" s="351" t="s">
        <v>952</v>
      </c>
      <c r="E1563" s="373" t="s">
        <v>952</v>
      </c>
      <c r="F1563" s="374">
        <v>8125347147</v>
      </c>
      <c r="G1563" s="374">
        <v>8952166044</v>
      </c>
      <c r="H1563" s="374">
        <v>826818896</v>
      </c>
      <c r="I1563" s="375">
        <v>9399010639</v>
      </c>
      <c r="J1563" s="374">
        <v>-446844595</v>
      </c>
      <c r="K1563" s="335"/>
      <c r="L1563" s="335"/>
      <c r="M1563" s="335"/>
    </row>
    <row r="1564" spans="1:13" ht="13.8" hidden="1">
      <c r="A1564" s="335"/>
      <c r="B1564" s="335"/>
      <c r="C1564" s="350"/>
      <c r="D1564" s="351" t="s">
        <v>953</v>
      </c>
      <c r="E1564" s="373" t="s">
        <v>953</v>
      </c>
      <c r="F1564" s="353"/>
      <c r="G1564" s="353"/>
      <c r="H1564" s="353"/>
      <c r="I1564" s="354"/>
      <c r="J1564" s="353"/>
      <c r="K1564" s="335"/>
      <c r="L1564" s="335"/>
      <c r="M1564" s="335"/>
    </row>
    <row r="1565" spans="1:13" ht="13.8" hidden="1">
      <c r="A1565" s="335"/>
      <c r="B1565" s="335"/>
      <c r="C1565" s="350"/>
      <c r="D1565" s="351" t="s">
        <v>543</v>
      </c>
      <c r="E1565" s="373" t="s">
        <v>543</v>
      </c>
      <c r="F1565" s="353"/>
      <c r="G1565" s="353"/>
      <c r="H1565" s="353"/>
      <c r="I1565" s="354"/>
      <c r="J1565" s="353"/>
      <c r="K1565" s="335"/>
      <c r="L1565" s="335"/>
      <c r="M1565" s="335"/>
    </row>
    <row r="1566" spans="1:13" ht="13.8" hidden="1">
      <c r="A1566" s="335"/>
      <c r="B1566" s="335"/>
      <c r="C1566" s="377" t="s">
        <v>953</v>
      </c>
      <c r="D1566" s="370" t="s">
        <v>537</v>
      </c>
      <c r="E1566" s="359" t="s">
        <v>983</v>
      </c>
      <c r="F1566" s="360"/>
      <c r="G1566" s="360"/>
      <c r="H1566" s="360"/>
      <c r="I1566" s="361"/>
      <c r="J1566" s="360"/>
      <c r="K1566" s="335"/>
      <c r="L1566" s="335"/>
      <c r="M1566" s="335"/>
    </row>
    <row r="1567" spans="1:13" ht="13.8" hidden="1">
      <c r="A1567" s="335"/>
      <c r="B1567" s="335"/>
      <c r="C1567" s="377" t="s">
        <v>953</v>
      </c>
      <c r="D1567" s="370" t="s">
        <v>537</v>
      </c>
      <c r="E1567" s="362" t="s">
        <v>954</v>
      </c>
      <c r="F1567" s="365" t="s">
        <v>226</v>
      </c>
      <c r="G1567" s="365" t="s">
        <v>226</v>
      </c>
      <c r="H1567" s="365" t="s">
        <v>226</v>
      </c>
      <c r="I1567" s="361"/>
      <c r="J1567" s="365" t="s">
        <v>226</v>
      </c>
      <c r="K1567" s="335"/>
      <c r="L1567" s="335"/>
      <c r="M1567" s="335"/>
    </row>
    <row r="1568" spans="1:13" ht="13.8" hidden="1">
      <c r="A1568" s="335"/>
      <c r="B1568" s="335"/>
      <c r="C1568" s="377" t="s">
        <v>953</v>
      </c>
      <c r="D1568" s="370" t="s">
        <v>537</v>
      </c>
      <c r="E1568" s="362" t="s">
        <v>772</v>
      </c>
      <c r="F1568" s="365" t="s">
        <v>226</v>
      </c>
      <c r="G1568" s="365" t="s">
        <v>226</v>
      </c>
      <c r="H1568" s="365" t="s">
        <v>226</v>
      </c>
      <c r="I1568" s="361"/>
      <c r="J1568" s="365" t="s">
        <v>226</v>
      </c>
      <c r="K1568" s="335"/>
      <c r="L1568" s="335"/>
      <c r="M1568" s="335"/>
    </row>
    <row r="1569" spans="1:13" ht="13.8" hidden="1">
      <c r="A1569" s="335"/>
      <c r="B1569" s="335"/>
      <c r="C1569" s="377" t="s">
        <v>953</v>
      </c>
      <c r="D1569" s="370" t="s">
        <v>537</v>
      </c>
      <c r="E1569" s="362" t="s">
        <v>955</v>
      </c>
      <c r="F1569" s="365" t="s">
        <v>226</v>
      </c>
      <c r="G1569" s="365" t="s">
        <v>226</v>
      </c>
      <c r="H1569" s="365" t="s">
        <v>226</v>
      </c>
      <c r="I1569" s="361"/>
      <c r="J1569" s="365" t="s">
        <v>226</v>
      </c>
      <c r="K1569" s="335"/>
      <c r="L1569" s="335"/>
      <c r="M1569" s="335"/>
    </row>
    <row r="1570" spans="1:13" ht="13.8" hidden="1">
      <c r="A1570" s="335"/>
      <c r="B1570" s="335"/>
      <c r="C1570" s="377" t="s">
        <v>953</v>
      </c>
      <c r="D1570" s="370" t="s">
        <v>566</v>
      </c>
      <c r="E1570" s="359" t="s">
        <v>876</v>
      </c>
      <c r="F1570" s="360"/>
      <c r="G1570" s="360"/>
      <c r="H1570" s="360"/>
      <c r="I1570" s="361"/>
      <c r="J1570" s="360"/>
      <c r="K1570" s="335"/>
      <c r="L1570" s="335"/>
      <c r="M1570" s="335"/>
    </row>
    <row r="1571" spans="1:13" ht="13.8" hidden="1">
      <c r="A1571" s="335"/>
      <c r="B1571" s="335"/>
      <c r="C1571" s="377" t="s">
        <v>953</v>
      </c>
      <c r="D1571" s="370" t="s">
        <v>566</v>
      </c>
      <c r="E1571" s="362" t="s">
        <v>954</v>
      </c>
      <c r="F1571" s="365" t="s">
        <v>226</v>
      </c>
      <c r="G1571" s="365" t="s">
        <v>226</v>
      </c>
      <c r="H1571" s="365" t="s">
        <v>226</v>
      </c>
      <c r="I1571" s="361"/>
      <c r="J1571" s="365" t="s">
        <v>226</v>
      </c>
      <c r="K1571" s="335"/>
      <c r="L1571" s="335"/>
      <c r="M1571" s="335"/>
    </row>
    <row r="1572" spans="1:13" ht="13.8" hidden="1">
      <c r="A1572" s="335"/>
      <c r="B1572" s="335"/>
      <c r="C1572" s="377" t="s">
        <v>953</v>
      </c>
      <c r="D1572" s="370" t="s">
        <v>566</v>
      </c>
      <c r="E1572" s="362" t="s">
        <v>772</v>
      </c>
      <c r="F1572" s="365" t="s">
        <v>226</v>
      </c>
      <c r="G1572" s="365" t="s">
        <v>226</v>
      </c>
      <c r="H1572" s="365" t="s">
        <v>226</v>
      </c>
      <c r="I1572" s="361"/>
      <c r="J1572" s="365" t="s">
        <v>226</v>
      </c>
      <c r="K1572" s="335"/>
      <c r="L1572" s="335"/>
      <c r="M1572" s="335"/>
    </row>
    <row r="1573" spans="1:13" ht="13.8" hidden="1">
      <c r="A1573" s="335"/>
      <c r="B1573" s="335"/>
      <c r="C1573" s="377" t="s">
        <v>953</v>
      </c>
      <c r="D1573" s="370" t="s">
        <v>566</v>
      </c>
      <c r="E1573" s="362" t="s">
        <v>955</v>
      </c>
      <c r="F1573" s="365" t="s">
        <v>226</v>
      </c>
      <c r="G1573" s="365" t="s">
        <v>226</v>
      </c>
      <c r="H1573" s="365" t="s">
        <v>226</v>
      </c>
      <c r="I1573" s="361"/>
      <c r="J1573" s="365" t="s">
        <v>226</v>
      </c>
      <c r="K1573" s="335"/>
      <c r="L1573" s="335"/>
      <c r="M1573" s="335"/>
    </row>
    <row r="1574" spans="1:13" ht="13.8" hidden="1">
      <c r="A1574" s="335"/>
      <c r="B1574" s="335"/>
      <c r="C1574" s="377" t="s">
        <v>953</v>
      </c>
      <c r="D1574" s="370" t="s">
        <v>563</v>
      </c>
      <c r="E1574" s="359" t="s">
        <v>700</v>
      </c>
      <c r="F1574" s="360"/>
      <c r="G1574" s="360"/>
      <c r="H1574" s="360"/>
      <c r="I1574" s="361"/>
      <c r="J1574" s="360"/>
      <c r="K1574" s="335"/>
      <c r="L1574" s="335"/>
      <c r="M1574" s="335"/>
    </row>
    <row r="1575" spans="1:13" ht="13.8" hidden="1">
      <c r="A1575" s="335"/>
      <c r="B1575" s="335"/>
      <c r="C1575" s="377" t="s">
        <v>953</v>
      </c>
      <c r="D1575" s="370" t="s">
        <v>563</v>
      </c>
      <c r="E1575" s="362" t="s">
        <v>954</v>
      </c>
      <c r="F1575" s="365" t="s">
        <v>226</v>
      </c>
      <c r="G1575" s="365" t="s">
        <v>226</v>
      </c>
      <c r="H1575" s="365" t="s">
        <v>226</v>
      </c>
      <c r="I1575" s="361"/>
      <c r="J1575" s="365" t="s">
        <v>226</v>
      </c>
      <c r="K1575" s="335"/>
      <c r="L1575" s="335"/>
      <c r="M1575" s="335"/>
    </row>
    <row r="1576" spans="1:13" ht="13.8" hidden="1">
      <c r="A1576" s="335"/>
      <c r="B1576" s="335"/>
      <c r="C1576" s="377" t="s">
        <v>953</v>
      </c>
      <c r="D1576" s="370" t="s">
        <v>563</v>
      </c>
      <c r="E1576" s="362" t="s">
        <v>772</v>
      </c>
      <c r="F1576" s="365" t="s">
        <v>226</v>
      </c>
      <c r="G1576" s="365" t="s">
        <v>226</v>
      </c>
      <c r="H1576" s="365" t="s">
        <v>226</v>
      </c>
      <c r="I1576" s="361"/>
      <c r="J1576" s="365" t="s">
        <v>226</v>
      </c>
      <c r="K1576" s="335"/>
      <c r="L1576" s="335"/>
      <c r="M1576" s="335"/>
    </row>
    <row r="1577" spans="1:13" ht="13.8" hidden="1">
      <c r="A1577" s="335"/>
      <c r="B1577" s="335"/>
      <c r="C1577" s="377" t="s">
        <v>953</v>
      </c>
      <c r="D1577" s="370" t="s">
        <v>563</v>
      </c>
      <c r="E1577" s="362" t="s">
        <v>955</v>
      </c>
      <c r="F1577" s="365" t="s">
        <v>226</v>
      </c>
      <c r="G1577" s="365" t="s">
        <v>226</v>
      </c>
      <c r="H1577" s="365" t="s">
        <v>226</v>
      </c>
      <c r="I1577" s="361"/>
      <c r="J1577" s="365" t="s">
        <v>226</v>
      </c>
      <c r="K1577" s="335"/>
      <c r="L1577" s="335"/>
      <c r="M1577" s="335"/>
    </row>
    <row r="1578" spans="1:13" ht="13.8" hidden="1">
      <c r="A1578" s="335"/>
      <c r="B1578" s="335"/>
      <c r="C1578" s="377" t="s">
        <v>953</v>
      </c>
      <c r="D1578" s="370" t="s">
        <v>569</v>
      </c>
      <c r="E1578" s="359" t="s">
        <v>878</v>
      </c>
      <c r="F1578" s="360"/>
      <c r="G1578" s="360"/>
      <c r="H1578" s="360"/>
      <c r="I1578" s="361"/>
      <c r="J1578" s="360"/>
      <c r="K1578" s="335"/>
      <c r="L1578" s="335"/>
      <c r="M1578" s="335"/>
    </row>
    <row r="1579" spans="1:13" ht="13.8" hidden="1">
      <c r="A1579" s="335"/>
      <c r="B1579" s="335"/>
      <c r="C1579" s="377" t="s">
        <v>953</v>
      </c>
      <c r="D1579" s="370" t="s">
        <v>569</v>
      </c>
      <c r="E1579" s="362" t="s">
        <v>954</v>
      </c>
      <c r="F1579" s="365" t="s">
        <v>226</v>
      </c>
      <c r="G1579" s="365" t="s">
        <v>226</v>
      </c>
      <c r="H1579" s="365" t="s">
        <v>226</v>
      </c>
      <c r="I1579" s="361"/>
      <c r="J1579" s="365" t="s">
        <v>226</v>
      </c>
      <c r="K1579" s="335"/>
      <c r="L1579" s="335"/>
      <c r="M1579" s="335"/>
    </row>
    <row r="1580" spans="1:13" ht="13.8" hidden="1">
      <c r="A1580" s="335"/>
      <c r="B1580" s="335"/>
      <c r="C1580" s="377" t="s">
        <v>953</v>
      </c>
      <c r="D1580" s="370" t="s">
        <v>569</v>
      </c>
      <c r="E1580" s="362" t="s">
        <v>772</v>
      </c>
      <c r="F1580" s="365" t="s">
        <v>226</v>
      </c>
      <c r="G1580" s="365" t="s">
        <v>226</v>
      </c>
      <c r="H1580" s="365" t="s">
        <v>226</v>
      </c>
      <c r="I1580" s="361"/>
      <c r="J1580" s="365" t="s">
        <v>226</v>
      </c>
      <c r="K1580" s="335"/>
      <c r="L1580" s="335"/>
      <c r="M1580" s="335"/>
    </row>
    <row r="1581" spans="1:13" ht="13.8" hidden="1">
      <c r="A1581" s="335"/>
      <c r="B1581" s="335"/>
      <c r="C1581" s="377" t="s">
        <v>953</v>
      </c>
      <c r="D1581" s="370" t="s">
        <v>569</v>
      </c>
      <c r="E1581" s="362" t="s">
        <v>955</v>
      </c>
      <c r="F1581" s="365" t="s">
        <v>226</v>
      </c>
      <c r="G1581" s="365" t="s">
        <v>226</v>
      </c>
      <c r="H1581" s="365" t="s">
        <v>226</v>
      </c>
      <c r="I1581" s="361"/>
      <c r="J1581" s="365" t="s">
        <v>226</v>
      </c>
      <c r="K1581" s="335"/>
      <c r="L1581" s="335"/>
      <c r="M1581" s="335"/>
    </row>
    <row r="1582" spans="1:13" ht="13.8" hidden="1">
      <c r="A1582" s="335"/>
      <c r="B1582" s="335"/>
      <c r="C1582" s="377" t="s">
        <v>953</v>
      </c>
      <c r="D1582" s="370" t="s">
        <v>880</v>
      </c>
      <c r="E1582" s="359" t="s">
        <v>984</v>
      </c>
      <c r="F1582" s="360"/>
      <c r="G1582" s="360"/>
      <c r="H1582" s="360"/>
      <c r="I1582" s="361"/>
      <c r="J1582" s="360"/>
      <c r="K1582" s="335"/>
      <c r="L1582" s="335"/>
      <c r="M1582" s="335"/>
    </row>
    <row r="1583" spans="1:13" ht="13.8" hidden="1">
      <c r="A1583" s="335"/>
      <c r="B1583" s="335"/>
      <c r="C1583" s="377" t="s">
        <v>953</v>
      </c>
      <c r="D1583" s="370" t="s">
        <v>880</v>
      </c>
      <c r="E1583" s="362" t="s">
        <v>954</v>
      </c>
      <c r="F1583" s="363">
        <v>42181507</v>
      </c>
      <c r="G1583" s="363">
        <v>46523426</v>
      </c>
      <c r="H1583" s="363">
        <v>4341919</v>
      </c>
      <c r="I1583" s="364">
        <v>46523426</v>
      </c>
      <c r="J1583" s="365" t="s">
        <v>226</v>
      </c>
      <c r="K1583" s="335"/>
      <c r="L1583" s="335"/>
      <c r="M1583" s="335"/>
    </row>
    <row r="1584" spans="1:13" ht="13.8" hidden="1">
      <c r="A1584" s="335"/>
      <c r="B1584" s="335"/>
      <c r="C1584" s="377" t="s">
        <v>953</v>
      </c>
      <c r="D1584" s="370" t="s">
        <v>880</v>
      </c>
      <c r="E1584" s="362" t="s">
        <v>772</v>
      </c>
      <c r="F1584" s="363">
        <v>450572236</v>
      </c>
      <c r="G1584" s="363">
        <v>456885834</v>
      </c>
      <c r="H1584" s="363">
        <v>6313598</v>
      </c>
      <c r="I1584" s="364">
        <v>456885834</v>
      </c>
      <c r="J1584" s="365" t="s">
        <v>226</v>
      </c>
      <c r="K1584" s="335"/>
      <c r="L1584" s="335"/>
      <c r="M1584" s="335"/>
    </row>
    <row r="1585" spans="1:13" ht="13.8" hidden="1">
      <c r="A1585" s="335"/>
      <c r="B1585" s="335"/>
      <c r="C1585" s="377" t="s">
        <v>953</v>
      </c>
      <c r="D1585" s="370" t="s">
        <v>880</v>
      </c>
      <c r="E1585" s="362" t="s">
        <v>955</v>
      </c>
      <c r="F1585" s="363">
        <v>39979376</v>
      </c>
      <c r="G1585" s="363">
        <v>37197264</v>
      </c>
      <c r="H1585" s="363">
        <v>-2782112</v>
      </c>
      <c r="I1585" s="364">
        <v>37197264</v>
      </c>
      <c r="J1585" s="365" t="s">
        <v>226</v>
      </c>
      <c r="K1585" s="335"/>
      <c r="L1585" s="335"/>
      <c r="M1585" s="335"/>
    </row>
    <row r="1586" spans="1:13" ht="13.8" hidden="1">
      <c r="A1586" s="335"/>
      <c r="B1586" s="335"/>
      <c r="C1586" s="377" t="s">
        <v>953</v>
      </c>
      <c r="D1586" s="370" t="s">
        <v>884</v>
      </c>
      <c r="E1586" s="359" t="s">
        <v>717</v>
      </c>
      <c r="F1586" s="360"/>
      <c r="G1586" s="360"/>
      <c r="H1586" s="360"/>
      <c r="I1586" s="361"/>
      <c r="J1586" s="360"/>
      <c r="K1586" s="335"/>
      <c r="L1586" s="335"/>
      <c r="M1586" s="335"/>
    </row>
    <row r="1587" spans="1:13" ht="13.8" hidden="1">
      <c r="A1587" s="335"/>
      <c r="B1587" s="335"/>
      <c r="C1587" s="377" t="s">
        <v>953</v>
      </c>
      <c r="D1587" s="370" t="s">
        <v>884</v>
      </c>
      <c r="E1587" s="362" t="s">
        <v>954</v>
      </c>
      <c r="F1587" s="365" t="s">
        <v>226</v>
      </c>
      <c r="G1587" s="365" t="s">
        <v>226</v>
      </c>
      <c r="H1587" s="365" t="s">
        <v>226</v>
      </c>
      <c r="I1587" s="361"/>
      <c r="J1587" s="365" t="s">
        <v>226</v>
      </c>
      <c r="K1587" s="335"/>
      <c r="L1587" s="335"/>
      <c r="M1587" s="335"/>
    </row>
    <row r="1588" spans="1:13" ht="13.8" hidden="1">
      <c r="A1588" s="335"/>
      <c r="B1588" s="335"/>
      <c r="C1588" s="377" t="s">
        <v>953</v>
      </c>
      <c r="D1588" s="370" t="s">
        <v>884</v>
      </c>
      <c r="E1588" s="362" t="s">
        <v>772</v>
      </c>
      <c r="F1588" s="365" t="s">
        <v>226</v>
      </c>
      <c r="G1588" s="365" t="s">
        <v>226</v>
      </c>
      <c r="H1588" s="365" t="s">
        <v>226</v>
      </c>
      <c r="I1588" s="361"/>
      <c r="J1588" s="365" t="s">
        <v>226</v>
      </c>
      <c r="K1588" s="335"/>
      <c r="L1588" s="335"/>
      <c r="M1588" s="335"/>
    </row>
    <row r="1589" spans="1:13" ht="13.8" hidden="1">
      <c r="A1589" s="335"/>
      <c r="B1589" s="335"/>
      <c r="C1589" s="377" t="s">
        <v>953</v>
      </c>
      <c r="D1589" s="370" t="s">
        <v>884</v>
      </c>
      <c r="E1589" s="362" t="s">
        <v>955</v>
      </c>
      <c r="F1589" s="365" t="s">
        <v>226</v>
      </c>
      <c r="G1589" s="365" t="s">
        <v>226</v>
      </c>
      <c r="H1589" s="365" t="s">
        <v>226</v>
      </c>
      <c r="I1589" s="361"/>
      <c r="J1589" s="365" t="s">
        <v>226</v>
      </c>
      <c r="K1589" s="335"/>
      <c r="L1589" s="335"/>
      <c r="M1589" s="335"/>
    </row>
    <row r="1590" spans="1:13" ht="13.8" hidden="1">
      <c r="A1590" s="335"/>
      <c r="B1590" s="335"/>
      <c r="C1590" s="377" t="s">
        <v>953</v>
      </c>
      <c r="D1590" s="370" t="s">
        <v>515</v>
      </c>
      <c r="E1590" s="359" t="s">
        <v>886</v>
      </c>
      <c r="F1590" s="360"/>
      <c r="G1590" s="360"/>
      <c r="H1590" s="360"/>
      <c r="I1590" s="361"/>
      <c r="J1590" s="360"/>
      <c r="K1590" s="335"/>
      <c r="L1590" s="335"/>
      <c r="M1590" s="335"/>
    </row>
    <row r="1591" spans="1:13" ht="13.8" hidden="1">
      <c r="A1591" s="335"/>
      <c r="B1591" s="335"/>
      <c r="C1591" s="377" t="s">
        <v>953</v>
      </c>
      <c r="D1591" s="370" t="s">
        <v>515</v>
      </c>
      <c r="E1591" s="362" t="s">
        <v>954</v>
      </c>
      <c r="F1591" s="365" t="s">
        <v>226</v>
      </c>
      <c r="G1591" s="363">
        <v>218991</v>
      </c>
      <c r="H1591" s="363">
        <v>218991</v>
      </c>
      <c r="I1591" s="361"/>
      <c r="J1591" s="363">
        <v>218991</v>
      </c>
      <c r="K1591" s="335"/>
      <c r="L1591" s="335"/>
      <c r="M1591" s="335"/>
    </row>
    <row r="1592" spans="1:13" ht="13.8" hidden="1">
      <c r="A1592" s="335"/>
      <c r="B1592" s="335"/>
      <c r="C1592" s="377" t="s">
        <v>953</v>
      </c>
      <c r="D1592" s="370" t="s">
        <v>515</v>
      </c>
      <c r="E1592" s="362" t="s">
        <v>772</v>
      </c>
      <c r="F1592" s="365" t="s">
        <v>226</v>
      </c>
      <c r="G1592" s="363">
        <v>7146953</v>
      </c>
      <c r="H1592" s="363">
        <v>7146953</v>
      </c>
      <c r="I1592" s="361"/>
      <c r="J1592" s="363">
        <v>7146953</v>
      </c>
      <c r="K1592" s="335"/>
      <c r="L1592" s="335"/>
      <c r="M1592" s="335"/>
    </row>
    <row r="1593" spans="1:13" ht="13.8" hidden="1">
      <c r="A1593" s="335"/>
      <c r="B1593" s="335"/>
      <c r="C1593" s="377" t="s">
        <v>953</v>
      </c>
      <c r="D1593" s="370" t="s">
        <v>515</v>
      </c>
      <c r="E1593" s="362" t="s">
        <v>955</v>
      </c>
      <c r="F1593" s="365" t="s">
        <v>226</v>
      </c>
      <c r="G1593" s="365" t="s">
        <v>226</v>
      </c>
      <c r="H1593" s="365" t="s">
        <v>226</v>
      </c>
      <c r="I1593" s="361"/>
      <c r="J1593" s="365" t="s">
        <v>226</v>
      </c>
      <c r="K1593" s="335"/>
      <c r="L1593" s="335"/>
      <c r="M1593" s="335"/>
    </row>
    <row r="1594" spans="1:13" ht="13.8" hidden="1">
      <c r="A1594" s="335"/>
      <c r="B1594" s="335"/>
      <c r="C1594" s="377" t="s">
        <v>953</v>
      </c>
      <c r="D1594" s="370" t="s">
        <v>585</v>
      </c>
      <c r="E1594" s="359" t="s">
        <v>989</v>
      </c>
      <c r="F1594" s="360"/>
      <c r="G1594" s="360"/>
      <c r="H1594" s="360"/>
      <c r="I1594" s="361"/>
      <c r="J1594" s="360"/>
      <c r="K1594" s="335"/>
      <c r="L1594" s="335"/>
      <c r="M1594" s="335"/>
    </row>
    <row r="1595" spans="1:13" ht="13.8" hidden="1">
      <c r="A1595" s="335"/>
      <c r="B1595" s="335"/>
      <c r="C1595" s="377" t="s">
        <v>953</v>
      </c>
      <c r="D1595" s="370" t="s">
        <v>585</v>
      </c>
      <c r="E1595" s="362" t="s">
        <v>954</v>
      </c>
      <c r="F1595" s="365" t="s">
        <v>226</v>
      </c>
      <c r="G1595" s="365" t="s">
        <v>226</v>
      </c>
      <c r="H1595" s="365" t="s">
        <v>226</v>
      </c>
      <c r="I1595" s="361"/>
      <c r="J1595" s="365" t="s">
        <v>226</v>
      </c>
      <c r="K1595" s="335"/>
      <c r="L1595" s="335"/>
      <c r="M1595" s="335"/>
    </row>
    <row r="1596" spans="1:13" ht="13.8" hidden="1">
      <c r="A1596" s="335"/>
      <c r="B1596" s="335"/>
      <c r="C1596" s="377" t="s">
        <v>953</v>
      </c>
      <c r="D1596" s="370" t="s">
        <v>585</v>
      </c>
      <c r="E1596" s="362" t="s">
        <v>772</v>
      </c>
      <c r="F1596" s="365" t="s">
        <v>226</v>
      </c>
      <c r="G1596" s="365" t="s">
        <v>226</v>
      </c>
      <c r="H1596" s="365" t="s">
        <v>226</v>
      </c>
      <c r="I1596" s="361"/>
      <c r="J1596" s="365" t="s">
        <v>226</v>
      </c>
      <c r="K1596" s="335"/>
      <c r="L1596" s="335"/>
      <c r="M1596" s="335"/>
    </row>
    <row r="1597" spans="1:13" ht="13.8" hidden="1">
      <c r="A1597" s="335"/>
      <c r="B1597" s="335"/>
      <c r="C1597" s="377" t="s">
        <v>953</v>
      </c>
      <c r="D1597" s="370" t="s">
        <v>585</v>
      </c>
      <c r="E1597" s="362" t="s">
        <v>955</v>
      </c>
      <c r="F1597" s="365" t="s">
        <v>226</v>
      </c>
      <c r="G1597" s="365" t="s">
        <v>226</v>
      </c>
      <c r="H1597" s="365" t="s">
        <v>226</v>
      </c>
      <c r="I1597" s="361"/>
      <c r="J1597" s="365" t="s">
        <v>226</v>
      </c>
      <c r="K1597" s="335"/>
      <c r="L1597" s="335"/>
      <c r="M1597" s="335"/>
    </row>
    <row r="1598" spans="1:13" ht="13.8" hidden="1">
      <c r="A1598" s="335"/>
      <c r="B1598" s="335"/>
      <c r="C1598" s="377" t="s">
        <v>953</v>
      </c>
      <c r="D1598" s="351" t="s">
        <v>888</v>
      </c>
      <c r="E1598" s="373" t="s">
        <v>888</v>
      </c>
      <c r="F1598" s="374">
        <v>532733119</v>
      </c>
      <c r="G1598" s="374">
        <v>547972467</v>
      </c>
      <c r="H1598" s="374">
        <v>15239349</v>
      </c>
      <c r="I1598" s="375">
        <v>540606524</v>
      </c>
      <c r="J1598" s="374">
        <v>7365943</v>
      </c>
      <c r="K1598" s="335"/>
      <c r="L1598" s="335"/>
      <c r="M1598" s="335"/>
    </row>
    <row r="1599" spans="1:13" ht="13.8" hidden="1">
      <c r="A1599" s="335"/>
      <c r="B1599" s="335"/>
      <c r="C1599" s="377" t="s">
        <v>953</v>
      </c>
      <c r="D1599" s="351" t="s">
        <v>547</v>
      </c>
      <c r="E1599" s="373" t="s">
        <v>547</v>
      </c>
      <c r="F1599" s="353"/>
      <c r="G1599" s="353"/>
      <c r="H1599" s="353"/>
      <c r="I1599" s="354"/>
      <c r="J1599" s="353"/>
      <c r="K1599" s="335"/>
      <c r="L1599" s="335"/>
      <c r="M1599" s="335"/>
    </row>
    <row r="1600" spans="1:13" ht="13.8" hidden="1">
      <c r="A1600" s="335"/>
      <c r="B1600" s="335"/>
      <c r="C1600" s="377" t="s">
        <v>953</v>
      </c>
      <c r="D1600" s="370" t="s">
        <v>544</v>
      </c>
      <c r="E1600" s="359" t="s">
        <v>694</v>
      </c>
      <c r="F1600" s="360"/>
      <c r="G1600" s="360"/>
      <c r="H1600" s="360"/>
      <c r="I1600" s="361"/>
      <c r="J1600" s="360"/>
      <c r="K1600" s="335"/>
      <c r="L1600" s="335"/>
      <c r="M1600" s="335"/>
    </row>
    <row r="1601" spans="1:13" ht="13.8" hidden="1">
      <c r="A1601" s="335"/>
      <c r="B1601" s="335"/>
      <c r="C1601" s="377" t="s">
        <v>953</v>
      </c>
      <c r="D1601" s="370" t="s">
        <v>544</v>
      </c>
      <c r="E1601" s="362" t="s">
        <v>954</v>
      </c>
      <c r="F1601" s="365" t="s">
        <v>226</v>
      </c>
      <c r="G1601" s="365" t="s">
        <v>226</v>
      </c>
      <c r="H1601" s="365" t="s">
        <v>226</v>
      </c>
      <c r="I1601" s="361"/>
      <c r="J1601" s="365" t="s">
        <v>226</v>
      </c>
      <c r="K1601" s="335"/>
      <c r="L1601" s="335"/>
      <c r="M1601" s="335"/>
    </row>
    <row r="1602" spans="1:13" ht="13.8" hidden="1">
      <c r="A1602" s="405"/>
      <c r="B1602" s="405"/>
      <c r="C1602" s="377" t="s">
        <v>953</v>
      </c>
      <c r="D1602" s="370" t="s">
        <v>544</v>
      </c>
      <c r="E1602" s="362" t="s">
        <v>772</v>
      </c>
      <c r="F1602" s="365" t="s">
        <v>226</v>
      </c>
      <c r="G1602" s="365" t="s">
        <v>226</v>
      </c>
      <c r="H1602" s="365" t="s">
        <v>226</v>
      </c>
      <c r="I1602" s="361"/>
      <c r="J1602" s="365" t="s">
        <v>226</v>
      </c>
      <c r="K1602" s="335"/>
      <c r="L1602" s="335"/>
      <c r="M1602" s="405"/>
    </row>
    <row r="1603" spans="1:13" ht="13.8" hidden="1">
      <c r="A1603" s="405"/>
      <c r="B1603" s="405"/>
      <c r="C1603" s="377" t="s">
        <v>953</v>
      </c>
      <c r="D1603" s="370" t="s">
        <v>544</v>
      </c>
      <c r="E1603" s="362" t="s">
        <v>955</v>
      </c>
      <c r="F1603" s="365" t="s">
        <v>226</v>
      </c>
      <c r="G1603" s="365" t="s">
        <v>226</v>
      </c>
      <c r="H1603" s="365" t="s">
        <v>226</v>
      </c>
      <c r="I1603" s="361"/>
      <c r="J1603" s="365" t="s">
        <v>226</v>
      </c>
      <c r="K1603" s="335"/>
      <c r="L1603" s="335"/>
      <c r="M1603" s="405"/>
    </row>
    <row r="1604" spans="1:13" ht="13.8" hidden="1">
      <c r="A1604" s="405"/>
      <c r="B1604" s="405"/>
      <c r="C1604" s="377" t="s">
        <v>953</v>
      </c>
      <c r="D1604" s="370" t="s">
        <v>545</v>
      </c>
      <c r="E1604" s="359" t="s">
        <v>686</v>
      </c>
      <c r="F1604" s="360"/>
      <c r="G1604" s="360"/>
      <c r="H1604" s="360"/>
      <c r="I1604" s="361"/>
      <c r="J1604" s="360"/>
      <c r="K1604" s="335"/>
      <c r="L1604" s="335"/>
      <c r="M1604" s="405"/>
    </row>
    <row r="1605" spans="1:13" ht="13.8" hidden="1">
      <c r="A1605" s="405"/>
      <c r="B1605" s="405"/>
      <c r="C1605" s="377" t="s">
        <v>953</v>
      </c>
      <c r="D1605" s="370" t="s">
        <v>545</v>
      </c>
      <c r="E1605" s="362" t="s">
        <v>954</v>
      </c>
      <c r="F1605" s="365" t="s">
        <v>226</v>
      </c>
      <c r="G1605" s="365" t="s">
        <v>226</v>
      </c>
      <c r="H1605" s="365" t="s">
        <v>226</v>
      </c>
      <c r="I1605" s="361"/>
      <c r="J1605" s="365" t="s">
        <v>226</v>
      </c>
      <c r="K1605" s="335"/>
      <c r="L1605" s="335"/>
      <c r="M1605" s="405"/>
    </row>
    <row r="1606" spans="1:13" ht="13.8" hidden="1">
      <c r="A1606" s="405"/>
      <c r="B1606" s="405"/>
      <c r="C1606" s="377" t="s">
        <v>953</v>
      </c>
      <c r="D1606" s="370" t="s">
        <v>545</v>
      </c>
      <c r="E1606" s="362" t="s">
        <v>772</v>
      </c>
      <c r="F1606" s="365" t="s">
        <v>226</v>
      </c>
      <c r="G1606" s="365" t="s">
        <v>226</v>
      </c>
      <c r="H1606" s="365" t="s">
        <v>226</v>
      </c>
      <c r="I1606" s="361"/>
      <c r="J1606" s="365" t="s">
        <v>226</v>
      </c>
      <c r="K1606" s="335"/>
      <c r="L1606" s="335"/>
      <c r="M1606" s="405"/>
    </row>
    <row r="1607" spans="1:13" ht="13.8" hidden="1">
      <c r="A1607" s="405"/>
      <c r="B1607" s="405"/>
      <c r="C1607" s="377" t="s">
        <v>953</v>
      </c>
      <c r="D1607" s="370" t="s">
        <v>545</v>
      </c>
      <c r="E1607" s="362" t="s">
        <v>955</v>
      </c>
      <c r="F1607" s="365" t="s">
        <v>226</v>
      </c>
      <c r="G1607" s="365" t="s">
        <v>226</v>
      </c>
      <c r="H1607" s="365" t="s">
        <v>226</v>
      </c>
      <c r="I1607" s="361"/>
      <c r="J1607" s="365" t="s">
        <v>226</v>
      </c>
      <c r="K1607" s="335"/>
      <c r="L1607" s="335"/>
      <c r="M1607" s="405"/>
    </row>
    <row r="1608" spans="1:13" ht="13.8" hidden="1">
      <c r="A1608" s="405"/>
      <c r="B1608" s="405"/>
      <c r="C1608" s="377" t="s">
        <v>953</v>
      </c>
      <c r="D1608" s="356" t="s">
        <v>559</v>
      </c>
      <c r="E1608" s="373" t="s">
        <v>986</v>
      </c>
      <c r="F1608" s="360"/>
      <c r="G1608" s="360"/>
      <c r="H1608" s="360"/>
      <c r="I1608" s="361"/>
      <c r="J1608" s="360"/>
      <c r="K1608" s="335"/>
      <c r="L1608" s="335"/>
      <c r="M1608" s="405"/>
    </row>
    <row r="1609" spans="1:13" ht="13.8" hidden="1">
      <c r="A1609" s="405"/>
      <c r="B1609" s="405"/>
      <c r="C1609" s="377" t="s">
        <v>953</v>
      </c>
      <c r="D1609" s="356" t="s">
        <v>559</v>
      </c>
      <c r="E1609" s="362" t="s">
        <v>954</v>
      </c>
      <c r="F1609" s="365" t="s">
        <v>226</v>
      </c>
      <c r="G1609" s="365" t="s">
        <v>226</v>
      </c>
      <c r="H1609" s="365" t="s">
        <v>226</v>
      </c>
      <c r="I1609" s="361"/>
      <c r="J1609" s="365" t="s">
        <v>226</v>
      </c>
      <c r="K1609" s="335"/>
      <c r="L1609" s="335"/>
      <c r="M1609" s="405"/>
    </row>
    <row r="1610" spans="1:13" ht="13.8" hidden="1">
      <c r="A1610" s="405"/>
      <c r="B1610" s="405"/>
      <c r="C1610" s="377" t="s">
        <v>953</v>
      </c>
      <c r="D1610" s="356" t="s">
        <v>559</v>
      </c>
      <c r="E1610" s="362" t="s">
        <v>772</v>
      </c>
      <c r="F1610" s="365" t="s">
        <v>226</v>
      </c>
      <c r="G1610" s="365" t="s">
        <v>226</v>
      </c>
      <c r="H1610" s="365" t="s">
        <v>226</v>
      </c>
      <c r="I1610" s="361"/>
      <c r="J1610" s="365" t="s">
        <v>226</v>
      </c>
      <c r="K1610" s="335"/>
      <c r="L1610" s="335"/>
      <c r="M1610" s="405"/>
    </row>
    <row r="1611" spans="1:13" ht="13.8" hidden="1">
      <c r="A1611" s="405"/>
      <c r="B1611" s="405"/>
      <c r="C1611" s="377" t="s">
        <v>953</v>
      </c>
      <c r="D1611" s="356" t="s">
        <v>559</v>
      </c>
      <c r="E1611" s="362" t="s">
        <v>955</v>
      </c>
      <c r="F1611" s="365" t="s">
        <v>226</v>
      </c>
      <c r="G1611" s="365" t="s">
        <v>226</v>
      </c>
      <c r="H1611" s="365" t="s">
        <v>226</v>
      </c>
      <c r="I1611" s="361"/>
      <c r="J1611" s="365" t="s">
        <v>226</v>
      </c>
      <c r="K1611" s="335"/>
      <c r="L1611" s="335"/>
      <c r="M1611" s="405"/>
    </row>
    <row r="1612" spans="1:13" ht="13.8" hidden="1">
      <c r="A1612" s="405"/>
      <c r="B1612" s="405"/>
      <c r="C1612" s="377" t="s">
        <v>953</v>
      </c>
      <c r="D1612" s="370" t="s">
        <v>892</v>
      </c>
      <c r="E1612" s="373" t="s">
        <v>703</v>
      </c>
      <c r="F1612" s="360"/>
      <c r="G1612" s="360"/>
      <c r="H1612" s="360"/>
      <c r="I1612" s="361"/>
      <c r="J1612" s="360"/>
      <c r="K1612" s="335"/>
      <c r="L1612" s="335"/>
      <c r="M1612" s="405"/>
    </row>
    <row r="1613" spans="1:13" ht="13.8" hidden="1">
      <c r="A1613" s="405"/>
      <c r="B1613" s="405"/>
      <c r="C1613" s="377" t="s">
        <v>953</v>
      </c>
      <c r="D1613" s="370" t="s">
        <v>892</v>
      </c>
      <c r="E1613" s="362" t="s">
        <v>954</v>
      </c>
      <c r="F1613" s="365" t="s">
        <v>226</v>
      </c>
      <c r="G1613" s="365" t="s">
        <v>226</v>
      </c>
      <c r="H1613" s="365" t="s">
        <v>226</v>
      </c>
      <c r="I1613" s="361"/>
      <c r="J1613" s="365" t="s">
        <v>226</v>
      </c>
      <c r="K1613" s="335"/>
      <c r="L1613" s="335"/>
      <c r="M1613" s="405"/>
    </row>
    <row r="1614" spans="1:13" ht="13.8" hidden="1">
      <c r="A1614" s="405"/>
      <c r="B1614" s="405"/>
      <c r="C1614" s="377" t="s">
        <v>953</v>
      </c>
      <c r="D1614" s="370" t="s">
        <v>892</v>
      </c>
      <c r="E1614" s="362" t="s">
        <v>772</v>
      </c>
      <c r="F1614" s="365" t="s">
        <v>226</v>
      </c>
      <c r="G1614" s="365" t="s">
        <v>226</v>
      </c>
      <c r="H1614" s="365" t="s">
        <v>226</v>
      </c>
      <c r="I1614" s="361"/>
      <c r="J1614" s="365" t="s">
        <v>226</v>
      </c>
      <c r="K1614" s="335"/>
      <c r="L1614" s="335"/>
      <c r="M1614" s="405"/>
    </row>
    <row r="1615" spans="1:13" ht="13.8" hidden="1">
      <c r="A1615" s="335"/>
      <c r="B1615" s="335"/>
      <c r="C1615" s="377" t="s">
        <v>953</v>
      </c>
      <c r="D1615" s="370" t="s">
        <v>892</v>
      </c>
      <c r="E1615" s="362" t="s">
        <v>955</v>
      </c>
      <c r="F1615" s="365" t="s">
        <v>226</v>
      </c>
      <c r="G1615" s="365" t="s">
        <v>226</v>
      </c>
      <c r="H1615" s="365" t="s">
        <v>226</v>
      </c>
      <c r="I1615" s="361"/>
      <c r="J1615" s="365" t="s">
        <v>226</v>
      </c>
      <c r="K1615" s="335"/>
      <c r="L1615" s="335"/>
      <c r="M1615" s="335"/>
    </row>
    <row r="1616" spans="1:13" ht="13.8" hidden="1">
      <c r="A1616" s="335"/>
      <c r="B1616" s="335"/>
      <c r="C1616" s="377" t="s">
        <v>953</v>
      </c>
      <c r="D1616" s="351" t="s">
        <v>893</v>
      </c>
      <c r="E1616" s="373" t="s">
        <v>893</v>
      </c>
      <c r="F1616" s="376" t="s">
        <v>226</v>
      </c>
      <c r="G1616" s="376" t="s">
        <v>226</v>
      </c>
      <c r="H1616" s="376" t="s">
        <v>226</v>
      </c>
      <c r="I1616" s="382" t="s">
        <v>226</v>
      </c>
      <c r="J1616" s="376" t="s">
        <v>226</v>
      </c>
      <c r="K1616" s="335"/>
      <c r="L1616" s="335"/>
      <c r="M1616" s="335"/>
    </row>
    <row r="1617" spans="1:13" ht="13.8" hidden="1">
      <c r="A1617" s="335"/>
      <c r="B1617" s="335"/>
      <c r="C1617" s="377" t="s">
        <v>953</v>
      </c>
      <c r="D1617" s="351" t="s">
        <v>894</v>
      </c>
      <c r="E1617" s="373" t="s">
        <v>894</v>
      </c>
      <c r="F1617" s="353"/>
      <c r="G1617" s="353"/>
      <c r="H1617" s="353"/>
      <c r="I1617" s="354"/>
      <c r="J1617" s="353"/>
      <c r="K1617" s="335"/>
      <c r="L1617" s="335"/>
      <c r="M1617" s="335"/>
    </row>
    <row r="1618" spans="1:13" ht="13.8" hidden="1">
      <c r="A1618" s="335"/>
      <c r="B1618" s="335"/>
      <c r="C1618" s="377" t="s">
        <v>953</v>
      </c>
      <c r="D1618" s="370" t="s">
        <v>551</v>
      </c>
      <c r="E1618" s="373" t="s">
        <v>689</v>
      </c>
      <c r="F1618" s="360"/>
      <c r="G1618" s="360"/>
      <c r="H1618" s="360"/>
      <c r="I1618" s="361"/>
      <c r="J1618" s="360"/>
      <c r="K1618" s="335"/>
      <c r="L1618" s="335"/>
      <c r="M1618" s="335"/>
    </row>
    <row r="1619" spans="1:13" ht="13.8" hidden="1">
      <c r="A1619" s="335"/>
      <c r="B1619" s="335"/>
      <c r="C1619" s="377" t="s">
        <v>953</v>
      </c>
      <c r="D1619" s="370" t="s">
        <v>551</v>
      </c>
      <c r="E1619" s="362" t="s">
        <v>954</v>
      </c>
      <c r="F1619" s="365" t="s">
        <v>226</v>
      </c>
      <c r="G1619" s="365" t="s">
        <v>226</v>
      </c>
      <c r="H1619" s="365" t="s">
        <v>226</v>
      </c>
      <c r="I1619" s="361"/>
      <c r="J1619" s="365" t="s">
        <v>226</v>
      </c>
      <c r="K1619" s="335"/>
      <c r="L1619" s="335"/>
      <c r="M1619" s="335"/>
    </row>
    <row r="1620" spans="1:13" ht="13.8" hidden="1">
      <c r="A1620" s="335"/>
      <c r="B1620" s="335"/>
      <c r="C1620" s="377" t="s">
        <v>953</v>
      </c>
      <c r="D1620" s="370" t="s">
        <v>551</v>
      </c>
      <c r="E1620" s="362" t="s">
        <v>772</v>
      </c>
      <c r="F1620" s="365" t="s">
        <v>226</v>
      </c>
      <c r="G1620" s="365" t="s">
        <v>226</v>
      </c>
      <c r="H1620" s="365" t="s">
        <v>226</v>
      </c>
      <c r="I1620" s="361"/>
      <c r="J1620" s="365" t="s">
        <v>226</v>
      </c>
      <c r="K1620" s="335"/>
      <c r="L1620" s="335"/>
      <c r="M1620" s="335"/>
    </row>
    <row r="1621" spans="1:13" ht="13.8" hidden="1">
      <c r="A1621" s="335"/>
      <c r="B1621" s="335"/>
      <c r="C1621" s="377" t="s">
        <v>953</v>
      </c>
      <c r="D1621" s="370" t="s">
        <v>551</v>
      </c>
      <c r="E1621" s="362" t="s">
        <v>955</v>
      </c>
      <c r="F1621" s="365" t="s">
        <v>226</v>
      </c>
      <c r="G1621" s="365" t="s">
        <v>226</v>
      </c>
      <c r="H1621" s="365" t="s">
        <v>226</v>
      </c>
      <c r="I1621" s="361"/>
      <c r="J1621" s="365" t="s">
        <v>226</v>
      </c>
      <c r="K1621" s="335"/>
      <c r="L1621" s="335"/>
      <c r="M1621" s="335"/>
    </row>
    <row r="1622" spans="1:13" ht="13.8" hidden="1">
      <c r="A1622" s="335"/>
      <c r="B1622" s="335"/>
      <c r="C1622" s="377" t="s">
        <v>953</v>
      </c>
      <c r="D1622" s="370" t="s">
        <v>554</v>
      </c>
      <c r="E1622" s="373" t="s">
        <v>692</v>
      </c>
      <c r="F1622" s="360"/>
      <c r="G1622" s="360"/>
      <c r="H1622" s="360"/>
      <c r="I1622" s="361"/>
      <c r="J1622" s="360"/>
      <c r="K1622" s="335"/>
      <c r="L1622" s="335"/>
      <c r="M1622" s="335"/>
    </row>
    <row r="1623" spans="1:13" ht="13.8" hidden="1">
      <c r="A1623" s="335"/>
      <c r="B1623" s="335"/>
      <c r="C1623" s="377" t="s">
        <v>953</v>
      </c>
      <c r="D1623" s="370" t="s">
        <v>554</v>
      </c>
      <c r="E1623" s="362" t="s">
        <v>954</v>
      </c>
      <c r="F1623" s="363">
        <v>16336939</v>
      </c>
      <c r="G1623" s="363">
        <v>16743514</v>
      </c>
      <c r="H1623" s="363">
        <v>406574</v>
      </c>
      <c r="I1623" s="364">
        <v>16743514</v>
      </c>
      <c r="J1623" s="365">
        <v>0</v>
      </c>
      <c r="K1623" s="335"/>
      <c r="L1623" s="335"/>
      <c r="M1623" s="335"/>
    </row>
    <row r="1624" spans="1:13" ht="13.8" hidden="1">
      <c r="A1624" s="335"/>
      <c r="B1624" s="335"/>
      <c r="C1624" s="377" t="s">
        <v>953</v>
      </c>
      <c r="D1624" s="370" t="s">
        <v>554</v>
      </c>
      <c r="E1624" s="362" t="s">
        <v>772</v>
      </c>
      <c r="F1624" s="363">
        <v>188645765</v>
      </c>
      <c r="G1624" s="363">
        <v>195489864</v>
      </c>
      <c r="H1624" s="363">
        <v>6844099</v>
      </c>
      <c r="I1624" s="364">
        <v>195489864</v>
      </c>
      <c r="J1624" s="365">
        <v>0</v>
      </c>
      <c r="K1624" s="335"/>
      <c r="L1624" s="335"/>
      <c r="M1624" s="335"/>
    </row>
    <row r="1625" spans="1:13" ht="13.8" hidden="1">
      <c r="A1625" s="335"/>
      <c r="B1625" s="335"/>
      <c r="C1625" s="377" t="s">
        <v>953</v>
      </c>
      <c r="D1625" s="370" t="s">
        <v>554</v>
      </c>
      <c r="E1625" s="362" t="s">
        <v>955</v>
      </c>
      <c r="F1625" s="363">
        <v>24025406</v>
      </c>
      <c r="G1625" s="363">
        <v>28450420</v>
      </c>
      <c r="H1625" s="363">
        <v>4425014</v>
      </c>
      <c r="I1625" s="364">
        <v>28450420</v>
      </c>
      <c r="J1625" s="365">
        <v>0</v>
      </c>
      <c r="K1625" s="335"/>
      <c r="L1625" s="335"/>
      <c r="M1625" s="335"/>
    </row>
    <row r="1626" spans="1:13" ht="13.8" hidden="1">
      <c r="A1626" s="335"/>
      <c r="B1626" s="335"/>
      <c r="C1626" s="377" t="s">
        <v>953</v>
      </c>
      <c r="D1626" s="370" t="s">
        <v>561</v>
      </c>
      <c r="E1626" s="373" t="s">
        <v>697</v>
      </c>
      <c r="F1626" s="360"/>
      <c r="G1626" s="360"/>
      <c r="H1626" s="360"/>
      <c r="I1626" s="361"/>
      <c r="J1626" s="360"/>
      <c r="K1626" s="335"/>
      <c r="L1626" s="335"/>
      <c r="M1626" s="335"/>
    </row>
    <row r="1627" spans="1:13" ht="13.8" hidden="1">
      <c r="A1627" s="335"/>
      <c r="B1627" s="335"/>
      <c r="C1627" s="377" t="s">
        <v>953</v>
      </c>
      <c r="D1627" s="370" t="s">
        <v>561</v>
      </c>
      <c r="E1627" s="362" t="s">
        <v>954</v>
      </c>
      <c r="F1627" s="365" t="s">
        <v>226</v>
      </c>
      <c r="G1627" s="365" t="s">
        <v>226</v>
      </c>
      <c r="H1627" s="365" t="s">
        <v>226</v>
      </c>
      <c r="I1627" s="361"/>
      <c r="J1627" s="365" t="s">
        <v>226</v>
      </c>
      <c r="K1627" s="335"/>
      <c r="L1627" s="335"/>
      <c r="M1627" s="335"/>
    </row>
    <row r="1628" spans="1:13" ht="13.8" hidden="1">
      <c r="A1628" s="335"/>
      <c r="B1628" s="335"/>
      <c r="C1628" s="377" t="s">
        <v>953</v>
      </c>
      <c r="D1628" s="370" t="s">
        <v>561</v>
      </c>
      <c r="E1628" s="362" t="s">
        <v>772</v>
      </c>
      <c r="F1628" s="365" t="s">
        <v>226</v>
      </c>
      <c r="G1628" s="365" t="s">
        <v>226</v>
      </c>
      <c r="H1628" s="365" t="s">
        <v>226</v>
      </c>
      <c r="I1628" s="361"/>
      <c r="J1628" s="365" t="s">
        <v>226</v>
      </c>
      <c r="K1628" s="335"/>
      <c r="L1628" s="335"/>
      <c r="M1628" s="335"/>
    </row>
    <row r="1629" spans="1:13" ht="13.8" hidden="1">
      <c r="A1629" s="335"/>
      <c r="B1629" s="335"/>
      <c r="C1629" s="377" t="s">
        <v>953</v>
      </c>
      <c r="D1629" s="370" t="s">
        <v>561</v>
      </c>
      <c r="E1629" s="362" t="s">
        <v>955</v>
      </c>
      <c r="F1629" s="365" t="s">
        <v>226</v>
      </c>
      <c r="G1629" s="365" t="s">
        <v>226</v>
      </c>
      <c r="H1629" s="365" t="s">
        <v>226</v>
      </c>
      <c r="I1629" s="361"/>
      <c r="J1629" s="365" t="s">
        <v>226</v>
      </c>
      <c r="K1629" s="335"/>
      <c r="L1629" s="335"/>
      <c r="M1629" s="335"/>
    </row>
    <row r="1630" spans="1:13" ht="13.8" hidden="1">
      <c r="A1630" s="335"/>
      <c r="B1630" s="335"/>
      <c r="C1630" s="377" t="s">
        <v>953</v>
      </c>
      <c r="D1630" s="370" t="s">
        <v>567</v>
      </c>
      <c r="E1630" s="373" t="s">
        <v>702</v>
      </c>
      <c r="F1630" s="360"/>
      <c r="G1630" s="360"/>
      <c r="H1630" s="360"/>
      <c r="I1630" s="361"/>
      <c r="J1630" s="360"/>
      <c r="K1630" s="335"/>
      <c r="L1630" s="335"/>
      <c r="M1630" s="335"/>
    </row>
    <row r="1631" spans="1:13" ht="13.8" hidden="1">
      <c r="A1631" s="335"/>
      <c r="B1631" s="335"/>
      <c r="C1631" s="377" t="s">
        <v>953</v>
      </c>
      <c r="D1631" s="370" t="s">
        <v>567</v>
      </c>
      <c r="E1631" s="362" t="s">
        <v>954</v>
      </c>
      <c r="F1631" s="365" t="s">
        <v>226</v>
      </c>
      <c r="G1631" s="365" t="s">
        <v>226</v>
      </c>
      <c r="H1631" s="365" t="s">
        <v>226</v>
      </c>
      <c r="I1631" s="361"/>
      <c r="J1631" s="365" t="s">
        <v>226</v>
      </c>
      <c r="K1631" s="335"/>
      <c r="L1631" s="335"/>
      <c r="M1631" s="335"/>
    </row>
    <row r="1632" spans="1:13" ht="13.8" hidden="1">
      <c r="A1632" s="335"/>
      <c r="B1632" s="335"/>
      <c r="C1632" s="377" t="s">
        <v>953</v>
      </c>
      <c r="D1632" s="370" t="s">
        <v>567</v>
      </c>
      <c r="E1632" s="362" t="s">
        <v>772</v>
      </c>
      <c r="F1632" s="365" t="s">
        <v>226</v>
      </c>
      <c r="G1632" s="365" t="s">
        <v>226</v>
      </c>
      <c r="H1632" s="365" t="s">
        <v>226</v>
      </c>
      <c r="I1632" s="361"/>
      <c r="J1632" s="365" t="s">
        <v>226</v>
      </c>
      <c r="K1632" s="335"/>
      <c r="L1632" s="335"/>
      <c r="M1632" s="335"/>
    </row>
    <row r="1633" spans="1:13" ht="13.8" hidden="1">
      <c r="A1633" s="335"/>
      <c r="B1633" s="335"/>
      <c r="C1633" s="377" t="s">
        <v>953</v>
      </c>
      <c r="D1633" s="370" t="s">
        <v>567</v>
      </c>
      <c r="E1633" s="362" t="s">
        <v>955</v>
      </c>
      <c r="F1633" s="365" t="s">
        <v>226</v>
      </c>
      <c r="G1633" s="365" t="s">
        <v>226</v>
      </c>
      <c r="H1633" s="365" t="s">
        <v>226</v>
      </c>
      <c r="I1633" s="361"/>
      <c r="J1633" s="365" t="s">
        <v>226</v>
      </c>
      <c r="K1633" s="335"/>
      <c r="L1633" s="335"/>
      <c r="M1633" s="335"/>
    </row>
    <row r="1634" spans="1:13" ht="13.8" hidden="1">
      <c r="A1634" s="335"/>
      <c r="B1634" s="335"/>
      <c r="C1634" s="377" t="s">
        <v>953</v>
      </c>
      <c r="D1634" s="370" t="s">
        <v>571</v>
      </c>
      <c r="E1634" s="359" t="s">
        <v>898</v>
      </c>
      <c r="F1634" s="360"/>
      <c r="G1634" s="360"/>
      <c r="H1634" s="360"/>
      <c r="I1634" s="361"/>
      <c r="J1634" s="360"/>
      <c r="K1634" s="335"/>
      <c r="L1634" s="335"/>
      <c r="M1634" s="335"/>
    </row>
    <row r="1635" spans="1:13" ht="13.8" hidden="1">
      <c r="A1635" s="335"/>
      <c r="B1635" s="335"/>
      <c r="C1635" s="377" t="s">
        <v>953</v>
      </c>
      <c r="D1635" s="370" t="s">
        <v>571</v>
      </c>
      <c r="E1635" s="362" t="s">
        <v>954</v>
      </c>
      <c r="F1635" s="360"/>
      <c r="G1635" s="363">
        <v>5519082</v>
      </c>
      <c r="H1635" s="363">
        <v>5519082</v>
      </c>
      <c r="I1635" s="364">
        <v>5519082</v>
      </c>
      <c r="J1635" s="365" t="s">
        <v>226</v>
      </c>
      <c r="K1635" s="335"/>
      <c r="L1635" s="335"/>
      <c r="M1635" s="335"/>
    </row>
    <row r="1636" spans="1:13" ht="13.8" hidden="1">
      <c r="A1636" s="335"/>
      <c r="B1636" s="335"/>
      <c r="C1636" s="377" t="s">
        <v>953</v>
      </c>
      <c r="D1636" s="370" t="s">
        <v>571</v>
      </c>
      <c r="E1636" s="362" t="s">
        <v>772</v>
      </c>
      <c r="F1636" s="360"/>
      <c r="G1636" s="363">
        <v>341725488</v>
      </c>
      <c r="H1636" s="363">
        <v>341725488</v>
      </c>
      <c r="I1636" s="364">
        <v>341725488</v>
      </c>
      <c r="J1636" s="365" t="s">
        <v>226</v>
      </c>
      <c r="K1636" s="335"/>
      <c r="L1636" s="335"/>
      <c r="M1636" s="335"/>
    </row>
    <row r="1637" spans="1:13" ht="13.8" hidden="1">
      <c r="A1637" s="335"/>
      <c r="B1637" s="335"/>
      <c r="C1637" s="377" t="s">
        <v>953</v>
      </c>
      <c r="D1637" s="370" t="s">
        <v>571</v>
      </c>
      <c r="E1637" s="362" t="s">
        <v>955</v>
      </c>
      <c r="F1637" s="360"/>
      <c r="G1637" s="363">
        <v>41998347</v>
      </c>
      <c r="H1637" s="363">
        <v>41998347</v>
      </c>
      <c r="I1637" s="364">
        <v>41998347</v>
      </c>
      <c r="J1637" s="365" t="s">
        <v>226</v>
      </c>
      <c r="K1637" s="335"/>
      <c r="L1637" s="335"/>
      <c r="M1637" s="335"/>
    </row>
    <row r="1638" spans="1:13" ht="13.8" hidden="1">
      <c r="A1638" s="335"/>
      <c r="B1638" s="335"/>
      <c r="C1638" s="377" t="s">
        <v>953</v>
      </c>
      <c r="D1638" s="370" t="s">
        <v>575</v>
      </c>
      <c r="E1638" s="359" t="s">
        <v>990</v>
      </c>
      <c r="F1638" s="360"/>
      <c r="G1638" s="360"/>
      <c r="H1638" s="360"/>
      <c r="I1638" s="361"/>
      <c r="J1638" s="360"/>
      <c r="K1638" s="335"/>
      <c r="L1638" s="335"/>
      <c r="M1638" s="335"/>
    </row>
    <row r="1639" spans="1:13" ht="13.8" hidden="1">
      <c r="A1639" s="335"/>
      <c r="B1639" s="335"/>
      <c r="C1639" s="377" t="s">
        <v>953</v>
      </c>
      <c r="D1639" s="370" t="s">
        <v>575</v>
      </c>
      <c r="E1639" s="362" t="s">
        <v>954</v>
      </c>
      <c r="F1639" s="365" t="s">
        <v>226</v>
      </c>
      <c r="G1639" s="365" t="s">
        <v>226</v>
      </c>
      <c r="H1639" s="365" t="s">
        <v>226</v>
      </c>
      <c r="I1639" s="361"/>
      <c r="J1639" s="365" t="s">
        <v>226</v>
      </c>
      <c r="K1639" s="335"/>
      <c r="L1639" s="335"/>
      <c r="M1639" s="335"/>
    </row>
    <row r="1640" spans="1:13" ht="13.8" hidden="1">
      <c r="A1640" s="335"/>
      <c r="B1640" s="335"/>
      <c r="C1640" s="377" t="s">
        <v>953</v>
      </c>
      <c r="D1640" s="370" t="s">
        <v>575</v>
      </c>
      <c r="E1640" s="362" t="s">
        <v>772</v>
      </c>
      <c r="F1640" s="365" t="s">
        <v>226</v>
      </c>
      <c r="G1640" s="365" t="s">
        <v>226</v>
      </c>
      <c r="H1640" s="365" t="s">
        <v>226</v>
      </c>
      <c r="I1640" s="361"/>
      <c r="J1640" s="365" t="s">
        <v>226</v>
      </c>
      <c r="K1640" s="335"/>
      <c r="L1640" s="335"/>
      <c r="M1640" s="335"/>
    </row>
    <row r="1641" spans="1:13" ht="13.8" hidden="1">
      <c r="A1641" s="335"/>
      <c r="B1641" s="335"/>
      <c r="C1641" s="377" t="s">
        <v>953</v>
      </c>
      <c r="D1641" s="370" t="s">
        <v>575</v>
      </c>
      <c r="E1641" s="362" t="s">
        <v>955</v>
      </c>
      <c r="F1641" s="365" t="s">
        <v>226</v>
      </c>
      <c r="G1641" s="365" t="s">
        <v>226</v>
      </c>
      <c r="H1641" s="365" t="s">
        <v>226</v>
      </c>
      <c r="I1641" s="361"/>
      <c r="J1641" s="365" t="s">
        <v>226</v>
      </c>
      <c r="K1641" s="335"/>
      <c r="L1641" s="335"/>
      <c r="M1641" s="335"/>
    </row>
    <row r="1642" spans="1:13" ht="13.8" hidden="1">
      <c r="A1642" s="335"/>
      <c r="B1642" s="335"/>
      <c r="C1642" s="377" t="s">
        <v>953</v>
      </c>
      <c r="D1642" s="370" t="s">
        <v>583</v>
      </c>
      <c r="E1642" s="359" t="s">
        <v>903</v>
      </c>
      <c r="F1642" s="360"/>
      <c r="G1642" s="360"/>
      <c r="H1642" s="360"/>
      <c r="I1642" s="361"/>
      <c r="J1642" s="360"/>
      <c r="K1642" s="335"/>
      <c r="L1642" s="335"/>
      <c r="M1642" s="335"/>
    </row>
    <row r="1643" spans="1:13" ht="13.8" hidden="1">
      <c r="A1643" s="335"/>
      <c r="B1643" s="335"/>
      <c r="C1643" s="377" t="s">
        <v>953</v>
      </c>
      <c r="D1643" s="370" t="s">
        <v>583</v>
      </c>
      <c r="E1643" s="362" t="s">
        <v>954</v>
      </c>
      <c r="F1643" s="360"/>
      <c r="G1643" s="363">
        <v>20969575</v>
      </c>
      <c r="H1643" s="363">
        <v>20969575</v>
      </c>
      <c r="I1643" s="364">
        <v>20969575</v>
      </c>
      <c r="J1643" s="365" t="s">
        <v>226</v>
      </c>
      <c r="K1643" s="335"/>
      <c r="L1643" s="335"/>
      <c r="M1643" s="335"/>
    </row>
    <row r="1644" spans="1:13" ht="13.8" hidden="1">
      <c r="A1644" s="335"/>
      <c r="B1644" s="335"/>
      <c r="C1644" s="377" t="s">
        <v>953</v>
      </c>
      <c r="D1644" s="370" t="s">
        <v>583</v>
      </c>
      <c r="E1644" s="362" t="s">
        <v>772</v>
      </c>
      <c r="F1644" s="360"/>
      <c r="G1644" s="363">
        <v>311061582</v>
      </c>
      <c r="H1644" s="363">
        <v>311061582</v>
      </c>
      <c r="I1644" s="364">
        <v>311061582</v>
      </c>
      <c r="J1644" s="365" t="s">
        <v>226</v>
      </c>
      <c r="K1644" s="335"/>
      <c r="L1644" s="335"/>
      <c r="M1644" s="335"/>
    </row>
    <row r="1645" spans="1:13" ht="13.8" hidden="1">
      <c r="A1645" s="335"/>
      <c r="B1645" s="335"/>
      <c r="C1645" s="377" t="s">
        <v>953</v>
      </c>
      <c r="D1645" s="370" t="s">
        <v>583</v>
      </c>
      <c r="E1645" s="362" t="s">
        <v>955</v>
      </c>
      <c r="F1645" s="360"/>
      <c r="G1645" s="363">
        <v>10827450</v>
      </c>
      <c r="H1645" s="363">
        <v>10827450</v>
      </c>
      <c r="I1645" s="364">
        <v>10827450</v>
      </c>
      <c r="J1645" s="365" t="s">
        <v>226</v>
      </c>
      <c r="K1645" s="335"/>
      <c r="L1645" s="335"/>
      <c r="M1645" s="335"/>
    </row>
    <row r="1646" spans="1:13" ht="13.8" hidden="1">
      <c r="A1646" s="335"/>
      <c r="B1646" s="335"/>
      <c r="C1646" s="377" t="s">
        <v>953</v>
      </c>
      <c r="D1646" s="351" t="s">
        <v>988</v>
      </c>
      <c r="E1646" s="373" t="s">
        <v>988</v>
      </c>
      <c r="F1646" s="374">
        <v>229008110</v>
      </c>
      <c r="G1646" s="374">
        <v>972785319</v>
      </c>
      <c r="H1646" s="374">
        <v>743777209</v>
      </c>
      <c r="I1646" s="375">
        <v>972785320</v>
      </c>
      <c r="J1646" s="376">
        <v>-1</v>
      </c>
      <c r="K1646" s="335"/>
      <c r="L1646" s="335"/>
      <c r="M1646" s="335"/>
    </row>
    <row r="1647" spans="1:13" ht="13.8" hidden="1">
      <c r="A1647" s="335"/>
      <c r="B1647" s="335"/>
      <c r="C1647" s="377" t="s">
        <v>953</v>
      </c>
      <c r="D1647" s="351" t="s">
        <v>958</v>
      </c>
      <c r="E1647" s="373" t="s">
        <v>958</v>
      </c>
      <c r="F1647" s="374">
        <v>761741229</v>
      </c>
      <c r="G1647" s="374">
        <v>1520757786</v>
      </c>
      <c r="H1647" s="374">
        <v>759016558</v>
      </c>
      <c r="I1647" s="375">
        <v>1513391844</v>
      </c>
      <c r="J1647" s="374">
        <v>7365942</v>
      </c>
      <c r="K1647" s="335"/>
      <c r="L1647" s="335"/>
      <c r="M1647" s="335"/>
    </row>
    <row r="1648" spans="1:13" ht="13.8" hidden="1">
      <c r="A1648" s="335"/>
      <c r="B1648" s="335"/>
      <c r="C1648" s="350"/>
      <c r="D1648" s="351" t="s">
        <v>991</v>
      </c>
      <c r="E1648" s="351" t="s">
        <v>991</v>
      </c>
      <c r="F1648" s="353"/>
      <c r="G1648" s="353"/>
      <c r="H1648" s="353"/>
      <c r="I1648" s="354"/>
      <c r="J1648" s="353"/>
      <c r="K1648" s="335"/>
      <c r="L1648" s="335"/>
      <c r="M1648" s="335"/>
    </row>
    <row r="1649" spans="1:13" ht="13.8" hidden="1">
      <c r="A1649" s="335"/>
      <c r="B1649" s="335"/>
      <c r="C1649" s="350"/>
      <c r="D1649" s="351" t="s">
        <v>543</v>
      </c>
      <c r="E1649" s="373" t="s">
        <v>543</v>
      </c>
      <c r="F1649" s="353"/>
      <c r="G1649" s="353"/>
      <c r="H1649" s="353"/>
      <c r="I1649" s="354"/>
      <c r="J1649" s="353"/>
      <c r="K1649" s="335"/>
      <c r="L1649" s="335"/>
      <c r="M1649" s="335"/>
    </row>
    <row r="1650" spans="1:13" ht="13.8">
      <c r="A1650" s="335"/>
      <c r="B1650" s="335"/>
      <c r="C1650" s="377" t="s">
        <v>960</v>
      </c>
      <c r="D1650" s="370" t="s">
        <v>537</v>
      </c>
      <c r="E1650" s="359" t="s">
        <v>983</v>
      </c>
      <c r="F1650" s="360"/>
      <c r="G1650" s="360"/>
      <c r="H1650" s="360"/>
      <c r="I1650" s="361"/>
      <c r="J1650" s="360"/>
      <c r="K1650" s="335"/>
      <c r="L1650" s="335"/>
      <c r="M1650" s="335"/>
    </row>
    <row r="1651" spans="1:13" ht="13.8">
      <c r="A1651" s="335"/>
      <c r="B1651" s="335"/>
      <c r="C1651" s="377" t="s">
        <v>960</v>
      </c>
      <c r="D1651" s="370" t="s">
        <v>537</v>
      </c>
      <c r="E1651" s="362" t="s">
        <v>780</v>
      </c>
      <c r="F1651" s="363">
        <v>3164670</v>
      </c>
      <c r="G1651" s="365" t="s">
        <v>226</v>
      </c>
      <c r="H1651" s="363">
        <v>-3164670</v>
      </c>
      <c r="I1651" s="366">
        <v>0</v>
      </c>
      <c r="J1651" s="365" t="s">
        <v>226</v>
      </c>
      <c r="K1651" s="335"/>
      <c r="L1651" s="335"/>
      <c r="M1651" s="335"/>
    </row>
    <row r="1652" spans="1:13" ht="13.8">
      <c r="A1652" s="335"/>
      <c r="B1652" s="335"/>
      <c r="C1652" s="377" t="s">
        <v>960</v>
      </c>
      <c r="D1652" s="370" t="s">
        <v>537</v>
      </c>
      <c r="E1652" s="362" t="s">
        <v>782</v>
      </c>
      <c r="F1652" s="363">
        <v>2516613</v>
      </c>
      <c r="G1652" s="363">
        <v>1157172</v>
      </c>
      <c r="H1652" s="363">
        <v>-1359441</v>
      </c>
      <c r="I1652" s="364">
        <v>2516613</v>
      </c>
      <c r="J1652" s="363">
        <v>-1359441</v>
      </c>
      <c r="K1652" s="335"/>
      <c r="L1652" s="335"/>
      <c r="M1652" s="335"/>
    </row>
    <row r="1653" spans="1:13" ht="13.8">
      <c r="A1653" s="335"/>
      <c r="B1653" s="335"/>
      <c r="C1653" s="377" t="s">
        <v>960</v>
      </c>
      <c r="D1653" s="370" t="s">
        <v>537</v>
      </c>
      <c r="E1653" s="362" t="s">
        <v>961</v>
      </c>
      <c r="F1653" s="363">
        <v>2516613</v>
      </c>
      <c r="G1653" s="363">
        <v>1156172</v>
      </c>
      <c r="H1653" s="363">
        <v>-1360442</v>
      </c>
      <c r="I1653" s="364">
        <v>2516613</v>
      </c>
      <c r="J1653" s="363">
        <v>-1360441</v>
      </c>
      <c r="K1653" s="335"/>
      <c r="L1653" s="335"/>
      <c r="M1653" s="335"/>
    </row>
    <row r="1654" spans="1:13" ht="13.8">
      <c r="A1654" s="335"/>
      <c r="B1654" s="335"/>
      <c r="C1654" s="377" t="s">
        <v>960</v>
      </c>
      <c r="D1654" s="370" t="s">
        <v>537</v>
      </c>
      <c r="E1654" s="362" t="s">
        <v>962</v>
      </c>
      <c r="F1654" s="363">
        <v>10000</v>
      </c>
      <c r="G1654" s="365" t="s">
        <v>226</v>
      </c>
      <c r="H1654" s="363">
        <v>-10000</v>
      </c>
      <c r="I1654" s="366">
        <v>0</v>
      </c>
      <c r="J1654" s="365" t="s">
        <v>226</v>
      </c>
      <c r="K1654" s="335"/>
      <c r="L1654" s="335"/>
      <c r="M1654" s="335"/>
    </row>
    <row r="1655" spans="1:13" ht="13.8">
      <c r="A1655" s="335"/>
      <c r="B1655" s="335"/>
      <c r="C1655" s="377" t="s">
        <v>960</v>
      </c>
      <c r="D1655" s="370" t="s">
        <v>537</v>
      </c>
      <c r="E1655" s="362" t="s">
        <v>963</v>
      </c>
      <c r="F1655" s="363">
        <v>10500</v>
      </c>
      <c r="G1655" s="365" t="s">
        <v>226</v>
      </c>
      <c r="H1655" s="363">
        <v>-10500</v>
      </c>
      <c r="I1655" s="366">
        <v>0</v>
      </c>
      <c r="J1655" s="365" t="s">
        <v>226</v>
      </c>
      <c r="K1655" s="335"/>
      <c r="L1655" s="335"/>
      <c r="M1655" s="335"/>
    </row>
    <row r="1656" spans="1:13" ht="13.8">
      <c r="A1656" s="335"/>
      <c r="B1656" s="335"/>
      <c r="C1656" s="377" t="s">
        <v>960</v>
      </c>
      <c r="D1656" s="370" t="s">
        <v>537</v>
      </c>
      <c r="E1656" s="362" t="s">
        <v>964</v>
      </c>
      <c r="F1656" s="363">
        <v>30450</v>
      </c>
      <c r="G1656" s="365" t="s">
        <v>226</v>
      </c>
      <c r="H1656" s="363">
        <v>-30450</v>
      </c>
      <c r="I1656" s="366">
        <v>0</v>
      </c>
      <c r="J1656" s="365" t="s">
        <v>226</v>
      </c>
      <c r="K1656" s="335"/>
      <c r="L1656" s="335"/>
      <c r="M1656" s="335"/>
    </row>
    <row r="1657" spans="1:13" ht="13.8">
      <c r="A1657" s="335"/>
      <c r="B1657" s="335"/>
      <c r="C1657" s="377" t="s">
        <v>960</v>
      </c>
      <c r="D1657" s="370" t="s">
        <v>537</v>
      </c>
      <c r="E1657" s="362" t="s">
        <v>777</v>
      </c>
      <c r="F1657" s="365" t="s">
        <v>226</v>
      </c>
      <c r="G1657" s="365" t="s">
        <v>226</v>
      </c>
      <c r="H1657" s="365" t="s">
        <v>226</v>
      </c>
      <c r="I1657" s="366">
        <v>0</v>
      </c>
      <c r="J1657" s="365" t="s">
        <v>226</v>
      </c>
      <c r="K1657" s="335"/>
      <c r="L1657" s="335"/>
      <c r="M1657" s="335"/>
    </row>
    <row r="1658" spans="1:13" ht="13.8">
      <c r="A1658" s="335"/>
      <c r="B1658" s="335"/>
      <c r="C1658" s="377" t="s">
        <v>960</v>
      </c>
      <c r="D1658" s="370" t="s">
        <v>566</v>
      </c>
      <c r="E1658" s="373" t="s">
        <v>876</v>
      </c>
      <c r="F1658" s="360"/>
      <c r="G1658" s="360"/>
      <c r="H1658" s="360"/>
      <c r="I1658" s="361"/>
      <c r="J1658" s="360"/>
      <c r="K1658" s="335"/>
      <c r="L1658" s="335"/>
      <c r="M1658" s="335"/>
    </row>
    <row r="1659" spans="1:13" ht="13.8">
      <c r="A1659" s="335"/>
      <c r="B1659" s="335"/>
      <c r="C1659" s="377" t="s">
        <v>960</v>
      </c>
      <c r="D1659" s="370" t="s">
        <v>566</v>
      </c>
      <c r="E1659" s="362" t="s">
        <v>780</v>
      </c>
      <c r="F1659" s="363">
        <v>456577</v>
      </c>
      <c r="G1659" s="365" t="s">
        <v>226</v>
      </c>
      <c r="H1659" s="363">
        <v>-456577</v>
      </c>
      <c r="I1659" s="366" t="s">
        <v>226</v>
      </c>
      <c r="J1659" s="365" t="s">
        <v>226</v>
      </c>
      <c r="K1659" s="335"/>
      <c r="L1659" s="335"/>
      <c r="M1659" s="335"/>
    </row>
    <row r="1660" spans="1:13" ht="13.8">
      <c r="A1660" s="335"/>
      <c r="B1660" s="335"/>
      <c r="C1660" s="377" t="s">
        <v>960</v>
      </c>
      <c r="D1660" s="370" t="s">
        <v>566</v>
      </c>
      <c r="E1660" s="362" t="s">
        <v>782</v>
      </c>
      <c r="F1660" s="363">
        <v>128783</v>
      </c>
      <c r="G1660" s="365" t="s">
        <v>226</v>
      </c>
      <c r="H1660" s="363">
        <v>-128783</v>
      </c>
      <c r="I1660" s="366" t="s">
        <v>226</v>
      </c>
      <c r="J1660" s="365" t="s">
        <v>226</v>
      </c>
      <c r="K1660" s="335"/>
      <c r="L1660" s="335"/>
      <c r="M1660" s="335"/>
    </row>
    <row r="1661" spans="1:13" ht="13.8">
      <c r="A1661" s="335"/>
      <c r="B1661" s="335"/>
      <c r="C1661" s="377" t="s">
        <v>960</v>
      </c>
      <c r="D1661" s="370" t="s">
        <v>566</v>
      </c>
      <c r="E1661" s="362" t="s">
        <v>961</v>
      </c>
      <c r="F1661" s="363">
        <v>128783</v>
      </c>
      <c r="G1661" s="365" t="s">
        <v>226</v>
      </c>
      <c r="H1661" s="363">
        <v>-128783</v>
      </c>
      <c r="I1661" s="366" t="s">
        <v>226</v>
      </c>
      <c r="J1661" s="365" t="s">
        <v>226</v>
      </c>
      <c r="K1661" s="335"/>
      <c r="L1661" s="335"/>
      <c r="M1661" s="335"/>
    </row>
    <row r="1662" spans="1:13" ht="13.8">
      <c r="A1662" s="335"/>
      <c r="B1662" s="335"/>
      <c r="C1662" s="377" t="s">
        <v>960</v>
      </c>
      <c r="D1662" s="370" t="s">
        <v>566</v>
      </c>
      <c r="E1662" s="362" t="s">
        <v>962</v>
      </c>
      <c r="F1662" s="365" t="s">
        <v>226</v>
      </c>
      <c r="G1662" s="365" t="s">
        <v>226</v>
      </c>
      <c r="H1662" s="365" t="s">
        <v>226</v>
      </c>
      <c r="I1662" s="361"/>
      <c r="J1662" s="365" t="s">
        <v>226</v>
      </c>
      <c r="K1662" s="335"/>
      <c r="L1662" s="335"/>
      <c r="M1662" s="335"/>
    </row>
    <row r="1663" spans="1:13" ht="13.8">
      <c r="A1663" s="335"/>
      <c r="B1663" s="335"/>
      <c r="C1663" s="377" t="s">
        <v>960</v>
      </c>
      <c r="D1663" s="370" t="s">
        <v>566</v>
      </c>
      <c r="E1663" s="362" t="s">
        <v>963</v>
      </c>
      <c r="F1663" s="363">
        <v>10500</v>
      </c>
      <c r="G1663" s="365" t="s">
        <v>226</v>
      </c>
      <c r="H1663" s="363">
        <v>-10500</v>
      </c>
      <c r="I1663" s="366" t="s">
        <v>226</v>
      </c>
      <c r="J1663" s="365" t="s">
        <v>226</v>
      </c>
      <c r="K1663" s="335"/>
      <c r="L1663" s="335"/>
      <c r="M1663" s="335"/>
    </row>
    <row r="1664" spans="1:13" ht="13.8">
      <c r="A1664" s="335"/>
      <c r="B1664" s="335"/>
      <c r="C1664" s="377" t="s">
        <v>960</v>
      </c>
      <c r="D1664" s="370" t="s">
        <v>566</v>
      </c>
      <c r="E1664" s="362" t="s">
        <v>964</v>
      </c>
      <c r="F1664" s="363">
        <v>50700</v>
      </c>
      <c r="G1664" s="365" t="s">
        <v>226</v>
      </c>
      <c r="H1664" s="363">
        <v>-50700</v>
      </c>
      <c r="I1664" s="364">
        <v>50700</v>
      </c>
      <c r="J1664" s="363">
        <v>-50700</v>
      </c>
      <c r="K1664" s="335"/>
      <c r="L1664" s="335"/>
      <c r="M1664" s="335"/>
    </row>
    <row r="1665" spans="1:13" ht="13.8">
      <c r="A1665" s="335"/>
      <c r="B1665" s="335"/>
      <c r="C1665" s="377" t="s">
        <v>960</v>
      </c>
      <c r="D1665" s="370" t="s">
        <v>566</v>
      </c>
      <c r="E1665" s="362" t="s">
        <v>777</v>
      </c>
      <c r="F1665" s="363">
        <v>25126000</v>
      </c>
      <c r="G1665" s="365" t="s">
        <v>226</v>
      </c>
      <c r="H1665" s="363">
        <v>-25126000</v>
      </c>
      <c r="I1665" s="361"/>
      <c r="J1665" s="365" t="s">
        <v>226</v>
      </c>
      <c r="K1665" s="335"/>
      <c r="L1665" s="335"/>
      <c r="M1665" s="335"/>
    </row>
    <row r="1666" spans="1:13" ht="13.8">
      <c r="A1666" s="335"/>
      <c r="B1666" s="335"/>
      <c r="C1666" s="377" t="s">
        <v>960</v>
      </c>
      <c r="D1666" s="370" t="s">
        <v>563</v>
      </c>
      <c r="E1666" s="373" t="s">
        <v>992</v>
      </c>
      <c r="F1666" s="360"/>
      <c r="G1666" s="360"/>
      <c r="H1666" s="360"/>
      <c r="I1666" s="361"/>
      <c r="J1666" s="360"/>
      <c r="K1666" s="335"/>
      <c r="L1666" s="335"/>
      <c r="M1666" s="335"/>
    </row>
    <row r="1667" spans="1:13" ht="13.8">
      <c r="A1667" s="335"/>
      <c r="B1667" s="335"/>
      <c r="C1667" s="377" t="s">
        <v>960</v>
      </c>
      <c r="D1667" s="370" t="s">
        <v>563</v>
      </c>
      <c r="E1667" s="362" t="s">
        <v>780</v>
      </c>
      <c r="F1667" s="363">
        <v>1261410</v>
      </c>
      <c r="G1667" s="365" t="s">
        <v>226</v>
      </c>
      <c r="H1667" s="363">
        <v>-1261410</v>
      </c>
      <c r="I1667" s="364">
        <v>1261410</v>
      </c>
      <c r="J1667" s="363">
        <v>-1261410</v>
      </c>
      <c r="K1667" s="335"/>
      <c r="L1667" s="335"/>
      <c r="M1667" s="335"/>
    </row>
    <row r="1668" spans="1:13" ht="13.8">
      <c r="A1668" s="335"/>
      <c r="B1668" s="335"/>
      <c r="C1668" s="377" t="s">
        <v>960</v>
      </c>
      <c r="D1668" s="370" t="s">
        <v>563</v>
      </c>
      <c r="E1668" s="362" t="s">
        <v>782</v>
      </c>
      <c r="F1668" s="363">
        <v>4463397</v>
      </c>
      <c r="G1668" s="363">
        <v>2725971</v>
      </c>
      <c r="H1668" s="363">
        <v>-1737426</v>
      </c>
      <c r="I1668" s="364">
        <v>4463397</v>
      </c>
      <c r="J1668" s="363">
        <v>-1737426</v>
      </c>
      <c r="K1668" s="335"/>
      <c r="L1668" s="335"/>
      <c r="M1668" s="335"/>
    </row>
    <row r="1669" spans="1:13" ht="13.8">
      <c r="A1669" s="335"/>
      <c r="B1669" s="335"/>
      <c r="C1669" s="377" t="s">
        <v>960</v>
      </c>
      <c r="D1669" s="370" t="s">
        <v>563</v>
      </c>
      <c r="E1669" s="362" t="s">
        <v>961</v>
      </c>
      <c r="F1669" s="363">
        <v>2253803</v>
      </c>
      <c r="G1669" s="363">
        <v>1227053</v>
      </c>
      <c r="H1669" s="363">
        <v>-1026750</v>
      </c>
      <c r="I1669" s="364">
        <v>2253803</v>
      </c>
      <c r="J1669" s="363">
        <v>-1026750</v>
      </c>
      <c r="K1669" s="335"/>
      <c r="L1669" s="335"/>
      <c r="M1669" s="335"/>
    </row>
    <row r="1670" spans="1:13" ht="13.8">
      <c r="A1670" s="335"/>
      <c r="B1670" s="335"/>
      <c r="C1670" s="377" t="s">
        <v>960</v>
      </c>
      <c r="D1670" s="370" t="s">
        <v>563</v>
      </c>
      <c r="E1670" s="362" t="s">
        <v>962</v>
      </c>
      <c r="F1670" s="363">
        <v>10000</v>
      </c>
      <c r="G1670" s="365" t="s">
        <v>226</v>
      </c>
      <c r="H1670" s="363">
        <v>-10000</v>
      </c>
      <c r="I1670" s="366" t="s">
        <v>226</v>
      </c>
      <c r="J1670" s="365" t="s">
        <v>226</v>
      </c>
      <c r="K1670" s="335"/>
      <c r="L1670" s="335"/>
      <c r="M1670" s="335"/>
    </row>
    <row r="1671" spans="1:13" ht="13.8">
      <c r="A1671" s="335"/>
      <c r="B1671" s="335"/>
      <c r="C1671" s="377" t="s">
        <v>960</v>
      </c>
      <c r="D1671" s="370" t="s">
        <v>563</v>
      </c>
      <c r="E1671" s="362" t="s">
        <v>963</v>
      </c>
      <c r="F1671" s="363">
        <v>10500</v>
      </c>
      <c r="G1671" s="365" t="s">
        <v>226</v>
      </c>
      <c r="H1671" s="363">
        <v>-10500</v>
      </c>
      <c r="I1671" s="366" t="s">
        <v>226</v>
      </c>
      <c r="J1671" s="365" t="s">
        <v>226</v>
      </c>
      <c r="K1671" s="335"/>
      <c r="L1671" s="335"/>
      <c r="M1671" s="335"/>
    </row>
    <row r="1672" spans="1:13" ht="13.8">
      <c r="A1672" s="335"/>
      <c r="B1672" s="335"/>
      <c r="C1672" s="377" t="s">
        <v>960</v>
      </c>
      <c r="D1672" s="370" t="s">
        <v>563</v>
      </c>
      <c r="E1672" s="362" t="s">
        <v>964</v>
      </c>
      <c r="F1672" s="365" t="s">
        <v>226</v>
      </c>
      <c r="G1672" s="365" t="s">
        <v>226</v>
      </c>
      <c r="H1672" s="365" t="s">
        <v>226</v>
      </c>
      <c r="I1672" s="361"/>
      <c r="J1672" s="365" t="s">
        <v>226</v>
      </c>
      <c r="K1672" s="335"/>
      <c r="L1672" s="335"/>
      <c r="M1672" s="335"/>
    </row>
    <row r="1673" spans="1:13" ht="13.8">
      <c r="A1673" s="335"/>
      <c r="B1673" s="335"/>
      <c r="C1673" s="377" t="s">
        <v>960</v>
      </c>
      <c r="D1673" s="370" t="s">
        <v>563</v>
      </c>
      <c r="E1673" s="362" t="s">
        <v>777</v>
      </c>
      <c r="F1673" s="365" t="s">
        <v>226</v>
      </c>
      <c r="G1673" s="365" t="s">
        <v>226</v>
      </c>
      <c r="H1673" s="365" t="s">
        <v>226</v>
      </c>
      <c r="I1673" s="361"/>
      <c r="J1673" s="365" t="s">
        <v>226</v>
      </c>
      <c r="K1673" s="335"/>
      <c r="L1673" s="335"/>
      <c r="M1673" s="335"/>
    </row>
    <row r="1674" spans="1:13" ht="13.8">
      <c r="A1674" s="335"/>
      <c r="B1674" s="335"/>
      <c r="C1674" s="377" t="s">
        <v>960</v>
      </c>
      <c r="D1674" s="370" t="s">
        <v>569</v>
      </c>
      <c r="E1674" s="359" t="s">
        <v>878</v>
      </c>
      <c r="F1674" s="360"/>
      <c r="G1674" s="360"/>
      <c r="H1674" s="360"/>
      <c r="I1674" s="361"/>
      <c r="J1674" s="360"/>
      <c r="K1674" s="335"/>
      <c r="L1674" s="335"/>
      <c r="M1674" s="335"/>
    </row>
    <row r="1675" spans="1:13" ht="13.8">
      <c r="A1675" s="335"/>
      <c r="B1675" s="335"/>
      <c r="C1675" s="377" t="s">
        <v>960</v>
      </c>
      <c r="D1675" s="370" t="s">
        <v>569</v>
      </c>
      <c r="E1675" s="362" t="s">
        <v>780</v>
      </c>
      <c r="F1675" s="363">
        <v>63979</v>
      </c>
      <c r="G1675" s="365" t="s">
        <v>226</v>
      </c>
      <c r="H1675" s="363">
        <v>-63979</v>
      </c>
      <c r="I1675" s="364">
        <v>63979</v>
      </c>
      <c r="J1675" s="363">
        <v>-63979</v>
      </c>
      <c r="K1675" s="335"/>
      <c r="L1675" s="335"/>
      <c r="M1675" s="335"/>
    </row>
    <row r="1676" spans="1:13" ht="13.8">
      <c r="A1676" s="335"/>
      <c r="B1676" s="335"/>
      <c r="C1676" s="377" t="s">
        <v>960</v>
      </c>
      <c r="D1676" s="370" t="s">
        <v>569</v>
      </c>
      <c r="E1676" s="362" t="s">
        <v>782</v>
      </c>
      <c r="F1676" s="363">
        <v>792331</v>
      </c>
      <c r="G1676" s="365" t="s">
        <v>226</v>
      </c>
      <c r="H1676" s="363">
        <v>-792331</v>
      </c>
      <c r="I1676" s="364">
        <v>792331</v>
      </c>
      <c r="J1676" s="363">
        <v>-792331</v>
      </c>
      <c r="K1676" s="335"/>
      <c r="L1676" s="335"/>
      <c r="M1676" s="335"/>
    </row>
    <row r="1677" spans="1:13" ht="13.8">
      <c r="A1677" s="335"/>
      <c r="B1677" s="335"/>
      <c r="C1677" s="377" t="s">
        <v>960</v>
      </c>
      <c r="D1677" s="370" t="s">
        <v>569</v>
      </c>
      <c r="E1677" s="362" t="s">
        <v>961</v>
      </c>
      <c r="F1677" s="363">
        <v>792331</v>
      </c>
      <c r="G1677" s="365" t="s">
        <v>226</v>
      </c>
      <c r="H1677" s="363">
        <v>-792331</v>
      </c>
      <c r="I1677" s="364">
        <v>792331</v>
      </c>
      <c r="J1677" s="363">
        <v>-792331</v>
      </c>
      <c r="K1677" s="335"/>
      <c r="L1677" s="335"/>
      <c r="M1677" s="335"/>
    </row>
    <row r="1678" spans="1:13" ht="13.8">
      <c r="A1678" s="335"/>
      <c r="B1678" s="335"/>
      <c r="C1678" s="377" t="s">
        <v>960</v>
      </c>
      <c r="D1678" s="370" t="s">
        <v>569</v>
      </c>
      <c r="E1678" s="362" t="s">
        <v>962</v>
      </c>
      <c r="F1678" s="363">
        <v>6500</v>
      </c>
      <c r="G1678" s="365" t="s">
        <v>226</v>
      </c>
      <c r="H1678" s="363">
        <v>-6500</v>
      </c>
      <c r="I1678" s="364">
        <v>6500</v>
      </c>
      <c r="J1678" s="363">
        <v>-6500</v>
      </c>
      <c r="K1678" s="335"/>
      <c r="L1678" s="335"/>
      <c r="M1678" s="335"/>
    </row>
    <row r="1679" spans="1:13" ht="13.8">
      <c r="A1679" s="335"/>
      <c r="B1679" s="335"/>
      <c r="C1679" s="377" t="s">
        <v>960</v>
      </c>
      <c r="D1679" s="370" t="s">
        <v>569</v>
      </c>
      <c r="E1679" s="362" t="s">
        <v>963</v>
      </c>
      <c r="F1679" s="365" t="s">
        <v>226</v>
      </c>
      <c r="G1679" s="365" t="s">
        <v>226</v>
      </c>
      <c r="H1679" s="365" t="s">
        <v>226</v>
      </c>
      <c r="I1679" s="361"/>
      <c r="J1679" s="365" t="s">
        <v>226</v>
      </c>
      <c r="K1679" s="335"/>
      <c r="L1679" s="335"/>
      <c r="M1679" s="335"/>
    </row>
    <row r="1680" spans="1:13" ht="13.8">
      <c r="A1680" s="335"/>
      <c r="B1680" s="335"/>
      <c r="C1680" s="377" t="s">
        <v>960</v>
      </c>
      <c r="D1680" s="370" t="s">
        <v>569</v>
      </c>
      <c r="E1680" s="362" t="s">
        <v>964</v>
      </c>
      <c r="F1680" s="363">
        <v>29475</v>
      </c>
      <c r="G1680" s="365" t="s">
        <v>226</v>
      </c>
      <c r="H1680" s="363">
        <v>-29475</v>
      </c>
      <c r="I1680" s="364">
        <v>29475</v>
      </c>
      <c r="J1680" s="363">
        <v>-29475</v>
      </c>
      <c r="K1680" s="335"/>
      <c r="L1680" s="335"/>
      <c r="M1680" s="335"/>
    </row>
    <row r="1681" spans="1:13" ht="13.8">
      <c r="A1681" s="335"/>
      <c r="B1681" s="335"/>
      <c r="C1681" s="377" t="s">
        <v>960</v>
      </c>
      <c r="D1681" s="370" t="s">
        <v>569</v>
      </c>
      <c r="E1681" s="362" t="s">
        <v>777</v>
      </c>
      <c r="F1681" s="365" t="s">
        <v>226</v>
      </c>
      <c r="G1681" s="365" t="s">
        <v>226</v>
      </c>
      <c r="H1681" s="365" t="s">
        <v>226</v>
      </c>
      <c r="I1681" s="361"/>
      <c r="J1681" s="365" t="s">
        <v>226</v>
      </c>
      <c r="K1681" s="335"/>
      <c r="L1681" s="335"/>
      <c r="M1681" s="335"/>
    </row>
    <row r="1682" spans="1:13" ht="13.8">
      <c r="A1682" s="335"/>
      <c r="B1682" s="335"/>
      <c r="C1682" s="377" t="s">
        <v>960</v>
      </c>
      <c r="D1682" s="370" t="s">
        <v>880</v>
      </c>
      <c r="E1682" s="359" t="s">
        <v>993</v>
      </c>
      <c r="F1682" s="360"/>
      <c r="G1682" s="360"/>
      <c r="H1682" s="360"/>
      <c r="I1682" s="361"/>
      <c r="J1682" s="360"/>
      <c r="K1682" s="335"/>
      <c r="L1682" s="335"/>
      <c r="M1682" s="335"/>
    </row>
    <row r="1683" spans="1:13" ht="13.8">
      <c r="A1683" s="335"/>
      <c r="B1683" s="335"/>
      <c r="C1683" s="377" t="s">
        <v>960</v>
      </c>
      <c r="D1683" s="370" t="s">
        <v>880</v>
      </c>
      <c r="E1683" s="362" t="s">
        <v>780</v>
      </c>
      <c r="F1683" s="363">
        <v>7358523</v>
      </c>
      <c r="G1683" s="363">
        <v>7358523</v>
      </c>
      <c r="H1683" s="365" t="s">
        <v>226</v>
      </c>
      <c r="I1683" s="364">
        <v>7358523</v>
      </c>
      <c r="J1683" s="365" t="s">
        <v>226</v>
      </c>
      <c r="K1683" s="335"/>
      <c r="L1683" s="335"/>
      <c r="M1683" s="335"/>
    </row>
    <row r="1684" spans="1:13" ht="13.8">
      <c r="A1684" s="335"/>
      <c r="B1684" s="335"/>
      <c r="C1684" s="377" t="s">
        <v>960</v>
      </c>
      <c r="D1684" s="370" t="s">
        <v>880</v>
      </c>
      <c r="E1684" s="362" t="s">
        <v>782</v>
      </c>
      <c r="F1684" s="363">
        <v>24805785</v>
      </c>
      <c r="G1684" s="363">
        <v>24802658</v>
      </c>
      <c r="H1684" s="363">
        <v>-3127</v>
      </c>
      <c r="I1684" s="364">
        <v>24805785</v>
      </c>
      <c r="J1684" s="363">
        <v>-3127</v>
      </c>
      <c r="K1684" s="335"/>
      <c r="L1684" s="335"/>
      <c r="M1684" s="335"/>
    </row>
    <row r="1685" spans="1:13" ht="13.8">
      <c r="A1685" s="335"/>
      <c r="B1685" s="335"/>
      <c r="C1685" s="377" t="s">
        <v>960</v>
      </c>
      <c r="D1685" s="370" t="s">
        <v>880</v>
      </c>
      <c r="E1685" s="362" t="s">
        <v>961</v>
      </c>
      <c r="F1685" s="363">
        <v>24805785</v>
      </c>
      <c r="G1685" s="363">
        <v>24802658</v>
      </c>
      <c r="H1685" s="363">
        <v>-3127</v>
      </c>
      <c r="I1685" s="364">
        <v>24805785</v>
      </c>
      <c r="J1685" s="363">
        <v>-3127</v>
      </c>
      <c r="K1685" s="335"/>
      <c r="L1685" s="335"/>
      <c r="M1685" s="335"/>
    </row>
    <row r="1686" spans="1:13" ht="13.8">
      <c r="A1686" s="335"/>
      <c r="B1686" s="335"/>
      <c r="C1686" s="377" t="s">
        <v>960</v>
      </c>
      <c r="D1686" s="370" t="s">
        <v>880</v>
      </c>
      <c r="E1686" s="362" t="s">
        <v>962</v>
      </c>
      <c r="F1686" s="363">
        <v>8000</v>
      </c>
      <c r="G1686" s="363">
        <v>8000</v>
      </c>
      <c r="H1686" s="365" t="s">
        <v>226</v>
      </c>
      <c r="I1686" s="364">
        <v>8000</v>
      </c>
      <c r="J1686" s="365" t="s">
        <v>226</v>
      </c>
      <c r="K1686" s="335"/>
      <c r="L1686" s="335"/>
      <c r="M1686" s="335"/>
    </row>
    <row r="1687" spans="1:13" ht="13.8">
      <c r="A1687" s="335"/>
      <c r="B1687" s="335"/>
      <c r="C1687" s="377" t="s">
        <v>960</v>
      </c>
      <c r="D1687" s="370" t="s">
        <v>880</v>
      </c>
      <c r="E1687" s="362" t="s">
        <v>963</v>
      </c>
      <c r="F1687" s="360"/>
      <c r="G1687" s="365" t="s">
        <v>226</v>
      </c>
      <c r="H1687" s="365" t="s">
        <v>226</v>
      </c>
      <c r="I1687" s="361"/>
      <c r="J1687" s="365" t="s">
        <v>226</v>
      </c>
      <c r="K1687" s="335"/>
      <c r="L1687" s="335"/>
      <c r="M1687" s="335"/>
    </row>
    <row r="1688" spans="1:13" ht="13.8">
      <c r="A1688" s="335"/>
      <c r="B1688" s="335"/>
      <c r="C1688" s="377" t="s">
        <v>960</v>
      </c>
      <c r="D1688" s="370" t="s">
        <v>880</v>
      </c>
      <c r="E1688" s="362" t="s">
        <v>964</v>
      </c>
      <c r="F1688" s="363">
        <v>24300</v>
      </c>
      <c r="G1688" s="365" t="s">
        <v>226</v>
      </c>
      <c r="H1688" s="363">
        <v>-24300</v>
      </c>
      <c r="I1688" s="364">
        <v>24300</v>
      </c>
      <c r="J1688" s="363">
        <v>-24300</v>
      </c>
      <c r="K1688" s="335"/>
      <c r="L1688" s="335"/>
      <c r="M1688" s="335"/>
    </row>
    <row r="1689" spans="1:13" ht="13.8">
      <c r="A1689" s="335"/>
      <c r="B1689" s="335"/>
      <c r="C1689" s="377" t="s">
        <v>960</v>
      </c>
      <c r="D1689" s="370" t="s">
        <v>880</v>
      </c>
      <c r="E1689" s="362" t="s">
        <v>777</v>
      </c>
      <c r="F1689" s="360"/>
      <c r="G1689" s="363">
        <v>26200</v>
      </c>
      <c r="H1689" s="363">
        <v>26200</v>
      </c>
      <c r="I1689" s="364">
        <v>26200</v>
      </c>
      <c r="J1689" s="365" t="s">
        <v>226</v>
      </c>
      <c r="K1689" s="335"/>
      <c r="L1689" s="335"/>
      <c r="M1689" s="335"/>
    </row>
    <row r="1690" spans="1:13" ht="13.8">
      <c r="A1690" s="335"/>
      <c r="B1690" s="335"/>
      <c r="C1690" s="377" t="s">
        <v>960</v>
      </c>
      <c r="D1690" s="370" t="s">
        <v>880</v>
      </c>
      <c r="E1690" s="359" t="s">
        <v>994</v>
      </c>
      <c r="F1690" s="360"/>
      <c r="G1690" s="360"/>
      <c r="H1690" s="360"/>
      <c r="I1690" s="361"/>
      <c r="J1690" s="360"/>
      <c r="K1690" s="335"/>
      <c r="L1690" s="335"/>
      <c r="M1690" s="335"/>
    </row>
    <row r="1691" spans="1:13" ht="13.8">
      <c r="A1691" s="335"/>
      <c r="B1691" s="335"/>
      <c r="C1691" s="377" t="s">
        <v>960</v>
      </c>
      <c r="D1691" s="370" t="s">
        <v>880</v>
      </c>
      <c r="E1691" s="362" t="s">
        <v>780</v>
      </c>
      <c r="F1691" s="363">
        <v>12132539</v>
      </c>
      <c r="G1691" s="365" t="s">
        <v>226</v>
      </c>
      <c r="H1691" s="363">
        <v>-12132539</v>
      </c>
      <c r="I1691" s="364">
        <v>12132539</v>
      </c>
      <c r="J1691" s="363">
        <v>-12132539</v>
      </c>
      <c r="K1691" s="335"/>
      <c r="L1691" s="335"/>
      <c r="M1691" s="335"/>
    </row>
    <row r="1692" spans="1:13" ht="13.8">
      <c r="A1692" s="335"/>
      <c r="B1692" s="335"/>
      <c r="C1692" s="377" t="s">
        <v>960</v>
      </c>
      <c r="D1692" s="370" t="s">
        <v>880</v>
      </c>
      <c r="E1692" s="362" t="s">
        <v>782</v>
      </c>
      <c r="F1692" s="363">
        <v>40586493</v>
      </c>
      <c r="G1692" s="363">
        <v>171371</v>
      </c>
      <c r="H1692" s="363">
        <v>-40415123</v>
      </c>
      <c r="I1692" s="364">
        <v>40586493</v>
      </c>
      <c r="J1692" s="363">
        <v>-40415123</v>
      </c>
      <c r="K1692" s="335"/>
      <c r="L1692" s="335"/>
      <c r="M1692" s="335"/>
    </row>
    <row r="1693" spans="1:13" ht="13.8">
      <c r="A1693" s="335"/>
      <c r="B1693" s="335"/>
      <c r="C1693" s="377" t="s">
        <v>960</v>
      </c>
      <c r="D1693" s="370" t="s">
        <v>880</v>
      </c>
      <c r="E1693" s="362" t="s">
        <v>961</v>
      </c>
      <c r="F1693" s="363">
        <v>40586493</v>
      </c>
      <c r="G1693" s="363">
        <v>171371</v>
      </c>
      <c r="H1693" s="363">
        <v>-40415123</v>
      </c>
      <c r="I1693" s="364">
        <v>40586493</v>
      </c>
      <c r="J1693" s="363">
        <v>-40415123</v>
      </c>
      <c r="K1693" s="335"/>
      <c r="L1693" s="335"/>
      <c r="M1693" s="335"/>
    </row>
    <row r="1694" spans="1:13" ht="13.8">
      <c r="A1694" s="335"/>
      <c r="B1694" s="335"/>
      <c r="C1694" s="377" t="s">
        <v>960</v>
      </c>
      <c r="D1694" s="370" t="s">
        <v>880</v>
      </c>
      <c r="E1694" s="362" t="s">
        <v>962</v>
      </c>
      <c r="F1694" s="363">
        <v>30000</v>
      </c>
      <c r="G1694" s="365" t="s">
        <v>226</v>
      </c>
      <c r="H1694" s="363">
        <v>-30000</v>
      </c>
      <c r="I1694" s="364">
        <v>30000</v>
      </c>
      <c r="J1694" s="363">
        <v>-30000</v>
      </c>
      <c r="K1694" s="335"/>
      <c r="L1694" s="335"/>
      <c r="M1694" s="335"/>
    </row>
    <row r="1695" spans="1:13" ht="13.8">
      <c r="A1695" s="335"/>
      <c r="B1695" s="335"/>
      <c r="C1695" s="377" t="s">
        <v>960</v>
      </c>
      <c r="D1695" s="370" t="s">
        <v>880</v>
      </c>
      <c r="E1695" s="362" t="s">
        <v>963</v>
      </c>
      <c r="F1695" s="365" t="s">
        <v>226</v>
      </c>
      <c r="G1695" s="365" t="s">
        <v>226</v>
      </c>
      <c r="H1695" s="365" t="s">
        <v>226</v>
      </c>
      <c r="I1695" s="366" t="s">
        <v>226</v>
      </c>
      <c r="J1695" s="365" t="s">
        <v>226</v>
      </c>
      <c r="K1695" s="335"/>
      <c r="L1695" s="335"/>
      <c r="M1695" s="335"/>
    </row>
    <row r="1696" spans="1:13" ht="13.8">
      <c r="A1696" s="335"/>
      <c r="B1696" s="335"/>
      <c r="C1696" s="377" t="s">
        <v>960</v>
      </c>
      <c r="D1696" s="370" t="s">
        <v>880</v>
      </c>
      <c r="E1696" s="362" t="s">
        <v>964</v>
      </c>
      <c r="F1696" s="365" t="s">
        <v>226</v>
      </c>
      <c r="G1696" s="365" t="s">
        <v>226</v>
      </c>
      <c r="H1696" s="365" t="s">
        <v>226</v>
      </c>
      <c r="I1696" s="366" t="s">
        <v>226</v>
      </c>
      <c r="J1696" s="365" t="s">
        <v>226</v>
      </c>
      <c r="K1696" s="335"/>
      <c r="L1696" s="335"/>
      <c r="M1696" s="335"/>
    </row>
    <row r="1697" spans="1:13" ht="13.8">
      <c r="A1697" s="335"/>
      <c r="B1697" s="335"/>
      <c r="C1697" s="377" t="s">
        <v>960</v>
      </c>
      <c r="D1697" s="370" t="s">
        <v>880</v>
      </c>
      <c r="E1697" s="362" t="s">
        <v>777</v>
      </c>
      <c r="F1697" s="365" t="s">
        <v>226</v>
      </c>
      <c r="G1697" s="365" t="s">
        <v>226</v>
      </c>
      <c r="H1697" s="365" t="s">
        <v>226</v>
      </c>
      <c r="I1697" s="366" t="s">
        <v>226</v>
      </c>
      <c r="J1697" s="365" t="s">
        <v>226</v>
      </c>
      <c r="K1697" s="335"/>
      <c r="L1697" s="335"/>
      <c r="M1697" s="335"/>
    </row>
    <row r="1698" spans="1:13" ht="13.8">
      <c r="A1698" s="335"/>
      <c r="B1698" s="335"/>
      <c r="C1698" s="377" t="s">
        <v>960</v>
      </c>
      <c r="D1698" s="370" t="s">
        <v>880</v>
      </c>
      <c r="E1698" s="359" t="s">
        <v>995</v>
      </c>
      <c r="F1698" s="360"/>
      <c r="G1698" s="360"/>
      <c r="H1698" s="360"/>
      <c r="I1698" s="361"/>
      <c r="J1698" s="360"/>
      <c r="K1698" s="335"/>
      <c r="L1698" s="335"/>
      <c r="M1698" s="335"/>
    </row>
    <row r="1699" spans="1:13" ht="13.8">
      <c r="A1699" s="335"/>
      <c r="B1699" s="335"/>
      <c r="C1699" s="377" t="s">
        <v>960</v>
      </c>
      <c r="D1699" s="370" t="s">
        <v>880</v>
      </c>
      <c r="E1699" s="362" t="s">
        <v>780</v>
      </c>
      <c r="F1699" s="363">
        <v>3644287</v>
      </c>
      <c r="G1699" s="360"/>
      <c r="H1699" s="363">
        <v>-3644287</v>
      </c>
      <c r="I1699" s="364">
        <v>3644287</v>
      </c>
      <c r="J1699" s="363">
        <v>-3644287</v>
      </c>
      <c r="K1699" s="335"/>
      <c r="L1699" s="335"/>
      <c r="M1699" s="335"/>
    </row>
    <row r="1700" spans="1:13" ht="13.8">
      <c r="A1700" s="335"/>
      <c r="B1700" s="335"/>
      <c r="C1700" s="377" t="s">
        <v>960</v>
      </c>
      <c r="D1700" s="370" t="s">
        <v>880</v>
      </c>
      <c r="E1700" s="362" t="s">
        <v>782</v>
      </c>
      <c r="F1700" s="363">
        <v>1990546</v>
      </c>
      <c r="G1700" s="360"/>
      <c r="H1700" s="363">
        <v>-1990546</v>
      </c>
      <c r="I1700" s="364">
        <v>1990546</v>
      </c>
      <c r="J1700" s="363">
        <v>-1990546</v>
      </c>
      <c r="K1700" s="335"/>
      <c r="L1700" s="335"/>
      <c r="M1700" s="335"/>
    </row>
    <row r="1701" spans="1:13" ht="13.8">
      <c r="A1701" s="335"/>
      <c r="B1701" s="335"/>
      <c r="C1701" s="377" t="s">
        <v>960</v>
      </c>
      <c r="D1701" s="370" t="s">
        <v>880</v>
      </c>
      <c r="E1701" s="362" t="s">
        <v>961</v>
      </c>
      <c r="F1701" s="363">
        <v>1990546</v>
      </c>
      <c r="G1701" s="360"/>
      <c r="H1701" s="363">
        <v>-1990546</v>
      </c>
      <c r="I1701" s="364">
        <v>1990546</v>
      </c>
      <c r="J1701" s="363">
        <v>-1990546</v>
      </c>
      <c r="K1701" s="335"/>
      <c r="L1701" s="335"/>
      <c r="M1701" s="335"/>
    </row>
    <row r="1702" spans="1:13" ht="13.8">
      <c r="A1702" s="335"/>
      <c r="B1702" s="335"/>
      <c r="C1702" s="377" t="s">
        <v>960</v>
      </c>
      <c r="D1702" s="370" t="s">
        <v>880</v>
      </c>
      <c r="E1702" s="362" t="s">
        <v>962</v>
      </c>
      <c r="F1702" s="363">
        <v>2000</v>
      </c>
      <c r="G1702" s="360"/>
      <c r="H1702" s="363">
        <v>-2000</v>
      </c>
      <c r="I1702" s="364">
        <v>2000</v>
      </c>
      <c r="J1702" s="363">
        <v>-2000</v>
      </c>
      <c r="K1702" s="335"/>
      <c r="L1702" s="335"/>
      <c r="M1702" s="335"/>
    </row>
    <row r="1703" spans="1:13" ht="13.8">
      <c r="A1703" s="335"/>
      <c r="B1703" s="335"/>
      <c r="C1703" s="377" t="s">
        <v>960</v>
      </c>
      <c r="D1703" s="370" t="s">
        <v>880</v>
      </c>
      <c r="E1703" s="362" t="s">
        <v>963</v>
      </c>
      <c r="F1703" s="365" t="s">
        <v>226</v>
      </c>
      <c r="G1703" s="360"/>
      <c r="H1703" s="365" t="s">
        <v>226</v>
      </c>
      <c r="I1703" s="366" t="s">
        <v>226</v>
      </c>
      <c r="J1703" s="365" t="s">
        <v>226</v>
      </c>
      <c r="K1703" s="335"/>
      <c r="L1703" s="335"/>
      <c r="M1703" s="335"/>
    </row>
    <row r="1704" spans="1:13" ht="13.8">
      <c r="A1704" s="335"/>
      <c r="B1704" s="335"/>
      <c r="C1704" s="377" t="s">
        <v>960</v>
      </c>
      <c r="D1704" s="370" t="s">
        <v>880</v>
      </c>
      <c r="E1704" s="362" t="s">
        <v>964</v>
      </c>
      <c r="F1704" s="363">
        <v>3350</v>
      </c>
      <c r="G1704" s="360"/>
      <c r="H1704" s="363">
        <v>-3350</v>
      </c>
      <c r="I1704" s="364">
        <v>3350</v>
      </c>
      <c r="J1704" s="363">
        <v>-3350</v>
      </c>
      <c r="K1704" s="335"/>
      <c r="L1704" s="335"/>
      <c r="M1704" s="335"/>
    </row>
    <row r="1705" spans="1:13" ht="13.8">
      <c r="A1705" s="335"/>
      <c r="B1705" s="335"/>
      <c r="C1705" s="377" t="s">
        <v>960</v>
      </c>
      <c r="D1705" s="370" t="s">
        <v>880</v>
      </c>
      <c r="E1705" s="362" t="s">
        <v>777</v>
      </c>
      <c r="F1705" s="365" t="s">
        <v>226</v>
      </c>
      <c r="G1705" s="360"/>
      <c r="H1705" s="365" t="s">
        <v>226</v>
      </c>
      <c r="I1705" s="366" t="s">
        <v>226</v>
      </c>
      <c r="J1705" s="365" t="s">
        <v>226</v>
      </c>
      <c r="K1705" s="335"/>
      <c r="L1705" s="335"/>
      <c r="M1705" s="335"/>
    </row>
    <row r="1706" spans="1:13" ht="13.8">
      <c r="A1706" s="335"/>
      <c r="B1706" s="335"/>
      <c r="C1706" s="377" t="s">
        <v>960</v>
      </c>
      <c r="D1706" s="370" t="s">
        <v>880</v>
      </c>
      <c r="E1706" s="359" t="s">
        <v>996</v>
      </c>
      <c r="F1706" s="360"/>
      <c r="G1706" s="360"/>
      <c r="H1706" s="360"/>
      <c r="I1706" s="361"/>
      <c r="J1706" s="360"/>
      <c r="K1706" s="335"/>
      <c r="L1706" s="335"/>
      <c r="M1706" s="335"/>
    </row>
    <row r="1707" spans="1:13" ht="13.8">
      <c r="A1707" s="335"/>
      <c r="B1707" s="335"/>
      <c r="C1707" s="377" t="s">
        <v>960</v>
      </c>
      <c r="D1707" s="370" t="s">
        <v>880</v>
      </c>
      <c r="E1707" s="362" t="s">
        <v>780</v>
      </c>
      <c r="F1707" s="360"/>
      <c r="G1707" s="365" t="s">
        <v>226</v>
      </c>
      <c r="H1707" s="365" t="s">
        <v>226</v>
      </c>
      <c r="I1707" s="366" t="s">
        <v>226</v>
      </c>
      <c r="J1707" s="365" t="s">
        <v>226</v>
      </c>
      <c r="K1707" s="335"/>
      <c r="L1707" s="335"/>
      <c r="M1707" s="335"/>
    </row>
    <row r="1708" spans="1:13" ht="13.8">
      <c r="A1708" s="335"/>
      <c r="B1708" s="335"/>
      <c r="C1708" s="377" t="s">
        <v>960</v>
      </c>
      <c r="D1708" s="370" t="s">
        <v>880</v>
      </c>
      <c r="E1708" s="362" t="s">
        <v>782</v>
      </c>
      <c r="F1708" s="360"/>
      <c r="G1708" s="360"/>
      <c r="H1708" s="365" t="s">
        <v>226</v>
      </c>
      <c r="I1708" s="361"/>
      <c r="J1708" s="365" t="s">
        <v>226</v>
      </c>
      <c r="K1708" s="335"/>
      <c r="L1708" s="335"/>
      <c r="M1708" s="335"/>
    </row>
    <row r="1709" spans="1:13" ht="13.8">
      <c r="A1709" s="335"/>
      <c r="B1709" s="335"/>
      <c r="C1709" s="377" t="s">
        <v>960</v>
      </c>
      <c r="D1709" s="370" t="s">
        <v>880</v>
      </c>
      <c r="E1709" s="362" t="s">
        <v>961</v>
      </c>
      <c r="F1709" s="360"/>
      <c r="G1709" s="360"/>
      <c r="H1709" s="365" t="s">
        <v>226</v>
      </c>
      <c r="I1709" s="361"/>
      <c r="J1709" s="365" t="s">
        <v>226</v>
      </c>
      <c r="K1709" s="335"/>
      <c r="L1709" s="335"/>
      <c r="M1709" s="335"/>
    </row>
    <row r="1710" spans="1:13" ht="13.8">
      <c r="A1710" s="335"/>
      <c r="B1710" s="335"/>
      <c r="C1710" s="377" t="s">
        <v>960</v>
      </c>
      <c r="D1710" s="370" t="s">
        <v>880</v>
      </c>
      <c r="E1710" s="362" t="s">
        <v>962</v>
      </c>
      <c r="F1710" s="360"/>
      <c r="G1710" s="360"/>
      <c r="H1710" s="365" t="s">
        <v>226</v>
      </c>
      <c r="I1710" s="361"/>
      <c r="J1710" s="365" t="s">
        <v>226</v>
      </c>
      <c r="K1710" s="335"/>
      <c r="L1710" s="335"/>
      <c r="M1710" s="335"/>
    </row>
    <row r="1711" spans="1:13" ht="13.8">
      <c r="A1711" s="335"/>
      <c r="B1711" s="335"/>
      <c r="C1711" s="377" t="s">
        <v>960</v>
      </c>
      <c r="D1711" s="370" t="s">
        <v>880</v>
      </c>
      <c r="E1711" s="362" t="s">
        <v>963</v>
      </c>
      <c r="F1711" s="360"/>
      <c r="G1711" s="365" t="s">
        <v>226</v>
      </c>
      <c r="H1711" s="365" t="s">
        <v>226</v>
      </c>
      <c r="I1711" s="366" t="s">
        <v>226</v>
      </c>
      <c r="J1711" s="365" t="s">
        <v>226</v>
      </c>
      <c r="K1711" s="335"/>
      <c r="L1711" s="335"/>
      <c r="M1711" s="335"/>
    </row>
    <row r="1712" spans="1:13" ht="13.8">
      <c r="A1712" s="335"/>
      <c r="B1712" s="335"/>
      <c r="C1712" s="377" t="s">
        <v>960</v>
      </c>
      <c r="D1712" s="370" t="s">
        <v>880</v>
      </c>
      <c r="E1712" s="362" t="s">
        <v>964</v>
      </c>
      <c r="F1712" s="360"/>
      <c r="G1712" s="360"/>
      <c r="H1712" s="365" t="s">
        <v>226</v>
      </c>
      <c r="I1712" s="361"/>
      <c r="J1712" s="365" t="s">
        <v>226</v>
      </c>
      <c r="K1712" s="335"/>
      <c r="L1712" s="335"/>
      <c r="M1712" s="335"/>
    </row>
    <row r="1713" spans="1:13" ht="13.8">
      <c r="A1713" s="335"/>
      <c r="B1713" s="335"/>
      <c r="C1713" s="377" t="s">
        <v>960</v>
      </c>
      <c r="D1713" s="370" t="s">
        <v>880</v>
      </c>
      <c r="E1713" s="362" t="s">
        <v>777</v>
      </c>
      <c r="F1713" s="365" t="s">
        <v>226</v>
      </c>
      <c r="G1713" s="360"/>
      <c r="H1713" s="365" t="s">
        <v>226</v>
      </c>
      <c r="I1713" s="361"/>
      <c r="J1713" s="365" t="s">
        <v>226</v>
      </c>
      <c r="K1713" s="335"/>
      <c r="L1713" s="335"/>
      <c r="M1713" s="335"/>
    </row>
    <row r="1714" spans="1:13" ht="13.8">
      <c r="A1714" s="335"/>
      <c r="B1714" s="335"/>
      <c r="C1714" s="377" t="s">
        <v>960</v>
      </c>
      <c r="D1714" s="370" t="s">
        <v>880</v>
      </c>
      <c r="E1714" s="373" t="s">
        <v>997</v>
      </c>
      <c r="F1714" s="360"/>
      <c r="G1714" s="360"/>
      <c r="H1714" s="360"/>
      <c r="I1714" s="361"/>
      <c r="J1714" s="360"/>
      <c r="K1714" s="335"/>
      <c r="L1714" s="335"/>
      <c r="M1714" s="335"/>
    </row>
    <row r="1715" spans="1:13" ht="13.8">
      <c r="A1715" s="335"/>
      <c r="B1715" s="335"/>
      <c r="C1715" s="377" t="s">
        <v>960</v>
      </c>
      <c r="D1715" s="370" t="s">
        <v>880</v>
      </c>
      <c r="E1715" s="362" t="s">
        <v>780</v>
      </c>
      <c r="F1715" s="363">
        <v>14370726</v>
      </c>
      <c r="G1715" s="360"/>
      <c r="H1715" s="363">
        <v>-14370726</v>
      </c>
      <c r="I1715" s="364">
        <v>14370726</v>
      </c>
      <c r="J1715" s="363">
        <v>-14370726</v>
      </c>
      <c r="K1715" s="335"/>
      <c r="L1715" s="335"/>
      <c r="M1715" s="335"/>
    </row>
    <row r="1716" spans="1:13" ht="13.8">
      <c r="A1716" s="335"/>
      <c r="B1716" s="335"/>
      <c r="C1716" s="377" t="s">
        <v>960</v>
      </c>
      <c r="D1716" s="370" t="s">
        <v>880</v>
      </c>
      <c r="E1716" s="362" t="s">
        <v>782</v>
      </c>
      <c r="F1716" s="363">
        <v>22315216</v>
      </c>
      <c r="G1716" s="363">
        <v>21462023</v>
      </c>
      <c r="H1716" s="363">
        <v>-853193</v>
      </c>
      <c r="I1716" s="364">
        <v>22315216</v>
      </c>
      <c r="J1716" s="363">
        <v>-853193</v>
      </c>
      <c r="K1716" s="335"/>
      <c r="L1716" s="335"/>
      <c r="M1716" s="335"/>
    </row>
    <row r="1717" spans="1:13" ht="13.8">
      <c r="A1717" s="335"/>
      <c r="B1717" s="335"/>
      <c r="C1717" s="377" t="s">
        <v>960</v>
      </c>
      <c r="D1717" s="370" t="s">
        <v>880</v>
      </c>
      <c r="E1717" s="362" t="s">
        <v>961</v>
      </c>
      <c r="F1717" s="363">
        <v>22315216</v>
      </c>
      <c r="G1717" s="363">
        <v>21462023</v>
      </c>
      <c r="H1717" s="363">
        <v>-853193</v>
      </c>
      <c r="I1717" s="364">
        <v>22315216</v>
      </c>
      <c r="J1717" s="363">
        <v>-853193</v>
      </c>
      <c r="K1717" s="335"/>
      <c r="L1717" s="335"/>
      <c r="M1717" s="335"/>
    </row>
    <row r="1718" spans="1:13" ht="13.8">
      <c r="A1718" s="335"/>
      <c r="B1718" s="335"/>
      <c r="C1718" s="377" t="s">
        <v>960</v>
      </c>
      <c r="D1718" s="370" t="s">
        <v>880</v>
      </c>
      <c r="E1718" s="362" t="s">
        <v>962</v>
      </c>
      <c r="F1718" s="363">
        <v>20000</v>
      </c>
      <c r="G1718" s="363">
        <v>5500337</v>
      </c>
      <c r="H1718" s="363">
        <v>5480337</v>
      </c>
      <c r="I1718" s="364">
        <v>20000</v>
      </c>
      <c r="J1718" s="363">
        <v>5480337</v>
      </c>
      <c r="K1718" s="335"/>
      <c r="L1718" s="335"/>
      <c r="M1718" s="335"/>
    </row>
    <row r="1719" spans="1:13" ht="13.8">
      <c r="A1719" s="335"/>
      <c r="B1719" s="335"/>
      <c r="C1719" s="377" t="s">
        <v>960</v>
      </c>
      <c r="D1719" s="370" t="s">
        <v>880</v>
      </c>
      <c r="E1719" s="362" t="s">
        <v>963</v>
      </c>
      <c r="F1719" s="365" t="s">
        <v>226</v>
      </c>
      <c r="G1719" s="360"/>
      <c r="H1719" s="365" t="s">
        <v>226</v>
      </c>
      <c r="I1719" s="366" t="s">
        <v>226</v>
      </c>
      <c r="J1719" s="365" t="s">
        <v>226</v>
      </c>
      <c r="K1719" s="335"/>
      <c r="L1719" s="335"/>
      <c r="M1719" s="335"/>
    </row>
    <row r="1720" spans="1:13" ht="13.8">
      <c r="A1720" s="335"/>
      <c r="B1720" s="335"/>
      <c r="C1720" s="377" t="s">
        <v>960</v>
      </c>
      <c r="D1720" s="370" t="s">
        <v>880</v>
      </c>
      <c r="E1720" s="362" t="s">
        <v>964</v>
      </c>
      <c r="F1720" s="363">
        <v>37200</v>
      </c>
      <c r="G1720" s="360"/>
      <c r="H1720" s="363">
        <v>-37200</v>
      </c>
      <c r="I1720" s="364">
        <v>37200</v>
      </c>
      <c r="J1720" s="363">
        <v>-37200</v>
      </c>
      <c r="K1720" s="335"/>
      <c r="L1720" s="335"/>
      <c r="M1720" s="335"/>
    </row>
    <row r="1721" spans="1:13" ht="13.8">
      <c r="A1721" s="335"/>
      <c r="B1721" s="335"/>
      <c r="C1721" s="377" t="s">
        <v>960</v>
      </c>
      <c r="D1721" s="370" t="s">
        <v>880</v>
      </c>
      <c r="E1721" s="362" t="s">
        <v>777</v>
      </c>
      <c r="F1721" s="365" t="s">
        <v>226</v>
      </c>
      <c r="G1721" s="360"/>
      <c r="H1721" s="365" t="s">
        <v>226</v>
      </c>
      <c r="I1721" s="366" t="s">
        <v>226</v>
      </c>
      <c r="J1721" s="365" t="s">
        <v>226</v>
      </c>
      <c r="K1721" s="335"/>
      <c r="L1721" s="335"/>
      <c r="M1721" s="335"/>
    </row>
    <row r="1722" spans="1:13" ht="13.8">
      <c r="A1722" s="335"/>
      <c r="B1722" s="335"/>
      <c r="C1722" s="377" t="s">
        <v>960</v>
      </c>
      <c r="D1722" s="370" t="s">
        <v>884</v>
      </c>
      <c r="E1722" s="359" t="s">
        <v>717</v>
      </c>
      <c r="F1722" s="360"/>
      <c r="G1722" s="360"/>
      <c r="H1722" s="360"/>
      <c r="I1722" s="361"/>
      <c r="J1722" s="360"/>
      <c r="K1722" s="335"/>
      <c r="L1722" s="335"/>
      <c r="M1722" s="335"/>
    </row>
    <row r="1723" spans="1:13" ht="13.8">
      <c r="A1723" s="335"/>
      <c r="B1723" s="335"/>
      <c r="C1723" s="377" t="s">
        <v>960</v>
      </c>
      <c r="D1723" s="370" t="s">
        <v>884</v>
      </c>
      <c r="E1723" s="362" t="s">
        <v>780</v>
      </c>
      <c r="F1723" s="363">
        <v>580363</v>
      </c>
      <c r="G1723" s="365" t="s">
        <v>226</v>
      </c>
      <c r="H1723" s="363">
        <v>-580363</v>
      </c>
      <c r="I1723" s="364">
        <v>580363</v>
      </c>
      <c r="J1723" s="363">
        <v>-580363</v>
      </c>
      <c r="K1723" s="335"/>
      <c r="L1723" s="335"/>
      <c r="M1723" s="335"/>
    </row>
    <row r="1724" spans="1:13" ht="13.8">
      <c r="A1724" s="335"/>
      <c r="B1724" s="335"/>
      <c r="C1724" s="377" t="s">
        <v>960</v>
      </c>
      <c r="D1724" s="370" t="s">
        <v>884</v>
      </c>
      <c r="E1724" s="362" t="s">
        <v>782</v>
      </c>
      <c r="F1724" s="363">
        <v>1866103</v>
      </c>
      <c r="G1724" s="365" t="s">
        <v>226</v>
      </c>
      <c r="H1724" s="363">
        <v>-1866103</v>
      </c>
      <c r="I1724" s="364">
        <v>1866103</v>
      </c>
      <c r="J1724" s="363">
        <v>-1866103</v>
      </c>
      <c r="K1724" s="335"/>
      <c r="L1724" s="335"/>
      <c r="M1724" s="335"/>
    </row>
    <row r="1725" spans="1:13" ht="13.8">
      <c r="A1725" s="335"/>
      <c r="B1725" s="335"/>
      <c r="C1725" s="377" t="s">
        <v>960</v>
      </c>
      <c r="D1725" s="370" t="s">
        <v>884</v>
      </c>
      <c r="E1725" s="362" t="s">
        <v>961</v>
      </c>
      <c r="F1725" s="363">
        <v>1866103</v>
      </c>
      <c r="G1725" s="365" t="s">
        <v>226</v>
      </c>
      <c r="H1725" s="363">
        <v>-1866103</v>
      </c>
      <c r="I1725" s="364">
        <v>1866103</v>
      </c>
      <c r="J1725" s="363">
        <v>-1866103</v>
      </c>
      <c r="K1725" s="335"/>
      <c r="L1725" s="335"/>
      <c r="M1725" s="335"/>
    </row>
    <row r="1726" spans="1:13" ht="13.8">
      <c r="A1726" s="335"/>
      <c r="B1726" s="335"/>
      <c r="C1726" s="377" t="s">
        <v>960</v>
      </c>
      <c r="D1726" s="370" t="s">
        <v>884</v>
      </c>
      <c r="E1726" s="362" t="s">
        <v>962</v>
      </c>
      <c r="F1726" s="363">
        <v>27000</v>
      </c>
      <c r="G1726" s="365" t="s">
        <v>226</v>
      </c>
      <c r="H1726" s="363">
        <v>-27000</v>
      </c>
      <c r="I1726" s="364">
        <v>27000</v>
      </c>
      <c r="J1726" s="363">
        <v>-27000</v>
      </c>
      <c r="K1726" s="335"/>
      <c r="L1726" s="335"/>
      <c r="M1726" s="335"/>
    </row>
    <row r="1727" spans="1:13" ht="13.8">
      <c r="A1727" s="335"/>
      <c r="B1727" s="335"/>
      <c r="C1727" s="377" t="s">
        <v>960</v>
      </c>
      <c r="D1727" s="370" t="s">
        <v>884</v>
      </c>
      <c r="E1727" s="362" t="s">
        <v>963</v>
      </c>
      <c r="F1727" s="363">
        <v>10500</v>
      </c>
      <c r="G1727" s="365" t="s">
        <v>226</v>
      </c>
      <c r="H1727" s="363">
        <v>-10500</v>
      </c>
      <c r="I1727" s="364">
        <v>10500</v>
      </c>
      <c r="J1727" s="363">
        <v>-10500</v>
      </c>
      <c r="K1727" s="335"/>
      <c r="L1727" s="335"/>
      <c r="M1727" s="335"/>
    </row>
    <row r="1728" spans="1:13" ht="13.8">
      <c r="A1728" s="335"/>
      <c r="B1728" s="335"/>
      <c r="C1728" s="377" t="s">
        <v>960</v>
      </c>
      <c r="D1728" s="370" t="s">
        <v>884</v>
      </c>
      <c r="E1728" s="362" t="s">
        <v>964</v>
      </c>
      <c r="F1728" s="363">
        <v>27175</v>
      </c>
      <c r="G1728" s="365" t="s">
        <v>226</v>
      </c>
      <c r="H1728" s="363">
        <v>-27175</v>
      </c>
      <c r="I1728" s="364">
        <v>27175</v>
      </c>
      <c r="J1728" s="363">
        <v>-27175</v>
      </c>
      <c r="K1728" s="335"/>
      <c r="L1728" s="335"/>
      <c r="M1728" s="335"/>
    </row>
    <row r="1729" spans="1:13" ht="13.8">
      <c r="A1729" s="335"/>
      <c r="B1729" s="335"/>
      <c r="C1729" s="377" t="s">
        <v>960</v>
      </c>
      <c r="D1729" s="370" t="s">
        <v>884</v>
      </c>
      <c r="E1729" s="362" t="s">
        <v>777</v>
      </c>
      <c r="F1729" s="365" t="s">
        <v>226</v>
      </c>
      <c r="G1729" s="365" t="s">
        <v>226</v>
      </c>
      <c r="H1729" s="365" t="s">
        <v>226</v>
      </c>
      <c r="I1729" s="361"/>
      <c r="J1729" s="365" t="s">
        <v>226</v>
      </c>
      <c r="K1729" s="335"/>
      <c r="L1729" s="335"/>
      <c r="M1729" s="335"/>
    </row>
    <row r="1730" spans="1:13" ht="13.8">
      <c r="A1730" s="335"/>
      <c r="B1730" s="335"/>
      <c r="C1730" s="377" t="s">
        <v>960</v>
      </c>
      <c r="D1730" s="370" t="s">
        <v>584</v>
      </c>
      <c r="E1730" s="359" t="s">
        <v>998</v>
      </c>
      <c r="F1730" s="360"/>
      <c r="G1730" s="360"/>
      <c r="H1730" s="360"/>
      <c r="I1730" s="361"/>
      <c r="J1730" s="360"/>
      <c r="K1730" s="335"/>
      <c r="L1730" s="335"/>
      <c r="M1730" s="335"/>
    </row>
    <row r="1731" spans="1:13" ht="13.8">
      <c r="A1731" s="335"/>
      <c r="B1731" s="335"/>
      <c r="C1731" s="377" t="s">
        <v>960</v>
      </c>
      <c r="D1731" s="370" t="s">
        <v>584</v>
      </c>
      <c r="E1731" s="362" t="s">
        <v>780</v>
      </c>
      <c r="F1731" s="360"/>
      <c r="G1731" s="360"/>
      <c r="H1731" s="365" t="s">
        <v>226</v>
      </c>
      <c r="I1731" s="361"/>
      <c r="J1731" s="365" t="s">
        <v>226</v>
      </c>
      <c r="K1731" s="335"/>
      <c r="L1731" s="335"/>
      <c r="M1731" s="335"/>
    </row>
    <row r="1732" spans="1:13" ht="13.8">
      <c r="A1732" s="335"/>
      <c r="B1732" s="335"/>
      <c r="C1732" s="377" t="s">
        <v>960</v>
      </c>
      <c r="D1732" s="370" t="s">
        <v>584</v>
      </c>
      <c r="E1732" s="362" t="s">
        <v>782</v>
      </c>
      <c r="F1732" s="360"/>
      <c r="G1732" s="360"/>
      <c r="H1732" s="365" t="s">
        <v>226</v>
      </c>
      <c r="I1732" s="361"/>
      <c r="J1732" s="365" t="s">
        <v>226</v>
      </c>
      <c r="K1732" s="335"/>
      <c r="L1732" s="335"/>
      <c r="M1732" s="335"/>
    </row>
    <row r="1733" spans="1:13" ht="13.8">
      <c r="A1733" s="335"/>
      <c r="B1733" s="335"/>
      <c r="C1733" s="377" t="s">
        <v>960</v>
      </c>
      <c r="D1733" s="370" t="s">
        <v>584</v>
      </c>
      <c r="E1733" s="362" t="s">
        <v>961</v>
      </c>
      <c r="F1733" s="360"/>
      <c r="G1733" s="360"/>
      <c r="H1733" s="365" t="s">
        <v>226</v>
      </c>
      <c r="I1733" s="361"/>
      <c r="J1733" s="365" t="s">
        <v>226</v>
      </c>
      <c r="K1733" s="335"/>
      <c r="L1733" s="335"/>
      <c r="M1733" s="335"/>
    </row>
    <row r="1734" spans="1:13" ht="13.8">
      <c r="A1734" s="335"/>
      <c r="B1734" s="335"/>
      <c r="C1734" s="377" t="s">
        <v>960</v>
      </c>
      <c r="D1734" s="370" t="s">
        <v>584</v>
      </c>
      <c r="E1734" s="362" t="s">
        <v>962</v>
      </c>
      <c r="F1734" s="360"/>
      <c r="G1734" s="360"/>
      <c r="H1734" s="365" t="s">
        <v>226</v>
      </c>
      <c r="I1734" s="361"/>
      <c r="J1734" s="365" t="s">
        <v>226</v>
      </c>
      <c r="K1734" s="335"/>
      <c r="L1734" s="335"/>
      <c r="M1734" s="335"/>
    </row>
    <row r="1735" spans="1:13" ht="13.8">
      <c r="A1735" s="335"/>
      <c r="B1735" s="335"/>
      <c r="C1735" s="377" t="s">
        <v>960</v>
      </c>
      <c r="D1735" s="370" t="s">
        <v>584</v>
      </c>
      <c r="E1735" s="362" t="s">
        <v>963</v>
      </c>
      <c r="F1735" s="360"/>
      <c r="G1735" s="360"/>
      <c r="H1735" s="365" t="s">
        <v>226</v>
      </c>
      <c r="I1735" s="361"/>
      <c r="J1735" s="365" t="s">
        <v>226</v>
      </c>
      <c r="K1735" s="335"/>
      <c r="L1735" s="335"/>
      <c r="M1735" s="335"/>
    </row>
    <row r="1736" spans="1:13" ht="13.8">
      <c r="A1736" s="335"/>
      <c r="B1736" s="335"/>
      <c r="C1736" s="377" t="s">
        <v>960</v>
      </c>
      <c r="D1736" s="370" t="s">
        <v>584</v>
      </c>
      <c r="E1736" s="362" t="s">
        <v>964</v>
      </c>
      <c r="F1736" s="360"/>
      <c r="G1736" s="360"/>
      <c r="H1736" s="365" t="s">
        <v>226</v>
      </c>
      <c r="I1736" s="361"/>
      <c r="J1736" s="365" t="s">
        <v>226</v>
      </c>
      <c r="K1736" s="335"/>
      <c r="L1736" s="335"/>
      <c r="M1736" s="335"/>
    </row>
    <row r="1737" spans="1:13" ht="13.8">
      <c r="A1737" s="335"/>
      <c r="B1737" s="335"/>
      <c r="C1737" s="377" t="s">
        <v>960</v>
      </c>
      <c r="D1737" s="370" t="s">
        <v>584</v>
      </c>
      <c r="E1737" s="362" t="s">
        <v>777</v>
      </c>
      <c r="F1737" s="365" t="s">
        <v>226</v>
      </c>
      <c r="G1737" s="363">
        <v>480000</v>
      </c>
      <c r="H1737" s="363">
        <v>480000</v>
      </c>
      <c r="I1737" s="364">
        <v>480000</v>
      </c>
      <c r="J1737" s="365" t="s">
        <v>226</v>
      </c>
      <c r="K1737" s="335"/>
      <c r="L1737" s="335"/>
      <c r="M1737" s="335"/>
    </row>
    <row r="1738" spans="1:13" ht="13.8">
      <c r="A1738" s="335"/>
      <c r="B1738" s="335"/>
      <c r="C1738" s="377" t="s">
        <v>960</v>
      </c>
      <c r="D1738" s="370" t="s">
        <v>515</v>
      </c>
      <c r="E1738" s="373" t="s">
        <v>719</v>
      </c>
      <c r="F1738" s="360"/>
      <c r="G1738" s="360"/>
      <c r="H1738" s="360"/>
      <c r="I1738" s="361"/>
      <c r="J1738" s="360"/>
      <c r="K1738" s="335"/>
      <c r="L1738" s="335"/>
      <c r="M1738" s="335"/>
    </row>
    <row r="1739" spans="1:13" ht="13.8">
      <c r="A1739" s="335"/>
      <c r="B1739" s="335"/>
      <c r="C1739" s="377" t="s">
        <v>960</v>
      </c>
      <c r="D1739" s="370" t="s">
        <v>515</v>
      </c>
      <c r="E1739" s="362" t="s">
        <v>780</v>
      </c>
      <c r="F1739" s="368">
        <v>5394388</v>
      </c>
      <c r="G1739" s="372" t="s">
        <v>226</v>
      </c>
      <c r="H1739" s="363">
        <v>-5394388</v>
      </c>
      <c r="I1739" s="361"/>
      <c r="J1739" s="365" t="s">
        <v>226</v>
      </c>
      <c r="K1739" s="335"/>
      <c r="L1739" s="335"/>
      <c r="M1739" s="335"/>
    </row>
    <row r="1740" spans="1:13" ht="13.8">
      <c r="A1740" s="335"/>
      <c r="B1740" s="335"/>
      <c r="C1740" s="377" t="s">
        <v>960</v>
      </c>
      <c r="D1740" s="370" t="s">
        <v>515</v>
      </c>
      <c r="E1740" s="362" t="s">
        <v>782</v>
      </c>
      <c r="F1740" s="368">
        <v>2762043</v>
      </c>
      <c r="G1740" s="372" t="s">
        <v>226</v>
      </c>
      <c r="H1740" s="363">
        <v>-2762043</v>
      </c>
      <c r="I1740" s="361"/>
      <c r="J1740" s="365" t="s">
        <v>226</v>
      </c>
      <c r="K1740" s="335"/>
      <c r="L1740" s="335"/>
      <c r="M1740" s="335"/>
    </row>
    <row r="1741" spans="1:13" ht="13.8">
      <c r="A1741" s="335"/>
      <c r="B1741" s="335"/>
      <c r="C1741" s="377" t="s">
        <v>960</v>
      </c>
      <c r="D1741" s="370" t="s">
        <v>515</v>
      </c>
      <c r="E1741" s="362" t="s">
        <v>961</v>
      </c>
      <c r="F1741" s="368">
        <v>2762043</v>
      </c>
      <c r="G1741" s="372" t="s">
        <v>226</v>
      </c>
      <c r="H1741" s="363">
        <v>-2762043</v>
      </c>
      <c r="I1741" s="361"/>
      <c r="J1741" s="365" t="s">
        <v>226</v>
      </c>
      <c r="K1741" s="335"/>
      <c r="L1741" s="335"/>
      <c r="M1741" s="335"/>
    </row>
    <row r="1742" spans="1:13" ht="13.8">
      <c r="A1742" s="335"/>
      <c r="B1742" s="335"/>
      <c r="C1742" s="377" t="s">
        <v>960</v>
      </c>
      <c r="D1742" s="370" t="s">
        <v>515</v>
      </c>
      <c r="E1742" s="362" t="s">
        <v>962</v>
      </c>
      <c r="F1742" s="372" t="s">
        <v>226</v>
      </c>
      <c r="G1742" s="372" t="s">
        <v>226</v>
      </c>
      <c r="H1742" s="365" t="s">
        <v>226</v>
      </c>
      <c r="I1742" s="361"/>
      <c r="J1742" s="365" t="s">
        <v>226</v>
      </c>
      <c r="K1742" s="335"/>
      <c r="L1742" s="335"/>
      <c r="M1742" s="335"/>
    </row>
    <row r="1743" spans="1:13" ht="13.8">
      <c r="A1743" s="335"/>
      <c r="B1743" s="335"/>
      <c r="C1743" s="377" t="s">
        <v>960</v>
      </c>
      <c r="D1743" s="370" t="s">
        <v>515</v>
      </c>
      <c r="E1743" s="362" t="s">
        <v>963</v>
      </c>
      <c r="F1743" s="372" t="s">
        <v>226</v>
      </c>
      <c r="G1743" s="372" t="s">
        <v>226</v>
      </c>
      <c r="H1743" s="365" t="s">
        <v>226</v>
      </c>
      <c r="I1743" s="361"/>
      <c r="J1743" s="365" t="s">
        <v>226</v>
      </c>
      <c r="K1743" s="335"/>
      <c r="L1743" s="335"/>
      <c r="M1743" s="335"/>
    </row>
    <row r="1744" spans="1:13" ht="13.8">
      <c r="A1744" s="335"/>
      <c r="B1744" s="335"/>
      <c r="C1744" s="377" t="s">
        <v>960</v>
      </c>
      <c r="D1744" s="370" t="s">
        <v>515</v>
      </c>
      <c r="E1744" s="362" t="s">
        <v>964</v>
      </c>
      <c r="F1744" s="368">
        <v>6375</v>
      </c>
      <c r="G1744" s="372" t="s">
        <v>226</v>
      </c>
      <c r="H1744" s="363">
        <v>-6375</v>
      </c>
      <c r="I1744" s="361"/>
      <c r="J1744" s="365" t="s">
        <v>226</v>
      </c>
      <c r="K1744" s="335"/>
      <c r="L1744" s="335"/>
      <c r="M1744" s="335"/>
    </row>
    <row r="1745" spans="1:13" ht="13.8">
      <c r="A1745" s="335"/>
      <c r="B1745" s="335"/>
      <c r="C1745" s="377" t="s">
        <v>960</v>
      </c>
      <c r="D1745" s="370" t="s">
        <v>515</v>
      </c>
      <c r="E1745" s="362" t="s">
        <v>777</v>
      </c>
      <c r="F1745" s="372" t="s">
        <v>226</v>
      </c>
      <c r="G1745" s="372" t="s">
        <v>226</v>
      </c>
      <c r="H1745" s="365" t="s">
        <v>226</v>
      </c>
      <c r="I1745" s="366" t="s">
        <v>226</v>
      </c>
      <c r="J1745" s="365" t="s">
        <v>226</v>
      </c>
      <c r="K1745" s="335"/>
      <c r="L1745" s="335"/>
      <c r="M1745" s="335"/>
    </row>
    <row r="1746" spans="1:13" ht="13.8">
      <c r="A1746" s="335"/>
      <c r="B1746" s="335"/>
      <c r="C1746" s="377" t="s">
        <v>960</v>
      </c>
      <c r="D1746" s="370" t="s">
        <v>585</v>
      </c>
      <c r="E1746" s="373" t="s">
        <v>989</v>
      </c>
      <c r="F1746" s="360"/>
      <c r="G1746" s="360"/>
      <c r="H1746" s="360"/>
      <c r="I1746" s="361"/>
      <c r="J1746" s="360"/>
      <c r="K1746" s="335"/>
      <c r="L1746" s="335"/>
      <c r="M1746" s="335"/>
    </row>
    <row r="1747" spans="1:13" ht="13.8">
      <c r="A1747" s="335"/>
      <c r="B1747" s="335"/>
      <c r="C1747" s="377" t="s">
        <v>960</v>
      </c>
      <c r="D1747" s="370" t="s">
        <v>585</v>
      </c>
      <c r="E1747" s="362" t="s">
        <v>780</v>
      </c>
      <c r="F1747" s="363">
        <v>2650610</v>
      </c>
      <c r="G1747" s="365" t="s">
        <v>226</v>
      </c>
      <c r="H1747" s="363">
        <v>-2650610</v>
      </c>
      <c r="I1747" s="361"/>
      <c r="J1747" s="365" t="s">
        <v>226</v>
      </c>
      <c r="K1747" s="335"/>
      <c r="L1747" s="335"/>
      <c r="M1747" s="335"/>
    </row>
    <row r="1748" spans="1:13" ht="13.8">
      <c r="A1748" s="335"/>
      <c r="B1748" s="335"/>
      <c r="C1748" s="377" t="s">
        <v>960</v>
      </c>
      <c r="D1748" s="370" t="s">
        <v>585</v>
      </c>
      <c r="E1748" s="362" t="s">
        <v>782</v>
      </c>
      <c r="F1748" s="363">
        <v>5876707</v>
      </c>
      <c r="G1748" s="365" t="s">
        <v>226</v>
      </c>
      <c r="H1748" s="363">
        <v>-5876707</v>
      </c>
      <c r="I1748" s="361"/>
      <c r="J1748" s="365" t="s">
        <v>226</v>
      </c>
      <c r="K1748" s="335"/>
      <c r="L1748" s="335"/>
      <c r="M1748" s="335"/>
    </row>
    <row r="1749" spans="1:13" ht="13.8">
      <c r="A1749" s="335"/>
      <c r="B1749" s="335"/>
      <c r="C1749" s="377" t="s">
        <v>960</v>
      </c>
      <c r="D1749" s="370" t="s">
        <v>585</v>
      </c>
      <c r="E1749" s="362" t="s">
        <v>961</v>
      </c>
      <c r="F1749" s="363">
        <v>5876707</v>
      </c>
      <c r="G1749" s="365" t="s">
        <v>226</v>
      </c>
      <c r="H1749" s="363">
        <v>-5876707</v>
      </c>
      <c r="I1749" s="361"/>
      <c r="J1749" s="365" t="s">
        <v>226</v>
      </c>
      <c r="K1749" s="335"/>
      <c r="L1749" s="335"/>
      <c r="M1749" s="335"/>
    </row>
    <row r="1750" spans="1:13" ht="13.8">
      <c r="A1750" s="335"/>
      <c r="B1750" s="335"/>
      <c r="C1750" s="377" t="s">
        <v>960</v>
      </c>
      <c r="D1750" s="370" t="s">
        <v>585</v>
      </c>
      <c r="E1750" s="362" t="s">
        <v>962</v>
      </c>
      <c r="F1750" s="363">
        <v>20000</v>
      </c>
      <c r="G1750" s="365" t="s">
        <v>226</v>
      </c>
      <c r="H1750" s="363">
        <v>-20000</v>
      </c>
      <c r="I1750" s="361"/>
      <c r="J1750" s="365" t="s">
        <v>226</v>
      </c>
      <c r="K1750" s="335"/>
      <c r="L1750" s="335"/>
      <c r="M1750" s="335"/>
    </row>
    <row r="1751" spans="1:13" ht="13.8">
      <c r="A1751" s="335"/>
      <c r="B1751" s="335"/>
      <c r="C1751" s="377" t="s">
        <v>960</v>
      </c>
      <c r="D1751" s="370" t="s">
        <v>585</v>
      </c>
      <c r="E1751" s="362" t="s">
        <v>963</v>
      </c>
      <c r="F1751" s="363">
        <v>10500</v>
      </c>
      <c r="G1751" s="365" t="s">
        <v>226</v>
      </c>
      <c r="H1751" s="363">
        <v>-10500</v>
      </c>
      <c r="I1751" s="361"/>
      <c r="J1751" s="365" t="s">
        <v>226</v>
      </c>
      <c r="K1751" s="335"/>
      <c r="L1751" s="335"/>
      <c r="M1751" s="335"/>
    </row>
    <row r="1752" spans="1:13" ht="13.8">
      <c r="A1752" s="335"/>
      <c r="B1752" s="335"/>
      <c r="C1752" s="377" t="s">
        <v>960</v>
      </c>
      <c r="D1752" s="370" t="s">
        <v>585</v>
      </c>
      <c r="E1752" s="362" t="s">
        <v>964</v>
      </c>
      <c r="F1752" s="363">
        <v>3021672</v>
      </c>
      <c r="G1752" s="365" t="s">
        <v>226</v>
      </c>
      <c r="H1752" s="363">
        <v>-3021672</v>
      </c>
      <c r="I1752" s="361"/>
      <c r="J1752" s="365" t="s">
        <v>226</v>
      </c>
      <c r="K1752" s="335"/>
      <c r="L1752" s="335"/>
      <c r="M1752" s="335"/>
    </row>
    <row r="1753" spans="1:13" ht="13.8">
      <c r="A1753" s="335"/>
      <c r="B1753" s="335"/>
      <c r="C1753" s="377" t="s">
        <v>960</v>
      </c>
      <c r="D1753" s="370" t="s">
        <v>585</v>
      </c>
      <c r="E1753" s="362" t="s">
        <v>777</v>
      </c>
      <c r="F1753" s="365" t="s">
        <v>226</v>
      </c>
      <c r="G1753" s="365" t="s">
        <v>226</v>
      </c>
      <c r="H1753" s="365" t="s">
        <v>226</v>
      </c>
      <c r="I1753" s="361"/>
      <c r="J1753" s="365" t="s">
        <v>226</v>
      </c>
      <c r="K1753" s="335"/>
      <c r="L1753" s="335"/>
      <c r="M1753" s="335"/>
    </row>
    <row r="1754" spans="1:13" ht="13.8" hidden="1">
      <c r="A1754" s="335"/>
      <c r="B1754" s="335"/>
      <c r="C1754" s="377" t="s">
        <v>960</v>
      </c>
      <c r="D1754" s="351" t="s">
        <v>888</v>
      </c>
      <c r="E1754" s="373" t="s">
        <v>888</v>
      </c>
      <c r="F1754" s="374">
        <v>293619211</v>
      </c>
      <c r="G1754" s="374">
        <v>112511531</v>
      </c>
      <c r="H1754" s="374">
        <v>-181107680</v>
      </c>
      <c r="I1754" s="375">
        <v>236657604</v>
      </c>
      <c r="J1754" s="374">
        <v>-124146073</v>
      </c>
      <c r="K1754" s="335"/>
      <c r="L1754" s="335"/>
      <c r="M1754" s="335"/>
    </row>
    <row r="1755" spans="1:13" ht="13.8">
      <c r="A1755" s="335"/>
      <c r="B1755" s="335"/>
      <c r="C1755" s="377" t="s">
        <v>960</v>
      </c>
      <c r="D1755" s="351" t="s">
        <v>547</v>
      </c>
      <c r="E1755" s="373" t="s">
        <v>547</v>
      </c>
      <c r="F1755" s="353"/>
      <c r="G1755" s="353"/>
      <c r="H1755" s="353"/>
      <c r="I1755" s="354"/>
      <c r="J1755" s="353"/>
      <c r="K1755" s="335"/>
      <c r="L1755" s="335"/>
      <c r="M1755" s="335"/>
    </row>
    <row r="1756" spans="1:13" ht="13.8">
      <c r="A1756" s="335"/>
      <c r="B1756" s="335"/>
      <c r="C1756" s="377" t="s">
        <v>960</v>
      </c>
      <c r="D1756" s="370" t="s">
        <v>544</v>
      </c>
      <c r="E1756" s="373" t="s">
        <v>694</v>
      </c>
      <c r="F1756" s="360"/>
      <c r="G1756" s="360"/>
      <c r="H1756" s="360"/>
      <c r="I1756" s="361"/>
      <c r="J1756" s="360"/>
      <c r="K1756" s="335"/>
      <c r="L1756" s="335"/>
      <c r="M1756" s="335"/>
    </row>
    <row r="1757" spans="1:13" ht="13.8">
      <c r="A1757" s="335"/>
      <c r="B1757" s="335"/>
      <c r="C1757" s="377" t="s">
        <v>960</v>
      </c>
      <c r="D1757" s="370" t="s">
        <v>544</v>
      </c>
      <c r="E1757" s="362" t="s">
        <v>780</v>
      </c>
      <c r="F1757" s="365" t="s">
        <v>226</v>
      </c>
      <c r="G1757" s="365" t="s">
        <v>226</v>
      </c>
      <c r="H1757" s="365" t="s">
        <v>226</v>
      </c>
      <c r="I1757" s="361"/>
      <c r="J1757" s="365" t="s">
        <v>226</v>
      </c>
      <c r="K1757" s="335"/>
      <c r="L1757" s="335"/>
      <c r="M1757" s="335"/>
    </row>
    <row r="1758" spans="1:13" ht="13.8">
      <c r="A1758" s="335"/>
      <c r="B1758" s="335"/>
      <c r="C1758" s="377" t="s">
        <v>960</v>
      </c>
      <c r="D1758" s="370" t="s">
        <v>544</v>
      </c>
      <c r="E1758" s="362" t="s">
        <v>782</v>
      </c>
      <c r="F1758" s="365" t="s">
        <v>226</v>
      </c>
      <c r="G1758" s="365" t="s">
        <v>226</v>
      </c>
      <c r="H1758" s="365" t="s">
        <v>226</v>
      </c>
      <c r="I1758" s="361"/>
      <c r="J1758" s="365" t="s">
        <v>226</v>
      </c>
      <c r="K1758" s="335"/>
      <c r="L1758" s="335"/>
      <c r="M1758" s="335"/>
    </row>
    <row r="1759" spans="1:13" ht="13.8">
      <c r="A1759" s="335"/>
      <c r="B1759" s="335"/>
      <c r="C1759" s="377" t="s">
        <v>960</v>
      </c>
      <c r="D1759" s="370" t="s">
        <v>544</v>
      </c>
      <c r="E1759" s="362" t="s">
        <v>961</v>
      </c>
      <c r="F1759" s="365" t="s">
        <v>226</v>
      </c>
      <c r="G1759" s="365" t="s">
        <v>226</v>
      </c>
      <c r="H1759" s="365" t="s">
        <v>226</v>
      </c>
      <c r="I1759" s="361"/>
      <c r="J1759" s="365" t="s">
        <v>226</v>
      </c>
      <c r="K1759" s="335"/>
      <c r="L1759" s="335"/>
      <c r="M1759" s="335"/>
    </row>
    <row r="1760" spans="1:13" ht="13.8">
      <c r="A1760" s="335"/>
      <c r="B1760" s="335"/>
      <c r="C1760" s="377" t="s">
        <v>960</v>
      </c>
      <c r="D1760" s="370" t="s">
        <v>544</v>
      </c>
      <c r="E1760" s="362" t="s">
        <v>962</v>
      </c>
      <c r="F1760" s="365" t="s">
        <v>226</v>
      </c>
      <c r="G1760" s="365" t="s">
        <v>226</v>
      </c>
      <c r="H1760" s="365" t="s">
        <v>226</v>
      </c>
      <c r="I1760" s="361"/>
      <c r="J1760" s="365" t="s">
        <v>226</v>
      </c>
      <c r="K1760" s="335"/>
      <c r="L1760" s="335"/>
      <c r="M1760" s="335"/>
    </row>
    <row r="1761" spans="1:13" ht="13.8">
      <c r="A1761" s="335"/>
      <c r="B1761" s="335"/>
      <c r="C1761" s="377" t="s">
        <v>960</v>
      </c>
      <c r="D1761" s="370" t="s">
        <v>544</v>
      </c>
      <c r="E1761" s="362" t="s">
        <v>963</v>
      </c>
      <c r="F1761" s="365" t="s">
        <v>226</v>
      </c>
      <c r="G1761" s="365" t="s">
        <v>226</v>
      </c>
      <c r="H1761" s="365" t="s">
        <v>226</v>
      </c>
      <c r="I1761" s="361"/>
      <c r="J1761" s="365" t="s">
        <v>226</v>
      </c>
      <c r="K1761" s="335"/>
      <c r="L1761" s="335"/>
      <c r="M1761" s="335"/>
    </row>
    <row r="1762" spans="1:13" ht="13.8">
      <c r="A1762" s="335"/>
      <c r="B1762" s="335"/>
      <c r="C1762" s="377" t="s">
        <v>960</v>
      </c>
      <c r="D1762" s="370" t="s">
        <v>544</v>
      </c>
      <c r="E1762" s="362" t="s">
        <v>964</v>
      </c>
      <c r="F1762" s="363">
        <v>12000</v>
      </c>
      <c r="G1762" s="365" t="s">
        <v>226</v>
      </c>
      <c r="H1762" s="363">
        <v>-12000</v>
      </c>
      <c r="I1762" s="361"/>
      <c r="J1762" s="365" t="s">
        <v>226</v>
      </c>
      <c r="K1762" s="335"/>
      <c r="L1762" s="335"/>
      <c r="M1762" s="335"/>
    </row>
    <row r="1763" spans="1:13" ht="13.8">
      <c r="A1763" s="335"/>
      <c r="B1763" s="335"/>
      <c r="C1763" s="377" t="s">
        <v>960</v>
      </c>
      <c r="D1763" s="370" t="s">
        <v>544</v>
      </c>
      <c r="E1763" s="362" t="s">
        <v>777</v>
      </c>
      <c r="F1763" s="365" t="s">
        <v>226</v>
      </c>
      <c r="G1763" s="365" t="s">
        <v>226</v>
      </c>
      <c r="H1763" s="365" t="s">
        <v>226</v>
      </c>
      <c r="I1763" s="361"/>
      <c r="J1763" s="365" t="s">
        <v>226</v>
      </c>
      <c r="K1763" s="335"/>
      <c r="L1763" s="335"/>
      <c r="M1763" s="335"/>
    </row>
    <row r="1764" spans="1:13" ht="13.8">
      <c r="A1764" s="335"/>
      <c r="B1764" s="335"/>
      <c r="C1764" s="377" t="s">
        <v>960</v>
      </c>
      <c r="D1764" s="370" t="s">
        <v>545</v>
      </c>
      <c r="E1764" s="359" t="s">
        <v>686</v>
      </c>
      <c r="F1764" s="360"/>
      <c r="G1764" s="360"/>
      <c r="H1764" s="360"/>
      <c r="I1764" s="361"/>
      <c r="J1764" s="360"/>
      <c r="K1764" s="335"/>
      <c r="L1764" s="335"/>
      <c r="M1764" s="335"/>
    </row>
    <row r="1765" spans="1:13" ht="13.8">
      <c r="A1765" s="335"/>
      <c r="B1765" s="335"/>
      <c r="C1765" s="377" t="s">
        <v>960</v>
      </c>
      <c r="D1765" s="370" t="s">
        <v>545</v>
      </c>
      <c r="E1765" s="362" t="s">
        <v>780</v>
      </c>
      <c r="F1765" s="363">
        <v>5327104</v>
      </c>
      <c r="G1765" s="365" t="s">
        <v>226</v>
      </c>
      <c r="H1765" s="363">
        <v>-5327104</v>
      </c>
      <c r="I1765" s="361"/>
      <c r="J1765" s="365" t="s">
        <v>226</v>
      </c>
      <c r="K1765" s="335"/>
      <c r="L1765" s="335"/>
      <c r="M1765" s="335"/>
    </row>
    <row r="1766" spans="1:13" ht="13.8">
      <c r="A1766" s="335"/>
      <c r="B1766" s="335"/>
      <c r="C1766" s="377" t="s">
        <v>960</v>
      </c>
      <c r="D1766" s="370" t="s">
        <v>545</v>
      </c>
      <c r="E1766" s="362" t="s">
        <v>782</v>
      </c>
      <c r="F1766" s="363">
        <v>4478003</v>
      </c>
      <c r="G1766" s="363">
        <v>2183420</v>
      </c>
      <c r="H1766" s="363">
        <v>-2294583</v>
      </c>
      <c r="I1766" s="364">
        <v>2183420</v>
      </c>
      <c r="J1766" s="365" t="s">
        <v>226</v>
      </c>
      <c r="K1766" s="335"/>
      <c r="L1766" s="335"/>
      <c r="M1766" s="335"/>
    </row>
    <row r="1767" spans="1:13" ht="13.8">
      <c r="A1767" s="335"/>
      <c r="B1767" s="335"/>
      <c r="C1767" s="377" t="s">
        <v>960</v>
      </c>
      <c r="D1767" s="370" t="s">
        <v>545</v>
      </c>
      <c r="E1767" s="362" t="s">
        <v>961</v>
      </c>
      <c r="F1767" s="363">
        <v>4478003</v>
      </c>
      <c r="G1767" s="363">
        <v>2183420</v>
      </c>
      <c r="H1767" s="363">
        <v>-2294583</v>
      </c>
      <c r="I1767" s="364">
        <v>2183420</v>
      </c>
      <c r="J1767" s="365" t="s">
        <v>226</v>
      </c>
      <c r="K1767" s="335"/>
      <c r="L1767" s="335"/>
      <c r="M1767" s="335"/>
    </row>
    <row r="1768" spans="1:13" ht="13.8">
      <c r="A1768" s="335"/>
      <c r="B1768" s="335"/>
      <c r="C1768" s="377" t="s">
        <v>960</v>
      </c>
      <c r="D1768" s="370" t="s">
        <v>545</v>
      </c>
      <c r="E1768" s="362" t="s">
        <v>962</v>
      </c>
      <c r="F1768" s="363">
        <v>8000</v>
      </c>
      <c r="G1768" s="365" t="s">
        <v>226</v>
      </c>
      <c r="H1768" s="363">
        <v>-8000</v>
      </c>
      <c r="I1768" s="366" t="s">
        <v>226</v>
      </c>
      <c r="J1768" s="365" t="s">
        <v>226</v>
      </c>
      <c r="K1768" s="335"/>
      <c r="L1768" s="335"/>
      <c r="M1768" s="335"/>
    </row>
    <row r="1769" spans="1:13" ht="13.8">
      <c r="A1769" s="335"/>
      <c r="B1769" s="335"/>
      <c r="C1769" s="377" t="s">
        <v>960</v>
      </c>
      <c r="D1769" s="370" t="s">
        <v>545</v>
      </c>
      <c r="E1769" s="362" t="s">
        <v>963</v>
      </c>
      <c r="F1769" s="363">
        <v>21000</v>
      </c>
      <c r="G1769" s="365" t="s">
        <v>226</v>
      </c>
      <c r="H1769" s="363">
        <v>-21000</v>
      </c>
      <c r="I1769" s="366" t="s">
        <v>226</v>
      </c>
      <c r="J1769" s="360"/>
      <c r="K1769" s="335"/>
      <c r="L1769" s="335"/>
      <c r="M1769" s="335"/>
    </row>
    <row r="1770" spans="1:13" ht="13.8">
      <c r="A1770" s="335"/>
      <c r="B1770" s="335"/>
      <c r="C1770" s="377" t="s">
        <v>960</v>
      </c>
      <c r="D1770" s="370" t="s">
        <v>545</v>
      </c>
      <c r="E1770" s="362" t="s">
        <v>964</v>
      </c>
      <c r="F1770" s="363">
        <v>116038</v>
      </c>
      <c r="G1770" s="363">
        <v>14400</v>
      </c>
      <c r="H1770" s="363">
        <v>-101638</v>
      </c>
      <c r="I1770" s="364">
        <v>14400</v>
      </c>
      <c r="J1770" s="365" t="s">
        <v>226</v>
      </c>
      <c r="K1770" s="335"/>
      <c r="L1770" s="335"/>
      <c r="M1770" s="335"/>
    </row>
    <row r="1771" spans="1:13" ht="13.8">
      <c r="A1771" s="335"/>
      <c r="B1771" s="335"/>
      <c r="C1771" s="377" t="s">
        <v>960</v>
      </c>
      <c r="D1771" s="370" t="s">
        <v>545</v>
      </c>
      <c r="E1771" s="362" t="s">
        <v>777</v>
      </c>
      <c r="F1771" s="363">
        <v>5000815</v>
      </c>
      <c r="G1771" s="365" t="s">
        <v>226</v>
      </c>
      <c r="H1771" s="363">
        <v>-5000815</v>
      </c>
      <c r="I1771" s="366" t="s">
        <v>226</v>
      </c>
      <c r="J1771" s="360"/>
      <c r="K1771" s="335"/>
      <c r="L1771" s="335"/>
      <c r="M1771" s="335"/>
    </row>
    <row r="1772" spans="1:13" ht="13.8">
      <c r="A1772" s="335"/>
      <c r="B1772" s="335"/>
      <c r="C1772" s="377" t="s">
        <v>960</v>
      </c>
      <c r="D1772" s="356" t="s">
        <v>559</v>
      </c>
      <c r="E1772" s="373" t="s">
        <v>986</v>
      </c>
      <c r="F1772" s="360"/>
      <c r="G1772" s="360"/>
      <c r="H1772" s="360"/>
      <c r="I1772" s="361"/>
      <c r="J1772" s="360"/>
      <c r="K1772" s="335"/>
      <c r="L1772" s="335"/>
      <c r="M1772" s="335"/>
    </row>
    <row r="1773" spans="1:13" ht="13.8">
      <c r="A1773" s="335"/>
      <c r="B1773" s="335"/>
      <c r="C1773" s="377" t="s">
        <v>960</v>
      </c>
      <c r="D1773" s="356" t="s">
        <v>559</v>
      </c>
      <c r="E1773" s="362" t="s">
        <v>780</v>
      </c>
      <c r="F1773" s="363">
        <v>161419</v>
      </c>
      <c r="G1773" s="365" t="s">
        <v>226</v>
      </c>
      <c r="H1773" s="363">
        <v>-161419</v>
      </c>
      <c r="I1773" s="364">
        <v>161419</v>
      </c>
      <c r="J1773" s="363">
        <v>-161419</v>
      </c>
      <c r="K1773" s="335"/>
      <c r="L1773" s="335"/>
      <c r="M1773" s="335"/>
    </row>
    <row r="1774" spans="1:13" ht="13.8">
      <c r="A1774" s="335"/>
      <c r="B1774" s="335"/>
      <c r="C1774" s="377" t="s">
        <v>960</v>
      </c>
      <c r="D1774" s="356" t="s">
        <v>559</v>
      </c>
      <c r="E1774" s="362" t="s">
        <v>782</v>
      </c>
      <c r="F1774" s="363">
        <v>221974</v>
      </c>
      <c r="G1774" s="365" t="s">
        <v>226</v>
      </c>
      <c r="H1774" s="363">
        <v>-221974</v>
      </c>
      <c r="I1774" s="364">
        <v>221974</v>
      </c>
      <c r="J1774" s="363">
        <v>-221974</v>
      </c>
      <c r="K1774" s="335"/>
      <c r="L1774" s="335"/>
      <c r="M1774" s="335"/>
    </row>
    <row r="1775" spans="1:13" ht="13.8">
      <c r="A1775" s="335"/>
      <c r="B1775" s="335"/>
      <c r="C1775" s="377" t="s">
        <v>960</v>
      </c>
      <c r="D1775" s="356" t="s">
        <v>559</v>
      </c>
      <c r="E1775" s="362" t="s">
        <v>961</v>
      </c>
      <c r="F1775" s="363">
        <v>110987</v>
      </c>
      <c r="G1775" s="365" t="s">
        <v>226</v>
      </c>
      <c r="H1775" s="363">
        <v>-110987</v>
      </c>
      <c r="I1775" s="364">
        <v>110987</v>
      </c>
      <c r="J1775" s="363">
        <v>-110987</v>
      </c>
      <c r="K1775" s="335"/>
      <c r="L1775" s="335"/>
      <c r="M1775" s="335"/>
    </row>
    <row r="1776" spans="1:13" ht="13.8">
      <c r="A1776" s="335"/>
      <c r="B1776" s="335"/>
      <c r="C1776" s="377" t="s">
        <v>960</v>
      </c>
      <c r="D1776" s="356" t="s">
        <v>559</v>
      </c>
      <c r="E1776" s="362" t="s">
        <v>962</v>
      </c>
      <c r="F1776" s="363">
        <v>10000</v>
      </c>
      <c r="G1776" s="365" t="s">
        <v>226</v>
      </c>
      <c r="H1776" s="363">
        <v>-10000</v>
      </c>
      <c r="I1776" s="364">
        <v>10000</v>
      </c>
      <c r="J1776" s="363">
        <v>-10000</v>
      </c>
      <c r="K1776" s="335"/>
      <c r="L1776" s="335"/>
      <c r="M1776" s="335"/>
    </row>
    <row r="1777" spans="1:13" ht="13.8">
      <c r="A1777" s="335"/>
      <c r="B1777" s="335"/>
      <c r="C1777" s="377" t="s">
        <v>960</v>
      </c>
      <c r="D1777" s="356" t="s">
        <v>559</v>
      </c>
      <c r="E1777" s="362" t="s">
        <v>963</v>
      </c>
      <c r="F1777" s="365" t="s">
        <v>226</v>
      </c>
      <c r="G1777" s="365" t="s">
        <v>226</v>
      </c>
      <c r="H1777" s="365" t="s">
        <v>226</v>
      </c>
      <c r="I1777" s="366" t="s">
        <v>226</v>
      </c>
      <c r="J1777" s="365" t="s">
        <v>226</v>
      </c>
      <c r="K1777" s="335"/>
      <c r="L1777" s="335"/>
      <c r="M1777" s="335"/>
    </row>
    <row r="1778" spans="1:13" ht="13.8">
      <c r="A1778" s="335"/>
      <c r="B1778" s="335"/>
      <c r="C1778" s="377" t="s">
        <v>960</v>
      </c>
      <c r="D1778" s="356" t="s">
        <v>559</v>
      </c>
      <c r="E1778" s="362" t="s">
        <v>964</v>
      </c>
      <c r="F1778" s="363">
        <v>8750</v>
      </c>
      <c r="G1778" s="365" t="s">
        <v>226</v>
      </c>
      <c r="H1778" s="363">
        <v>-8750</v>
      </c>
      <c r="I1778" s="364">
        <v>8750</v>
      </c>
      <c r="J1778" s="363">
        <v>-8750</v>
      </c>
      <c r="K1778" s="335"/>
      <c r="L1778" s="335"/>
      <c r="M1778" s="335"/>
    </row>
    <row r="1779" spans="1:13" ht="13.8">
      <c r="A1779" s="335"/>
      <c r="B1779" s="335"/>
      <c r="C1779" s="377" t="s">
        <v>960</v>
      </c>
      <c r="D1779" s="356" t="s">
        <v>559</v>
      </c>
      <c r="E1779" s="362" t="s">
        <v>777</v>
      </c>
      <c r="F1779" s="363">
        <v>1221379</v>
      </c>
      <c r="G1779" s="365" t="s">
        <v>226</v>
      </c>
      <c r="H1779" s="363">
        <v>-1221379</v>
      </c>
      <c r="I1779" s="364">
        <v>1221379</v>
      </c>
      <c r="J1779" s="363">
        <v>-1221379</v>
      </c>
      <c r="K1779" s="335"/>
      <c r="L1779" s="335"/>
      <c r="M1779" s="335"/>
    </row>
    <row r="1780" spans="1:13" ht="13.8">
      <c r="A1780" s="335"/>
      <c r="B1780" s="335"/>
      <c r="C1780" s="377" t="s">
        <v>960</v>
      </c>
      <c r="D1780" s="370" t="s">
        <v>892</v>
      </c>
      <c r="E1780" s="373" t="s">
        <v>703</v>
      </c>
      <c r="F1780" s="360"/>
      <c r="G1780" s="360"/>
      <c r="H1780" s="360"/>
      <c r="I1780" s="361"/>
      <c r="J1780" s="360"/>
      <c r="K1780" s="335"/>
      <c r="L1780" s="335"/>
      <c r="M1780" s="335"/>
    </row>
    <row r="1781" spans="1:13" ht="13.8">
      <c r="A1781" s="335"/>
      <c r="B1781" s="335"/>
      <c r="C1781" s="377" t="s">
        <v>960</v>
      </c>
      <c r="D1781" s="370" t="s">
        <v>892</v>
      </c>
      <c r="E1781" s="362" t="s">
        <v>780</v>
      </c>
      <c r="F1781" s="363">
        <v>73274</v>
      </c>
      <c r="G1781" s="365" t="s">
        <v>226</v>
      </c>
      <c r="H1781" s="363">
        <v>-73274</v>
      </c>
      <c r="I1781" s="364">
        <v>68274</v>
      </c>
      <c r="J1781" s="363">
        <v>-68274</v>
      </c>
      <c r="K1781" s="335"/>
      <c r="L1781" s="335"/>
      <c r="M1781" s="335"/>
    </row>
    <row r="1782" spans="1:13" ht="13.8">
      <c r="A1782" s="335"/>
      <c r="B1782" s="335"/>
      <c r="C1782" s="377" t="s">
        <v>960</v>
      </c>
      <c r="D1782" s="370" t="s">
        <v>892</v>
      </c>
      <c r="E1782" s="362" t="s">
        <v>782</v>
      </c>
      <c r="F1782" s="363">
        <v>784747</v>
      </c>
      <c r="G1782" s="365" t="s">
        <v>226</v>
      </c>
      <c r="H1782" s="363">
        <v>-784747</v>
      </c>
      <c r="I1782" s="361"/>
      <c r="J1782" s="365" t="s">
        <v>226</v>
      </c>
      <c r="K1782" s="335"/>
      <c r="L1782" s="335"/>
      <c r="M1782" s="335"/>
    </row>
    <row r="1783" spans="1:13" ht="13.8">
      <c r="A1783" s="335"/>
      <c r="B1783" s="335"/>
      <c r="C1783" s="377" t="s">
        <v>960</v>
      </c>
      <c r="D1783" s="370" t="s">
        <v>892</v>
      </c>
      <c r="E1783" s="362" t="s">
        <v>961</v>
      </c>
      <c r="F1783" s="365" t="s">
        <v>226</v>
      </c>
      <c r="G1783" s="365" t="s">
        <v>226</v>
      </c>
      <c r="H1783" s="365" t="s">
        <v>226</v>
      </c>
      <c r="I1783" s="361"/>
      <c r="J1783" s="365" t="s">
        <v>226</v>
      </c>
      <c r="K1783" s="335"/>
      <c r="L1783" s="335"/>
      <c r="M1783" s="335"/>
    </row>
    <row r="1784" spans="1:13" ht="13.8">
      <c r="A1784" s="335"/>
      <c r="B1784" s="335"/>
      <c r="C1784" s="377" t="s">
        <v>960</v>
      </c>
      <c r="D1784" s="370" t="s">
        <v>892</v>
      </c>
      <c r="E1784" s="362" t="s">
        <v>962</v>
      </c>
      <c r="F1784" s="363">
        <v>2950</v>
      </c>
      <c r="G1784" s="365" t="s">
        <v>226</v>
      </c>
      <c r="H1784" s="363">
        <v>-2950</v>
      </c>
      <c r="I1784" s="364">
        <v>2950</v>
      </c>
      <c r="J1784" s="363">
        <v>-2950</v>
      </c>
      <c r="K1784" s="335"/>
      <c r="L1784" s="335"/>
      <c r="M1784" s="335"/>
    </row>
    <row r="1785" spans="1:13" ht="13.8">
      <c r="A1785" s="335"/>
      <c r="B1785" s="335"/>
      <c r="C1785" s="377" t="s">
        <v>960</v>
      </c>
      <c r="D1785" s="370" t="s">
        <v>892</v>
      </c>
      <c r="E1785" s="362" t="s">
        <v>963</v>
      </c>
      <c r="F1785" s="363">
        <v>5500</v>
      </c>
      <c r="G1785" s="365" t="s">
        <v>226</v>
      </c>
      <c r="H1785" s="363">
        <v>-5500</v>
      </c>
      <c r="I1785" s="361"/>
      <c r="J1785" s="365" t="s">
        <v>226</v>
      </c>
      <c r="K1785" s="335"/>
      <c r="L1785" s="335"/>
      <c r="M1785" s="335"/>
    </row>
    <row r="1786" spans="1:13" ht="13.8">
      <c r="A1786" s="335"/>
      <c r="B1786" s="335"/>
      <c r="C1786" s="377" t="s">
        <v>960</v>
      </c>
      <c r="D1786" s="370" t="s">
        <v>892</v>
      </c>
      <c r="E1786" s="362" t="s">
        <v>964</v>
      </c>
      <c r="F1786" s="363">
        <v>13200</v>
      </c>
      <c r="G1786" s="365" t="s">
        <v>226</v>
      </c>
      <c r="H1786" s="363">
        <v>-13200</v>
      </c>
      <c r="I1786" s="361"/>
      <c r="J1786" s="365" t="s">
        <v>226</v>
      </c>
      <c r="K1786" s="335"/>
      <c r="L1786" s="335"/>
      <c r="M1786" s="335"/>
    </row>
    <row r="1787" spans="1:13" ht="13.8">
      <c r="A1787" s="335"/>
      <c r="B1787" s="335"/>
      <c r="C1787" s="377" t="s">
        <v>960</v>
      </c>
      <c r="D1787" s="370" t="s">
        <v>892</v>
      </c>
      <c r="E1787" s="362" t="s">
        <v>777</v>
      </c>
      <c r="F1787" s="363">
        <v>169414</v>
      </c>
      <c r="G1787" s="365" t="s">
        <v>226</v>
      </c>
      <c r="H1787" s="363">
        <v>-169414</v>
      </c>
      <c r="I1787" s="364">
        <v>169414</v>
      </c>
      <c r="J1787" s="363">
        <v>-169414</v>
      </c>
      <c r="K1787" s="335"/>
      <c r="L1787" s="335"/>
      <c r="M1787" s="335"/>
    </row>
    <row r="1788" spans="1:13" ht="13.8" hidden="1">
      <c r="A1788" s="335"/>
      <c r="B1788" s="335"/>
      <c r="C1788" s="377" t="s">
        <v>960</v>
      </c>
      <c r="D1788" s="351" t="s">
        <v>893</v>
      </c>
      <c r="E1788" s="373" t="s">
        <v>893</v>
      </c>
      <c r="F1788" s="374">
        <v>22224557</v>
      </c>
      <c r="G1788" s="374">
        <v>4381240</v>
      </c>
      <c r="H1788" s="374">
        <v>-17843317</v>
      </c>
      <c r="I1788" s="375">
        <v>6356387</v>
      </c>
      <c r="J1788" s="374">
        <v>-1975148</v>
      </c>
      <c r="K1788" s="335"/>
      <c r="L1788" s="335"/>
      <c r="M1788" s="335"/>
    </row>
    <row r="1789" spans="1:13" ht="13.8">
      <c r="A1789" s="335"/>
      <c r="B1789" s="335"/>
      <c r="C1789" s="377" t="s">
        <v>960</v>
      </c>
      <c r="D1789" s="351" t="s">
        <v>894</v>
      </c>
      <c r="E1789" s="373" t="s">
        <v>894</v>
      </c>
      <c r="F1789" s="353"/>
      <c r="G1789" s="353"/>
      <c r="H1789" s="353"/>
      <c r="I1789" s="354"/>
      <c r="J1789" s="353"/>
      <c r="K1789" s="335"/>
      <c r="L1789" s="335"/>
      <c r="M1789" s="335"/>
    </row>
    <row r="1790" spans="1:13" ht="13.8">
      <c r="A1790" s="335"/>
      <c r="B1790" s="335"/>
      <c r="C1790" s="377" t="s">
        <v>960</v>
      </c>
      <c r="D1790" s="370" t="s">
        <v>551</v>
      </c>
      <c r="E1790" s="359" t="s">
        <v>689</v>
      </c>
      <c r="F1790" s="360"/>
      <c r="G1790" s="360"/>
      <c r="H1790" s="360"/>
      <c r="I1790" s="361"/>
      <c r="J1790" s="360"/>
      <c r="K1790" s="335"/>
      <c r="L1790" s="335"/>
      <c r="M1790" s="335"/>
    </row>
    <row r="1791" spans="1:13" ht="13.8">
      <c r="A1791" s="335"/>
      <c r="B1791" s="335"/>
      <c r="C1791" s="377" t="s">
        <v>960</v>
      </c>
      <c r="D1791" s="370" t="s">
        <v>551</v>
      </c>
      <c r="E1791" s="362" t="s">
        <v>780</v>
      </c>
      <c r="F1791" s="363">
        <v>575580</v>
      </c>
      <c r="G1791" s="363">
        <v>575580</v>
      </c>
      <c r="H1791" s="365" t="s">
        <v>226</v>
      </c>
      <c r="I1791" s="364">
        <v>575580</v>
      </c>
      <c r="J1791" s="365">
        <v>0</v>
      </c>
      <c r="K1791" s="335"/>
      <c r="L1791" s="335"/>
      <c r="M1791" s="335"/>
    </row>
    <row r="1792" spans="1:13" ht="13.8">
      <c r="A1792" s="335"/>
      <c r="B1792" s="335"/>
      <c r="C1792" s="377" t="s">
        <v>960</v>
      </c>
      <c r="D1792" s="370" t="s">
        <v>551</v>
      </c>
      <c r="E1792" s="362" t="s">
        <v>782</v>
      </c>
      <c r="F1792" s="363">
        <v>152384</v>
      </c>
      <c r="G1792" s="363">
        <v>123919</v>
      </c>
      <c r="H1792" s="363">
        <v>-28465</v>
      </c>
      <c r="I1792" s="364">
        <v>152384</v>
      </c>
      <c r="J1792" s="363">
        <v>-28465</v>
      </c>
      <c r="K1792" s="335"/>
      <c r="L1792" s="335"/>
      <c r="M1792" s="335"/>
    </row>
    <row r="1793" spans="1:13" ht="13.8">
      <c r="A1793" s="335"/>
      <c r="B1793" s="335"/>
      <c r="C1793" s="377" t="s">
        <v>960</v>
      </c>
      <c r="D1793" s="370" t="s">
        <v>551</v>
      </c>
      <c r="E1793" s="362" t="s">
        <v>961</v>
      </c>
      <c r="F1793" s="363">
        <v>152384</v>
      </c>
      <c r="G1793" s="363">
        <v>123919</v>
      </c>
      <c r="H1793" s="363">
        <v>-28465</v>
      </c>
      <c r="I1793" s="364">
        <v>152384</v>
      </c>
      <c r="J1793" s="363">
        <v>-28465</v>
      </c>
      <c r="K1793" s="335"/>
      <c r="L1793" s="335"/>
      <c r="M1793" s="335"/>
    </row>
    <row r="1794" spans="1:13" ht="13.8">
      <c r="A1794" s="335"/>
      <c r="B1794" s="335"/>
      <c r="C1794" s="377" t="s">
        <v>960</v>
      </c>
      <c r="D1794" s="370" t="s">
        <v>551</v>
      </c>
      <c r="E1794" s="362" t="s">
        <v>962</v>
      </c>
      <c r="F1794" s="363">
        <v>57558</v>
      </c>
      <c r="G1794" s="363">
        <v>57558</v>
      </c>
      <c r="H1794" s="365" t="s">
        <v>226</v>
      </c>
      <c r="I1794" s="364">
        <v>57558</v>
      </c>
      <c r="J1794" s="365">
        <v>0</v>
      </c>
      <c r="K1794" s="335"/>
      <c r="L1794" s="335"/>
      <c r="M1794" s="335"/>
    </row>
    <row r="1795" spans="1:13" ht="13.8">
      <c r="A1795" s="335"/>
      <c r="B1795" s="335"/>
      <c r="C1795" s="377" t="s">
        <v>960</v>
      </c>
      <c r="D1795" s="370" t="s">
        <v>551</v>
      </c>
      <c r="E1795" s="362" t="s">
        <v>963</v>
      </c>
      <c r="F1795" s="363">
        <v>10500</v>
      </c>
      <c r="G1795" s="365" t="s">
        <v>226</v>
      </c>
      <c r="H1795" s="363">
        <v>-10500</v>
      </c>
      <c r="I1795" s="366" t="s">
        <v>226</v>
      </c>
      <c r="J1795" s="365" t="s">
        <v>226</v>
      </c>
      <c r="K1795" s="335"/>
      <c r="L1795" s="335"/>
      <c r="M1795" s="335"/>
    </row>
    <row r="1796" spans="1:13" ht="13.8">
      <c r="A1796" s="335"/>
      <c r="B1796" s="335"/>
      <c r="C1796" s="377" t="s">
        <v>960</v>
      </c>
      <c r="D1796" s="370" t="s">
        <v>551</v>
      </c>
      <c r="E1796" s="362" t="s">
        <v>964</v>
      </c>
      <c r="F1796" s="363">
        <v>39450</v>
      </c>
      <c r="G1796" s="365">
        <v>250</v>
      </c>
      <c r="H1796" s="363">
        <v>-39200</v>
      </c>
      <c r="I1796" s="364">
        <v>39450</v>
      </c>
      <c r="J1796" s="363">
        <v>-39200</v>
      </c>
      <c r="K1796" s="335"/>
      <c r="L1796" s="335"/>
      <c r="M1796" s="335"/>
    </row>
    <row r="1797" spans="1:13" ht="13.8">
      <c r="A1797" s="335"/>
      <c r="B1797" s="335"/>
      <c r="C1797" s="377" t="s">
        <v>960</v>
      </c>
      <c r="D1797" s="370" t="s">
        <v>551</v>
      </c>
      <c r="E1797" s="362" t="s">
        <v>777</v>
      </c>
      <c r="F1797" s="363">
        <v>1707100</v>
      </c>
      <c r="G1797" s="363">
        <v>13343</v>
      </c>
      <c r="H1797" s="363">
        <v>-1693757</v>
      </c>
      <c r="I1797" s="364">
        <v>1707100</v>
      </c>
      <c r="J1797" s="363">
        <v>-1693757</v>
      </c>
      <c r="K1797" s="335"/>
      <c r="L1797" s="335"/>
      <c r="M1797" s="335"/>
    </row>
    <row r="1798" spans="1:13" ht="13.8">
      <c r="A1798" s="335"/>
      <c r="B1798" s="335"/>
      <c r="C1798" s="377" t="s">
        <v>960</v>
      </c>
      <c r="D1798" s="370" t="s">
        <v>554</v>
      </c>
      <c r="E1798" s="373" t="s">
        <v>692</v>
      </c>
      <c r="F1798" s="360"/>
      <c r="G1798" s="360"/>
      <c r="H1798" s="360"/>
      <c r="I1798" s="361"/>
      <c r="J1798" s="360"/>
      <c r="K1798" s="335"/>
      <c r="L1798" s="335"/>
      <c r="M1798" s="335"/>
    </row>
    <row r="1799" spans="1:13" ht="13.8">
      <c r="A1799" s="335"/>
      <c r="B1799" s="335"/>
      <c r="C1799" s="377" t="s">
        <v>960</v>
      </c>
      <c r="D1799" s="370" t="s">
        <v>554</v>
      </c>
      <c r="E1799" s="362" t="s">
        <v>780</v>
      </c>
      <c r="F1799" s="363">
        <v>25709582</v>
      </c>
      <c r="G1799" s="365" t="s">
        <v>226</v>
      </c>
      <c r="H1799" s="363">
        <v>-25709582</v>
      </c>
      <c r="I1799" s="364">
        <v>25709582</v>
      </c>
      <c r="J1799" s="363">
        <v>-25709582</v>
      </c>
      <c r="K1799" s="335"/>
      <c r="L1799" s="335"/>
      <c r="M1799" s="335"/>
    </row>
    <row r="1800" spans="1:13" ht="13.8">
      <c r="A1800" s="335"/>
      <c r="B1800" s="335"/>
      <c r="C1800" s="377" t="s">
        <v>960</v>
      </c>
      <c r="D1800" s="370" t="s">
        <v>554</v>
      </c>
      <c r="E1800" s="362" t="s">
        <v>782</v>
      </c>
      <c r="F1800" s="363">
        <v>100829132</v>
      </c>
      <c r="G1800" s="365" t="s">
        <v>226</v>
      </c>
      <c r="H1800" s="363">
        <v>-100829132</v>
      </c>
      <c r="I1800" s="364">
        <v>100829132</v>
      </c>
      <c r="J1800" s="363">
        <v>-100829132</v>
      </c>
      <c r="K1800" s="335"/>
      <c r="L1800" s="335"/>
      <c r="M1800" s="335"/>
    </row>
    <row r="1801" spans="1:13" ht="13.8">
      <c r="A1801" s="335"/>
      <c r="B1801" s="335"/>
      <c r="C1801" s="377" t="s">
        <v>960</v>
      </c>
      <c r="D1801" s="370" t="s">
        <v>554</v>
      </c>
      <c r="E1801" s="362" t="s">
        <v>961</v>
      </c>
      <c r="F1801" s="363">
        <v>100829132</v>
      </c>
      <c r="G1801" s="365" t="s">
        <v>226</v>
      </c>
      <c r="H1801" s="363">
        <v>-100829132</v>
      </c>
      <c r="I1801" s="364">
        <v>100829132</v>
      </c>
      <c r="J1801" s="363">
        <v>-100829132</v>
      </c>
      <c r="K1801" s="335"/>
      <c r="L1801" s="335"/>
      <c r="M1801" s="335"/>
    </row>
    <row r="1802" spans="1:13" ht="13.8">
      <c r="A1802" s="335"/>
      <c r="B1802" s="335"/>
      <c r="C1802" s="377" t="s">
        <v>960</v>
      </c>
      <c r="D1802" s="370" t="s">
        <v>554</v>
      </c>
      <c r="E1802" s="362" t="s">
        <v>962</v>
      </c>
      <c r="F1802" s="363">
        <v>21700</v>
      </c>
      <c r="G1802" s="365" t="s">
        <v>226</v>
      </c>
      <c r="H1802" s="363">
        <v>-21700</v>
      </c>
      <c r="I1802" s="364">
        <v>21700</v>
      </c>
      <c r="J1802" s="363">
        <v>-21700</v>
      </c>
      <c r="K1802" s="335"/>
      <c r="L1802" s="335"/>
      <c r="M1802" s="335"/>
    </row>
    <row r="1803" spans="1:13" ht="13.8">
      <c r="A1803" s="335"/>
      <c r="B1803" s="335"/>
      <c r="C1803" s="377" t="s">
        <v>960</v>
      </c>
      <c r="D1803" s="370" t="s">
        <v>554</v>
      </c>
      <c r="E1803" s="362" t="s">
        <v>963</v>
      </c>
      <c r="F1803" s="363">
        <v>10500</v>
      </c>
      <c r="G1803" s="365" t="s">
        <v>226</v>
      </c>
      <c r="H1803" s="363">
        <v>-10500</v>
      </c>
      <c r="I1803" s="366" t="s">
        <v>226</v>
      </c>
      <c r="J1803" s="365" t="s">
        <v>226</v>
      </c>
      <c r="K1803" s="335"/>
      <c r="L1803" s="335"/>
      <c r="M1803" s="335"/>
    </row>
    <row r="1804" spans="1:13" ht="13.8">
      <c r="A1804" s="335"/>
      <c r="B1804" s="335"/>
      <c r="C1804" s="377" t="s">
        <v>960</v>
      </c>
      <c r="D1804" s="370" t="s">
        <v>554</v>
      </c>
      <c r="E1804" s="362" t="s">
        <v>964</v>
      </c>
      <c r="F1804" s="365" t="s">
        <v>226</v>
      </c>
      <c r="G1804" s="363">
        <v>39450</v>
      </c>
      <c r="H1804" s="363">
        <v>39450</v>
      </c>
      <c r="I1804" s="364">
        <v>39450</v>
      </c>
      <c r="J1804" s="365" t="s">
        <v>226</v>
      </c>
      <c r="K1804" s="335"/>
      <c r="L1804" s="335"/>
      <c r="M1804" s="335"/>
    </row>
    <row r="1805" spans="1:13" ht="13.8">
      <c r="A1805" s="335"/>
      <c r="B1805" s="335"/>
      <c r="C1805" s="377" t="s">
        <v>960</v>
      </c>
      <c r="D1805" s="370" t="s">
        <v>554</v>
      </c>
      <c r="E1805" s="362" t="s">
        <v>777</v>
      </c>
      <c r="F1805" s="365" t="s">
        <v>226</v>
      </c>
      <c r="G1805" s="365" t="s">
        <v>226</v>
      </c>
      <c r="H1805" s="365" t="s">
        <v>226</v>
      </c>
      <c r="I1805" s="361"/>
      <c r="J1805" s="365" t="s">
        <v>226</v>
      </c>
      <c r="K1805" s="335"/>
      <c r="L1805" s="335"/>
      <c r="M1805" s="335"/>
    </row>
    <row r="1806" spans="1:13" ht="13.8">
      <c r="A1806" s="335"/>
      <c r="B1806" s="335"/>
      <c r="C1806" s="377" t="s">
        <v>960</v>
      </c>
      <c r="D1806" s="370" t="s">
        <v>561</v>
      </c>
      <c r="E1806" s="373" t="s">
        <v>697</v>
      </c>
      <c r="F1806" s="360"/>
      <c r="G1806" s="360"/>
      <c r="H1806" s="360"/>
      <c r="I1806" s="361"/>
      <c r="J1806" s="360"/>
      <c r="K1806" s="335"/>
      <c r="L1806" s="335"/>
      <c r="M1806" s="335"/>
    </row>
    <row r="1807" spans="1:13" ht="13.8">
      <c r="A1807" s="335"/>
      <c r="B1807" s="335"/>
      <c r="C1807" s="377" t="s">
        <v>960</v>
      </c>
      <c r="D1807" s="370" t="s">
        <v>561</v>
      </c>
      <c r="E1807" s="362" t="s">
        <v>780</v>
      </c>
      <c r="F1807" s="363">
        <v>31004</v>
      </c>
      <c r="G1807" s="365" t="s">
        <v>226</v>
      </c>
      <c r="H1807" s="363">
        <v>-31004</v>
      </c>
      <c r="I1807" s="364">
        <v>31004</v>
      </c>
      <c r="J1807" s="363">
        <v>-31004</v>
      </c>
      <c r="K1807" s="335"/>
      <c r="L1807" s="335"/>
      <c r="M1807" s="335"/>
    </row>
    <row r="1808" spans="1:13" ht="13.8">
      <c r="A1808" s="335"/>
      <c r="B1808" s="335"/>
      <c r="C1808" s="377" t="s">
        <v>960</v>
      </c>
      <c r="D1808" s="370" t="s">
        <v>561</v>
      </c>
      <c r="E1808" s="362" t="s">
        <v>782</v>
      </c>
      <c r="F1808" s="363">
        <v>28987</v>
      </c>
      <c r="G1808" s="365" t="s">
        <v>226</v>
      </c>
      <c r="H1808" s="363">
        <v>-28987</v>
      </c>
      <c r="I1808" s="364">
        <v>28987</v>
      </c>
      <c r="J1808" s="363">
        <v>-28987</v>
      </c>
      <c r="K1808" s="335"/>
      <c r="L1808" s="335"/>
      <c r="M1808" s="335"/>
    </row>
    <row r="1809" spans="1:13" ht="13.8">
      <c r="A1809" s="335"/>
      <c r="B1809" s="335"/>
      <c r="C1809" s="377" t="s">
        <v>960</v>
      </c>
      <c r="D1809" s="370" t="s">
        <v>561</v>
      </c>
      <c r="E1809" s="362" t="s">
        <v>961</v>
      </c>
      <c r="F1809" s="363">
        <v>28987</v>
      </c>
      <c r="G1809" s="365" t="s">
        <v>226</v>
      </c>
      <c r="H1809" s="363">
        <v>-28987</v>
      </c>
      <c r="I1809" s="364">
        <v>28987</v>
      </c>
      <c r="J1809" s="363">
        <v>-28987</v>
      </c>
      <c r="K1809" s="335"/>
      <c r="L1809" s="335"/>
      <c r="M1809" s="335"/>
    </row>
    <row r="1810" spans="1:13" ht="13.8">
      <c r="A1810" s="335"/>
      <c r="B1810" s="335"/>
      <c r="C1810" s="377" t="s">
        <v>960</v>
      </c>
      <c r="D1810" s="370" t="s">
        <v>561</v>
      </c>
      <c r="E1810" s="362" t="s">
        <v>962</v>
      </c>
      <c r="F1810" s="363">
        <v>32314</v>
      </c>
      <c r="G1810" s="365" t="s">
        <v>226</v>
      </c>
      <c r="H1810" s="363">
        <v>-32314</v>
      </c>
      <c r="I1810" s="364">
        <v>32314</v>
      </c>
      <c r="J1810" s="363">
        <v>-32314</v>
      </c>
      <c r="K1810" s="335"/>
      <c r="L1810" s="335"/>
      <c r="M1810" s="335"/>
    </row>
    <row r="1811" spans="1:13" ht="13.8">
      <c r="A1811" s="335"/>
      <c r="B1811" s="335"/>
      <c r="C1811" s="377" t="s">
        <v>960</v>
      </c>
      <c r="D1811" s="370" t="s">
        <v>561</v>
      </c>
      <c r="E1811" s="362" t="s">
        <v>963</v>
      </c>
      <c r="F1811" s="363">
        <v>2392</v>
      </c>
      <c r="G1811" s="365" t="s">
        <v>226</v>
      </c>
      <c r="H1811" s="363">
        <v>-2392</v>
      </c>
      <c r="I1811" s="364">
        <v>2392</v>
      </c>
      <c r="J1811" s="363">
        <v>-2392</v>
      </c>
      <c r="K1811" s="335"/>
      <c r="L1811" s="335"/>
      <c r="M1811" s="335"/>
    </row>
    <row r="1812" spans="1:13" ht="13.8">
      <c r="A1812" s="335"/>
      <c r="B1812" s="335"/>
      <c r="C1812" s="377" t="s">
        <v>960</v>
      </c>
      <c r="D1812" s="370" t="s">
        <v>561</v>
      </c>
      <c r="E1812" s="362" t="s">
        <v>964</v>
      </c>
      <c r="F1812" s="363">
        <v>40005</v>
      </c>
      <c r="G1812" s="365" t="s">
        <v>226</v>
      </c>
      <c r="H1812" s="363">
        <v>-40005</v>
      </c>
      <c r="I1812" s="364">
        <v>40005</v>
      </c>
      <c r="J1812" s="363">
        <v>-40005</v>
      </c>
      <c r="K1812" s="335"/>
      <c r="L1812" s="335"/>
      <c r="M1812" s="335"/>
    </row>
    <row r="1813" spans="1:13" ht="13.8">
      <c r="A1813" s="335"/>
      <c r="B1813" s="335"/>
      <c r="C1813" s="377" t="s">
        <v>960</v>
      </c>
      <c r="D1813" s="370" t="s">
        <v>561</v>
      </c>
      <c r="E1813" s="362" t="s">
        <v>777</v>
      </c>
      <c r="F1813" s="365" t="s">
        <v>226</v>
      </c>
      <c r="G1813" s="365" t="s">
        <v>226</v>
      </c>
      <c r="H1813" s="365" t="s">
        <v>226</v>
      </c>
      <c r="I1813" s="361"/>
      <c r="J1813" s="365" t="s">
        <v>226</v>
      </c>
      <c r="K1813" s="335"/>
      <c r="L1813" s="335"/>
      <c r="M1813" s="335"/>
    </row>
    <row r="1814" spans="1:13" ht="13.8">
      <c r="A1814" s="335"/>
      <c r="B1814" s="335"/>
      <c r="C1814" s="377" t="s">
        <v>960</v>
      </c>
      <c r="D1814" s="370" t="s">
        <v>567</v>
      </c>
      <c r="E1814" s="373" t="s">
        <v>897</v>
      </c>
      <c r="F1814" s="360"/>
      <c r="G1814" s="360"/>
      <c r="H1814" s="360"/>
      <c r="I1814" s="361"/>
      <c r="J1814" s="360"/>
      <c r="K1814" s="335"/>
      <c r="L1814" s="335"/>
      <c r="M1814" s="335"/>
    </row>
    <row r="1815" spans="1:13" ht="13.8">
      <c r="A1815" s="335"/>
      <c r="B1815" s="335"/>
      <c r="C1815" s="377" t="s">
        <v>960</v>
      </c>
      <c r="D1815" s="370" t="s">
        <v>567</v>
      </c>
      <c r="E1815" s="362" t="s">
        <v>780</v>
      </c>
      <c r="F1815" s="363">
        <v>1466118</v>
      </c>
      <c r="G1815" s="365" t="s">
        <v>226</v>
      </c>
      <c r="H1815" s="363">
        <v>-1466118</v>
      </c>
      <c r="I1815" s="364">
        <v>1466118</v>
      </c>
      <c r="J1815" s="363">
        <v>-1466118</v>
      </c>
      <c r="K1815" s="335"/>
      <c r="L1815" s="335"/>
      <c r="M1815" s="335"/>
    </row>
    <row r="1816" spans="1:13" ht="13.8">
      <c r="A1816" s="335"/>
      <c r="B1816" s="335"/>
      <c r="C1816" s="377" t="s">
        <v>960</v>
      </c>
      <c r="D1816" s="370" t="s">
        <v>567</v>
      </c>
      <c r="E1816" s="362" t="s">
        <v>782</v>
      </c>
      <c r="F1816" s="363">
        <v>157477</v>
      </c>
      <c r="G1816" s="365" t="s">
        <v>226</v>
      </c>
      <c r="H1816" s="363">
        <v>-157477</v>
      </c>
      <c r="I1816" s="364">
        <v>157477</v>
      </c>
      <c r="J1816" s="363">
        <v>-157477</v>
      </c>
      <c r="K1816" s="335"/>
      <c r="L1816" s="335"/>
      <c r="M1816" s="335"/>
    </row>
    <row r="1817" spans="1:13" ht="13.8">
      <c r="A1817" s="335"/>
      <c r="B1817" s="335"/>
      <c r="C1817" s="377" t="s">
        <v>960</v>
      </c>
      <c r="D1817" s="370" t="s">
        <v>567</v>
      </c>
      <c r="E1817" s="362" t="s">
        <v>961</v>
      </c>
      <c r="F1817" s="363">
        <v>128360</v>
      </c>
      <c r="G1817" s="365" t="s">
        <v>226</v>
      </c>
      <c r="H1817" s="363">
        <v>-128360</v>
      </c>
      <c r="I1817" s="364">
        <v>128360</v>
      </c>
      <c r="J1817" s="363">
        <v>-128360</v>
      </c>
      <c r="K1817" s="335"/>
      <c r="L1817" s="335"/>
      <c r="M1817" s="335"/>
    </row>
    <row r="1818" spans="1:13" ht="13.8">
      <c r="A1818" s="335"/>
      <c r="B1818" s="335"/>
      <c r="C1818" s="377" t="s">
        <v>960</v>
      </c>
      <c r="D1818" s="370" t="s">
        <v>567</v>
      </c>
      <c r="E1818" s="362" t="s">
        <v>962</v>
      </c>
      <c r="F1818" s="363">
        <v>15282</v>
      </c>
      <c r="G1818" s="365" t="s">
        <v>226</v>
      </c>
      <c r="H1818" s="363">
        <v>-15282</v>
      </c>
      <c r="I1818" s="364">
        <v>15282</v>
      </c>
      <c r="J1818" s="363">
        <v>-15282</v>
      </c>
      <c r="K1818" s="335"/>
      <c r="L1818" s="335"/>
      <c r="M1818" s="335"/>
    </row>
    <row r="1819" spans="1:13" ht="13.8">
      <c r="A1819" s="335"/>
      <c r="B1819" s="335"/>
      <c r="C1819" s="377" t="s">
        <v>960</v>
      </c>
      <c r="D1819" s="370" t="s">
        <v>567</v>
      </c>
      <c r="E1819" s="362" t="s">
        <v>963</v>
      </c>
      <c r="F1819" s="363">
        <v>10500</v>
      </c>
      <c r="G1819" s="365" t="s">
        <v>226</v>
      </c>
      <c r="H1819" s="363">
        <v>-10500</v>
      </c>
      <c r="I1819" s="364">
        <v>10500</v>
      </c>
      <c r="J1819" s="363">
        <v>-10500</v>
      </c>
      <c r="K1819" s="335"/>
      <c r="L1819" s="335"/>
      <c r="M1819" s="335"/>
    </row>
    <row r="1820" spans="1:13" ht="13.8">
      <c r="A1820" s="335"/>
      <c r="B1820" s="335"/>
      <c r="C1820" s="377" t="s">
        <v>960</v>
      </c>
      <c r="D1820" s="370" t="s">
        <v>567</v>
      </c>
      <c r="E1820" s="362" t="s">
        <v>964</v>
      </c>
      <c r="F1820" s="363">
        <v>29800</v>
      </c>
      <c r="G1820" s="365" t="s">
        <v>226</v>
      </c>
      <c r="H1820" s="363">
        <v>-29800</v>
      </c>
      <c r="I1820" s="364">
        <v>29800</v>
      </c>
      <c r="J1820" s="363">
        <v>-29800</v>
      </c>
      <c r="K1820" s="335"/>
      <c r="L1820" s="335"/>
      <c r="M1820" s="335"/>
    </row>
    <row r="1821" spans="1:13" ht="13.8">
      <c r="A1821" s="335"/>
      <c r="B1821" s="335"/>
      <c r="C1821" s="377" t="s">
        <v>960</v>
      </c>
      <c r="D1821" s="370" t="s">
        <v>567</v>
      </c>
      <c r="E1821" s="362" t="s">
        <v>777</v>
      </c>
      <c r="F1821" s="363">
        <v>17425</v>
      </c>
      <c r="G1821" s="365" t="s">
        <v>226</v>
      </c>
      <c r="H1821" s="363">
        <v>-17425</v>
      </c>
      <c r="I1821" s="364">
        <v>17425</v>
      </c>
      <c r="J1821" s="363">
        <v>-17425</v>
      </c>
      <c r="K1821" s="335"/>
      <c r="L1821" s="335"/>
      <c r="M1821" s="335"/>
    </row>
    <row r="1822" spans="1:13" ht="13.8">
      <c r="A1822" s="335"/>
      <c r="B1822" s="335"/>
      <c r="C1822" s="377" t="s">
        <v>960</v>
      </c>
      <c r="D1822" s="370" t="s">
        <v>575</v>
      </c>
      <c r="E1822" s="359" t="s">
        <v>990</v>
      </c>
      <c r="F1822" s="360"/>
      <c r="G1822" s="360"/>
      <c r="H1822" s="360"/>
      <c r="I1822" s="361"/>
      <c r="J1822" s="360"/>
      <c r="K1822" s="335"/>
      <c r="L1822" s="335"/>
      <c r="M1822" s="335"/>
    </row>
    <row r="1823" spans="1:13" ht="13.8">
      <c r="A1823" s="335"/>
      <c r="B1823" s="335"/>
      <c r="C1823" s="377" t="s">
        <v>960</v>
      </c>
      <c r="D1823" s="370" t="s">
        <v>575</v>
      </c>
      <c r="E1823" s="362" t="s">
        <v>780</v>
      </c>
      <c r="F1823" s="363">
        <v>1235110</v>
      </c>
      <c r="G1823" s="363">
        <v>492697</v>
      </c>
      <c r="H1823" s="363">
        <v>-742413</v>
      </c>
      <c r="I1823" s="364">
        <v>492697</v>
      </c>
      <c r="J1823" s="365" t="s">
        <v>226</v>
      </c>
      <c r="K1823" s="335"/>
      <c r="L1823" s="335"/>
      <c r="M1823" s="335"/>
    </row>
    <row r="1824" spans="1:13" ht="13.8">
      <c r="A1824" s="335"/>
      <c r="B1824" s="335"/>
      <c r="C1824" s="377" t="s">
        <v>960</v>
      </c>
      <c r="D1824" s="370" t="s">
        <v>575</v>
      </c>
      <c r="E1824" s="362" t="s">
        <v>782</v>
      </c>
      <c r="F1824" s="363">
        <v>610740</v>
      </c>
      <c r="G1824" s="363">
        <v>515761</v>
      </c>
      <c r="H1824" s="363">
        <v>-94980</v>
      </c>
      <c r="I1824" s="364">
        <v>515761</v>
      </c>
      <c r="J1824" s="365" t="s">
        <v>226</v>
      </c>
      <c r="K1824" s="335"/>
      <c r="L1824" s="335"/>
      <c r="M1824" s="335"/>
    </row>
    <row r="1825" spans="1:13" ht="13.8">
      <c r="A1825" s="335"/>
      <c r="B1825" s="335"/>
      <c r="C1825" s="377" t="s">
        <v>960</v>
      </c>
      <c r="D1825" s="370" t="s">
        <v>575</v>
      </c>
      <c r="E1825" s="362" t="s">
        <v>961</v>
      </c>
      <c r="F1825" s="363">
        <v>610740</v>
      </c>
      <c r="G1825" s="363">
        <v>411573</v>
      </c>
      <c r="H1825" s="363">
        <v>-199168</v>
      </c>
      <c r="I1825" s="364">
        <v>411573</v>
      </c>
      <c r="J1825" s="365" t="s">
        <v>226</v>
      </c>
      <c r="K1825" s="335"/>
      <c r="L1825" s="335"/>
      <c r="M1825" s="335"/>
    </row>
    <row r="1826" spans="1:13" ht="13.8">
      <c r="A1826" s="335"/>
      <c r="B1826" s="335"/>
      <c r="C1826" s="377" t="s">
        <v>960</v>
      </c>
      <c r="D1826" s="370" t="s">
        <v>575</v>
      </c>
      <c r="E1826" s="362" t="s">
        <v>962</v>
      </c>
      <c r="F1826" s="363">
        <v>128968</v>
      </c>
      <c r="G1826" s="363">
        <v>249717</v>
      </c>
      <c r="H1826" s="363">
        <v>120749</v>
      </c>
      <c r="I1826" s="364">
        <v>249717</v>
      </c>
      <c r="J1826" s="365" t="s">
        <v>226</v>
      </c>
      <c r="K1826" s="335"/>
      <c r="L1826" s="335"/>
      <c r="M1826" s="335"/>
    </row>
    <row r="1827" spans="1:13" ht="13.8">
      <c r="A1827" s="335"/>
      <c r="B1827" s="335"/>
      <c r="C1827" s="377" t="s">
        <v>960</v>
      </c>
      <c r="D1827" s="370" t="s">
        <v>575</v>
      </c>
      <c r="E1827" s="362" t="s">
        <v>963</v>
      </c>
      <c r="F1827" s="363">
        <v>31500</v>
      </c>
      <c r="G1827" s="365" t="s">
        <v>226</v>
      </c>
      <c r="H1827" s="363">
        <v>-31500</v>
      </c>
      <c r="I1827" s="366" t="s">
        <v>226</v>
      </c>
      <c r="J1827" s="365" t="s">
        <v>226</v>
      </c>
      <c r="K1827" s="335"/>
      <c r="L1827" s="335"/>
      <c r="M1827" s="335"/>
    </row>
    <row r="1828" spans="1:13" ht="13.8">
      <c r="A1828" s="335"/>
      <c r="B1828" s="335"/>
      <c r="C1828" s="377" t="s">
        <v>960</v>
      </c>
      <c r="D1828" s="370" t="s">
        <v>575</v>
      </c>
      <c r="E1828" s="362" t="s">
        <v>964</v>
      </c>
      <c r="F1828" s="363">
        <v>16125</v>
      </c>
      <c r="G1828" s="363">
        <v>36825</v>
      </c>
      <c r="H1828" s="363">
        <v>20700</v>
      </c>
      <c r="I1828" s="364">
        <v>36825</v>
      </c>
      <c r="J1828" s="365" t="s">
        <v>226</v>
      </c>
      <c r="K1828" s="335"/>
      <c r="L1828" s="335"/>
      <c r="M1828" s="335"/>
    </row>
    <row r="1829" spans="1:13" ht="13.8">
      <c r="A1829" s="335"/>
      <c r="B1829" s="335"/>
      <c r="C1829" s="377" t="s">
        <v>960</v>
      </c>
      <c r="D1829" s="370" t="s">
        <v>575</v>
      </c>
      <c r="E1829" s="362" t="s">
        <v>777</v>
      </c>
      <c r="F1829" s="365" t="s">
        <v>226</v>
      </c>
      <c r="G1829" s="363">
        <v>54244</v>
      </c>
      <c r="H1829" s="363">
        <v>54244</v>
      </c>
      <c r="I1829" s="364">
        <v>54244</v>
      </c>
      <c r="J1829" s="365" t="s">
        <v>226</v>
      </c>
      <c r="K1829" s="335"/>
      <c r="L1829" s="335"/>
      <c r="M1829" s="335"/>
    </row>
    <row r="1830" spans="1:13" ht="13.8" hidden="1">
      <c r="A1830" s="335"/>
      <c r="B1830" s="335"/>
      <c r="C1830" s="377" t="s">
        <v>960</v>
      </c>
      <c r="D1830" s="351" t="s">
        <v>988</v>
      </c>
      <c r="E1830" s="352"/>
      <c r="F1830" s="374">
        <v>234716837</v>
      </c>
      <c r="G1830" s="374">
        <v>2694835</v>
      </c>
      <c r="H1830" s="374">
        <v>-232022003</v>
      </c>
      <c r="I1830" s="375">
        <v>233862918</v>
      </c>
      <c r="J1830" s="374">
        <v>-231168084</v>
      </c>
      <c r="K1830" s="335"/>
      <c r="L1830" s="335"/>
      <c r="M1830" s="335"/>
    </row>
    <row r="1831" spans="1:13" ht="13.8" hidden="1">
      <c r="A1831" s="335"/>
      <c r="B1831" s="335"/>
      <c r="C1831" s="377" t="s">
        <v>960</v>
      </c>
      <c r="D1831" s="351" t="s">
        <v>970</v>
      </c>
      <c r="E1831" s="352"/>
      <c r="F1831" s="374">
        <v>550560604</v>
      </c>
      <c r="G1831" s="374">
        <v>119587605</v>
      </c>
      <c r="H1831" s="374">
        <v>-430972999</v>
      </c>
      <c r="I1831" s="375">
        <v>476876910</v>
      </c>
      <c r="J1831" s="374">
        <v>-357289305</v>
      </c>
      <c r="K1831" s="335"/>
      <c r="L1831" s="335"/>
      <c r="M1831" s="335"/>
    </row>
    <row r="1832" spans="1:13" ht="13.8" hidden="1">
      <c r="A1832" s="335"/>
      <c r="B1832" s="335"/>
      <c r="C1832" s="350"/>
      <c r="D1832" s="351" t="s">
        <v>971</v>
      </c>
      <c r="E1832" s="352"/>
      <c r="F1832" s="353"/>
      <c r="G1832" s="353"/>
      <c r="H1832" s="353"/>
      <c r="I1832" s="354"/>
      <c r="J1832" s="353"/>
      <c r="K1832" s="335"/>
      <c r="L1832" s="335"/>
      <c r="M1832" s="335"/>
    </row>
    <row r="1833" spans="1:13" ht="13.8" hidden="1">
      <c r="A1833" s="335"/>
      <c r="B1833" s="335"/>
      <c r="C1833" s="350"/>
      <c r="D1833" s="351" t="s">
        <v>543</v>
      </c>
      <c r="E1833" s="352"/>
      <c r="F1833" s="353"/>
      <c r="G1833" s="353"/>
      <c r="H1833" s="353"/>
      <c r="I1833" s="354"/>
      <c r="J1833" s="353"/>
      <c r="K1833" s="335"/>
      <c r="L1833" s="335"/>
      <c r="M1833" s="335"/>
    </row>
    <row r="1834" spans="1:13" ht="13.8" hidden="1">
      <c r="A1834" s="335"/>
      <c r="B1834" s="335"/>
      <c r="C1834" s="377" t="s">
        <v>971</v>
      </c>
      <c r="D1834" s="370" t="s">
        <v>569</v>
      </c>
      <c r="E1834" s="359" t="s">
        <v>878</v>
      </c>
      <c r="F1834" s="360"/>
      <c r="G1834" s="360"/>
      <c r="H1834" s="360"/>
      <c r="I1834" s="361"/>
      <c r="J1834" s="360"/>
      <c r="K1834" s="335"/>
      <c r="L1834" s="335"/>
      <c r="M1834" s="335"/>
    </row>
    <row r="1835" spans="1:13" ht="13.8" hidden="1">
      <c r="A1835" s="335"/>
      <c r="B1835" s="335"/>
      <c r="C1835" s="377" t="s">
        <v>971</v>
      </c>
      <c r="D1835" s="370" t="s">
        <v>569</v>
      </c>
      <c r="E1835" s="362" t="s">
        <v>775</v>
      </c>
      <c r="F1835" s="365" t="s">
        <v>226</v>
      </c>
      <c r="G1835" s="365" t="s">
        <v>226</v>
      </c>
      <c r="H1835" s="360"/>
      <c r="I1835" s="361"/>
      <c r="J1835" s="360"/>
      <c r="K1835" s="335"/>
      <c r="L1835" s="335"/>
      <c r="M1835" s="335"/>
    </row>
    <row r="1836" spans="1:13" ht="13.8" hidden="1">
      <c r="A1836" s="335"/>
      <c r="B1836" s="335"/>
      <c r="C1836" s="377" t="s">
        <v>971</v>
      </c>
      <c r="D1836" s="370" t="s">
        <v>569</v>
      </c>
      <c r="E1836" s="362" t="s">
        <v>972</v>
      </c>
      <c r="F1836" s="363">
        <v>6000</v>
      </c>
      <c r="G1836" s="365" t="s">
        <v>226</v>
      </c>
      <c r="H1836" s="363">
        <v>-6000</v>
      </c>
      <c r="I1836" s="366" t="s">
        <v>226</v>
      </c>
      <c r="J1836" s="365" t="s">
        <v>226</v>
      </c>
      <c r="K1836" s="335"/>
      <c r="L1836" s="335"/>
      <c r="M1836" s="335"/>
    </row>
    <row r="1837" spans="1:13" ht="13.8" hidden="1">
      <c r="A1837" s="335"/>
      <c r="B1837" s="335"/>
      <c r="C1837" s="377" t="s">
        <v>971</v>
      </c>
      <c r="D1837" s="370" t="s">
        <v>880</v>
      </c>
      <c r="E1837" s="359" t="s">
        <v>999</v>
      </c>
      <c r="F1837" s="360"/>
      <c r="G1837" s="360"/>
      <c r="H1837" s="360"/>
      <c r="I1837" s="361"/>
      <c r="J1837" s="360"/>
      <c r="K1837" s="335"/>
      <c r="L1837" s="335"/>
      <c r="M1837" s="335"/>
    </row>
    <row r="1838" spans="1:13" ht="13.8" hidden="1">
      <c r="A1838" s="335"/>
      <c r="B1838" s="335"/>
      <c r="C1838" s="377" t="s">
        <v>971</v>
      </c>
      <c r="D1838" s="370" t="s">
        <v>880</v>
      </c>
      <c r="E1838" s="362" t="s">
        <v>775</v>
      </c>
      <c r="F1838" s="365" t="s">
        <v>226</v>
      </c>
      <c r="G1838" s="365" t="s">
        <v>226</v>
      </c>
      <c r="H1838" s="360"/>
      <c r="I1838" s="361"/>
      <c r="J1838" s="360"/>
      <c r="K1838" s="335"/>
      <c r="L1838" s="335"/>
      <c r="M1838" s="335"/>
    </row>
    <row r="1839" spans="1:13" ht="13.8" hidden="1">
      <c r="A1839" s="335"/>
      <c r="B1839" s="335"/>
      <c r="C1839" s="377" t="s">
        <v>971</v>
      </c>
      <c r="D1839" s="370" t="s">
        <v>880</v>
      </c>
      <c r="E1839" s="362" t="s">
        <v>972</v>
      </c>
      <c r="F1839" s="363">
        <v>5000</v>
      </c>
      <c r="G1839" s="365" t="s">
        <v>226</v>
      </c>
      <c r="H1839" s="363">
        <v>-5000</v>
      </c>
      <c r="I1839" s="361"/>
      <c r="J1839" s="365" t="s">
        <v>226</v>
      </c>
      <c r="K1839" s="335"/>
      <c r="L1839" s="335"/>
      <c r="M1839" s="335"/>
    </row>
    <row r="1840" spans="1:13" ht="13.8" hidden="1">
      <c r="A1840" s="335"/>
      <c r="B1840" s="335"/>
      <c r="C1840" s="377" t="s">
        <v>971</v>
      </c>
      <c r="D1840" s="370" t="s">
        <v>884</v>
      </c>
      <c r="E1840" s="359" t="s">
        <v>717</v>
      </c>
      <c r="F1840" s="360"/>
      <c r="G1840" s="360"/>
      <c r="H1840" s="360"/>
      <c r="I1840" s="361"/>
      <c r="J1840" s="360"/>
      <c r="K1840" s="335"/>
      <c r="L1840" s="335"/>
      <c r="M1840" s="335"/>
    </row>
    <row r="1841" spans="1:13" ht="13.8" hidden="1">
      <c r="A1841" s="335"/>
      <c r="B1841" s="335"/>
      <c r="C1841" s="377" t="s">
        <v>971</v>
      </c>
      <c r="D1841" s="370" t="s">
        <v>884</v>
      </c>
      <c r="E1841" s="362" t="s">
        <v>775</v>
      </c>
      <c r="F1841" s="365" t="s">
        <v>226</v>
      </c>
      <c r="G1841" s="365" t="s">
        <v>226</v>
      </c>
      <c r="H1841" s="360"/>
      <c r="I1841" s="361"/>
      <c r="J1841" s="360"/>
      <c r="K1841" s="335"/>
      <c r="L1841" s="335"/>
      <c r="M1841" s="335"/>
    </row>
    <row r="1842" spans="1:13" ht="13.8" hidden="1">
      <c r="A1842" s="335"/>
      <c r="B1842" s="335"/>
      <c r="C1842" s="377" t="s">
        <v>971</v>
      </c>
      <c r="D1842" s="370" t="s">
        <v>884</v>
      </c>
      <c r="E1842" s="362" t="s">
        <v>972</v>
      </c>
      <c r="F1842" s="363">
        <v>8000</v>
      </c>
      <c r="G1842" s="365" t="s">
        <v>226</v>
      </c>
      <c r="H1842" s="363">
        <v>-8000</v>
      </c>
      <c r="I1842" s="361"/>
      <c r="J1842" s="365" t="s">
        <v>226</v>
      </c>
      <c r="K1842" s="335"/>
      <c r="L1842" s="335"/>
      <c r="M1842" s="335"/>
    </row>
    <row r="1843" spans="1:13" ht="13.8" hidden="1">
      <c r="A1843" s="335"/>
      <c r="B1843" s="335"/>
      <c r="C1843" s="377" t="s">
        <v>971</v>
      </c>
      <c r="D1843" s="351" t="s">
        <v>888</v>
      </c>
      <c r="E1843" s="373" t="s">
        <v>888</v>
      </c>
      <c r="F1843" s="374">
        <v>19000</v>
      </c>
      <c r="G1843" s="376" t="s">
        <v>226</v>
      </c>
      <c r="H1843" s="374">
        <v>-19000</v>
      </c>
      <c r="I1843" s="382" t="s">
        <v>226</v>
      </c>
      <c r="J1843" s="376" t="s">
        <v>226</v>
      </c>
      <c r="K1843" s="335"/>
      <c r="L1843" s="335"/>
      <c r="M1843" s="335"/>
    </row>
    <row r="1844" spans="1:13" ht="13.8" hidden="1">
      <c r="A1844" s="335"/>
      <c r="B1844" s="335"/>
      <c r="C1844" s="377" t="s">
        <v>971</v>
      </c>
      <c r="D1844" s="351" t="s">
        <v>547</v>
      </c>
      <c r="E1844" s="373" t="s">
        <v>547</v>
      </c>
      <c r="F1844" s="353"/>
      <c r="G1844" s="353"/>
      <c r="H1844" s="353"/>
      <c r="I1844" s="354"/>
      <c r="J1844" s="353"/>
      <c r="K1844" s="335"/>
      <c r="L1844" s="335"/>
      <c r="M1844" s="335"/>
    </row>
    <row r="1845" spans="1:13" ht="13.8" hidden="1">
      <c r="A1845" s="335"/>
      <c r="B1845" s="335"/>
      <c r="C1845" s="377" t="s">
        <v>971</v>
      </c>
      <c r="D1845" s="370" t="s">
        <v>892</v>
      </c>
      <c r="E1845" s="359" t="s">
        <v>703</v>
      </c>
      <c r="F1845" s="360"/>
      <c r="G1845" s="360"/>
      <c r="H1845" s="360"/>
      <c r="I1845" s="361"/>
      <c r="J1845" s="360"/>
      <c r="K1845" s="335"/>
      <c r="L1845" s="335"/>
      <c r="M1845" s="335"/>
    </row>
    <row r="1846" spans="1:13" ht="13.8" hidden="1">
      <c r="A1846" s="335"/>
      <c r="B1846" s="335"/>
      <c r="C1846" s="377" t="s">
        <v>971</v>
      </c>
      <c r="D1846" s="370" t="s">
        <v>892</v>
      </c>
      <c r="E1846" s="362" t="s">
        <v>775</v>
      </c>
      <c r="F1846" s="365" t="s">
        <v>226</v>
      </c>
      <c r="G1846" s="365" t="s">
        <v>226</v>
      </c>
      <c r="H1846" s="360"/>
      <c r="I1846" s="361"/>
      <c r="J1846" s="360"/>
      <c r="K1846" s="335"/>
      <c r="L1846" s="335"/>
      <c r="M1846" s="335"/>
    </row>
    <row r="1847" spans="1:13" ht="13.8" hidden="1">
      <c r="A1847" s="335"/>
      <c r="B1847" s="335"/>
      <c r="C1847" s="377" t="s">
        <v>971</v>
      </c>
      <c r="D1847" s="370" t="s">
        <v>892</v>
      </c>
      <c r="E1847" s="362" t="s">
        <v>972</v>
      </c>
      <c r="F1847" s="363">
        <v>2000</v>
      </c>
      <c r="G1847" s="365" t="s">
        <v>226</v>
      </c>
      <c r="H1847" s="363">
        <v>-2000</v>
      </c>
      <c r="I1847" s="364">
        <v>2000</v>
      </c>
      <c r="J1847" s="363">
        <v>-2000</v>
      </c>
      <c r="K1847" s="335"/>
      <c r="L1847" s="335"/>
      <c r="M1847" s="335"/>
    </row>
    <row r="1848" spans="1:13" ht="13.8" hidden="1">
      <c r="A1848" s="335"/>
      <c r="B1848" s="335"/>
      <c r="C1848" s="377" t="s">
        <v>971</v>
      </c>
      <c r="D1848" s="351" t="s">
        <v>893</v>
      </c>
      <c r="E1848" s="373" t="s">
        <v>893</v>
      </c>
      <c r="F1848" s="374">
        <v>2000</v>
      </c>
      <c r="G1848" s="376" t="s">
        <v>226</v>
      </c>
      <c r="H1848" s="374">
        <v>-2000</v>
      </c>
      <c r="I1848" s="375">
        <v>2000</v>
      </c>
      <c r="J1848" s="374">
        <v>-2000</v>
      </c>
      <c r="K1848" s="335"/>
      <c r="L1848" s="335"/>
      <c r="M1848" s="335"/>
    </row>
    <row r="1849" spans="1:13" ht="13.8" hidden="1">
      <c r="A1849" s="335"/>
      <c r="B1849" s="335"/>
      <c r="C1849" s="377" t="s">
        <v>971</v>
      </c>
      <c r="D1849" s="351" t="s">
        <v>894</v>
      </c>
      <c r="E1849" s="373" t="s">
        <v>894</v>
      </c>
      <c r="F1849" s="353"/>
      <c r="G1849" s="353"/>
      <c r="H1849" s="353"/>
      <c r="I1849" s="354"/>
      <c r="J1849" s="353"/>
      <c r="K1849" s="335"/>
      <c r="L1849" s="335"/>
      <c r="M1849" s="335"/>
    </row>
    <row r="1850" spans="1:13" ht="13.8" hidden="1">
      <c r="A1850" s="335"/>
      <c r="B1850" s="335"/>
      <c r="C1850" s="377" t="s">
        <v>971</v>
      </c>
      <c r="D1850" s="370" t="s">
        <v>561</v>
      </c>
      <c r="E1850" s="373" t="s">
        <v>697</v>
      </c>
      <c r="F1850" s="360"/>
      <c r="G1850" s="360"/>
      <c r="H1850" s="360"/>
      <c r="I1850" s="361"/>
      <c r="J1850" s="360"/>
      <c r="K1850" s="335"/>
      <c r="L1850" s="335"/>
      <c r="M1850" s="335"/>
    </row>
    <row r="1851" spans="1:13" ht="13.8" hidden="1">
      <c r="A1851" s="335"/>
      <c r="B1851" s="335"/>
      <c r="C1851" s="377" t="s">
        <v>971</v>
      </c>
      <c r="D1851" s="370" t="s">
        <v>561</v>
      </c>
      <c r="E1851" s="362" t="s">
        <v>775</v>
      </c>
      <c r="F1851" s="365" t="s">
        <v>226</v>
      </c>
      <c r="G1851" s="365" t="s">
        <v>226</v>
      </c>
      <c r="H1851" s="360"/>
      <c r="I1851" s="361"/>
      <c r="J1851" s="360"/>
      <c r="K1851" s="335"/>
      <c r="L1851" s="335"/>
      <c r="M1851" s="335"/>
    </row>
    <row r="1852" spans="1:13" ht="13.8" hidden="1">
      <c r="A1852" s="335"/>
      <c r="B1852" s="335"/>
      <c r="C1852" s="377" t="s">
        <v>971</v>
      </c>
      <c r="D1852" s="370" t="s">
        <v>561</v>
      </c>
      <c r="E1852" s="362" t="s">
        <v>972</v>
      </c>
      <c r="F1852" s="363">
        <v>14288</v>
      </c>
      <c r="G1852" s="365" t="s">
        <v>226</v>
      </c>
      <c r="H1852" s="363">
        <v>-14288</v>
      </c>
      <c r="I1852" s="364">
        <v>14288</v>
      </c>
      <c r="J1852" s="363">
        <v>-14288</v>
      </c>
      <c r="K1852" s="335"/>
      <c r="L1852" s="335"/>
      <c r="M1852" s="335"/>
    </row>
    <row r="1853" spans="1:13" ht="13.8" hidden="1">
      <c r="A1853" s="335"/>
      <c r="B1853" s="335"/>
      <c r="C1853" s="377" t="s">
        <v>971</v>
      </c>
      <c r="D1853" s="351" t="s">
        <v>988</v>
      </c>
      <c r="E1853" s="373" t="s">
        <v>988</v>
      </c>
      <c r="F1853" s="374">
        <v>14288</v>
      </c>
      <c r="G1853" s="376" t="s">
        <v>226</v>
      </c>
      <c r="H1853" s="374">
        <v>-14288</v>
      </c>
      <c r="I1853" s="375">
        <v>14288</v>
      </c>
      <c r="J1853" s="374">
        <v>-14288</v>
      </c>
      <c r="K1853" s="335"/>
      <c r="L1853" s="335"/>
      <c r="M1853" s="335"/>
    </row>
    <row r="1854" spans="1:13" ht="13.8" hidden="1">
      <c r="A1854" s="335"/>
      <c r="B1854" s="335"/>
      <c r="C1854" s="377" t="s">
        <v>971</v>
      </c>
      <c r="D1854" s="351" t="s">
        <v>1000</v>
      </c>
      <c r="E1854" s="373" t="s">
        <v>1000</v>
      </c>
      <c r="F1854" s="374">
        <v>35288</v>
      </c>
      <c r="G1854" s="376" t="s">
        <v>226</v>
      </c>
      <c r="H1854" s="374">
        <v>-35288</v>
      </c>
      <c r="I1854" s="375">
        <v>16288</v>
      </c>
      <c r="J1854" s="374">
        <v>-16288</v>
      </c>
      <c r="K1854" s="335"/>
      <c r="L1854" s="335"/>
      <c r="M1854" s="335"/>
    </row>
    <row r="1855" spans="1:13" ht="13.8" hidden="1">
      <c r="A1855" s="335"/>
      <c r="B1855" s="335"/>
      <c r="C1855" s="350"/>
      <c r="D1855" s="351" t="s">
        <v>976</v>
      </c>
      <c r="E1855" s="373" t="s">
        <v>976</v>
      </c>
      <c r="F1855" s="353"/>
      <c r="G1855" s="353"/>
      <c r="H1855" s="353"/>
      <c r="I1855" s="354"/>
      <c r="J1855" s="353"/>
      <c r="K1855" s="335"/>
      <c r="L1855" s="335"/>
      <c r="M1855" s="335"/>
    </row>
    <row r="1856" spans="1:13" ht="13.8" hidden="1">
      <c r="A1856" s="335"/>
      <c r="B1856" s="335"/>
      <c r="C1856" s="350" t="s">
        <v>976</v>
      </c>
      <c r="D1856" s="351" t="s">
        <v>543</v>
      </c>
      <c r="E1856" s="373" t="s">
        <v>543</v>
      </c>
      <c r="F1856" s="353"/>
      <c r="G1856" s="353"/>
      <c r="H1856" s="353"/>
      <c r="I1856" s="354"/>
      <c r="J1856" s="353"/>
      <c r="K1856" s="335"/>
      <c r="L1856" s="335"/>
      <c r="M1856" s="335"/>
    </row>
    <row r="1857" spans="1:13" ht="13.8" hidden="1">
      <c r="A1857" s="335"/>
      <c r="B1857" s="335"/>
      <c r="C1857" s="350" t="s">
        <v>976</v>
      </c>
      <c r="D1857" s="370" t="s">
        <v>880</v>
      </c>
      <c r="E1857" s="359" t="s">
        <v>999</v>
      </c>
      <c r="F1857" s="353"/>
      <c r="G1857" s="353"/>
      <c r="H1857" s="353"/>
      <c r="I1857" s="354"/>
      <c r="J1857" s="353"/>
      <c r="K1857" s="335"/>
      <c r="L1857" s="335"/>
      <c r="M1857" s="335"/>
    </row>
    <row r="1858" spans="1:13" ht="13.8" hidden="1">
      <c r="A1858" s="335"/>
      <c r="B1858" s="335"/>
      <c r="C1858" s="350" t="s">
        <v>976</v>
      </c>
      <c r="D1858" s="370" t="s">
        <v>880</v>
      </c>
      <c r="E1858" s="362" t="s">
        <v>774</v>
      </c>
      <c r="F1858" s="353"/>
      <c r="G1858" s="363">
        <v>721468</v>
      </c>
      <c r="H1858" s="363">
        <v>721468</v>
      </c>
      <c r="I1858" s="364">
        <v>721468</v>
      </c>
      <c r="J1858" s="365">
        <v>0</v>
      </c>
      <c r="K1858" s="335"/>
      <c r="L1858" s="335"/>
      <c r="M1858" s="335"/>
    </row>
    <row r="1859" spans="1:13" ht="13.8" hidden="1">
      <c r="A1859" s="335"/>
      <c r="B1859" s="335"/>
      <c r="C1859" s="350" t="s">
        <v>976</v>
      </c>
      <c r="D1859" s="370" t="s">
        <v>515</v>
      </c>
      <c r="E1859" s="359" t="s">
        <v>886</v>
      </c>
      <c r="F1859" s="353"/>
      <c r="G1859" s="360"/>
      <c r="H1859" s="353"/>
      <c r="I1859" s="354"/>
      <c r="J1859" s="365" t="s">
        <v>226</v>
      </c>
      <c r="K1859" s="335"/>
      <c r="L1859" s="335"/>
      <c r="M1859" s="335"/>
    </row>
    <row r="1860" spans="1:13" ht="13.8" hidden="1">
      <c r="A1860" s="335"/>
      <c r="B1860" s="335"/>
      <c r="C1860" s="350" t="s">
        <v>976</v>
      </c>
      <c r="D1860" s="370" t="s">
        <v>515</v>
      </c>
      <c r="E1860" s="406" t="s">
        <v>774</v>
      </c>
      <c r="F1860" s="353"/>
      <c r="G1860" s="363">
        <v>13513392</v>
      </c>
      <c r="H1860" s="363">
        <v>13513392</v>
      </c>
      <c r="I1860" s="364">
        <v>13513392</v>
      </c>
      <c r="J1860" s="365" t="s">
        <v>226</v>
      </c>
      <c r="K1860" s="335"/>
      <c r="L1860" s="335"/>
      <c r="M1860" s="335"/>
    </row>
    <row r="1861" spans="1:13" ht="13.8" hidden="1">
      <c r="A1861" s="335"/>
      <c r="B1861" s="335"/>
      <c r="C1861" s="350" t="s">
        <v>976</v>
      </c>
      <c r="D1861" s="351" t="s">
        <v>888</v>
      </c>
      <c r="E1861" s="373" t="s">
        <v>888</v>
      </c>
      <c r="F1861" s="376" t="s">
        <v>226</v>
      </c>
      <c r="G1861" s="374">
        <v>14234859</v>
      </c>
      <c r="H1861" s="374">
        <v>14234859</v>
      </c>
      <c r="I1861" s="375">
        <v>14234860</v>
      </c>
      <c r="J1861" s="376">
        <v>0</v>
      </c>
      <c r="K1861" s="335"/>
      <c r="L1861" s="335"/>
      <c r="M1861" s="335"/>
    </row>
    <row r="1862" spans="1:13" ht="13.8" hidden="1">
      <c r="A1862" s="335"/>
      <c r="B1862" s="335"/>
      <c r="C1862" s="350" t="s">
        <v>976</v>
      </c>
      <c r="D1862" s="351" t="s">
        <v>894</v>
      </c>
      <c r="E1862" s="373" t="s">
        <v>894</v>
      </c>
      <c r="F1862" s="353"/>
      <c r="G1862" s="353"/>
      <c r="H1862" s="353"/>
      <c r="I1862" s="354"/>
      <c r="J1862" s="353"/>
      <c r="K1862" s="335"/>
      <c r="L1862" s="335"/>
      <c r="M1862" s="335"/>
    </row>
    <row r="1863" spans="1:13" ht="13.8" hidden="1">
      <c r="A1863" s="335"/>
      <c r="B1863" s="335"/>
      <c r="C1863" s="350" t="s">
        <v>976</v>
      </c>
      <c r="D1863" s="370" t="s">
        <v>554</v>
      </c>
      <c r="E1863" s="359" t="s">
        <v>692</v>
      </c>
      <c r="F1863" s="353"/>
      <c r="G1863" s="353"/>
      <c r="H1863" s="353"/>
      <c r="I1863" s="354"/>
      <c r="J1863" s="353"/>
      <c r="K1863" s="335"/>
      <c r="L1863" s="335"/>
      <c r="M1863" s="335"/>
    </row>
    <row r="1864" spans="1:13" ht="13.8" hidden="1">
      <c r="A1864" s="335"/>
      <c r="B1864" s="335"/>
      <c r="C1864" s="350" t="s">
        <v>976</v>
      </c>
      <c r="D1864" s="370" t="s">
        <v>554</v>
      </c>
      <c r="E1864" s="362" t="s">
        <v>774</v>
      </c>
      <c r="F1864" s="363">
        <v>19117524</v>
      </c>
      <c r="G1864" s="363">
        <v>736613</v>
      </c>
      <c r="H1864" s="363">
        <v>-18380912</v>
      </c>
      <c r="I1864" s="364">
        <v>736613</v>
      </c>
      <c r="J1864" s="365">
        <v>0</v>
      </c>
      <c r="K1864" s="335"/>
      <c r="L1864" s="335"/>
      <c r="M1864" s="335"/>
    </row>
    <row r="1865" spans="1:13" ht="13.8" hidden="1">
      <c r="A1865" s="335"/>
      <c r="B1865" s="335"/>
      <c r="C1865" s="350" t="s">
        <v>976</v>
      </c>
      <c r="D1865" s="370" t="s">
        <v>571</v>
      </c>
      <c r="E1865" s="359" t="s">
        <v>898</v>
      </c>
      <c r="F1865" s="360"/>
      <c r="G1865" s="360"/>
      <c r="H1865" s="353"/>
      <c r="I1865" s="354"/>
      <c r="J1865" s="365" t="s">
        <v>226</v>
      </c>
      <c r="K1865" s="335"/>
      <c r="L1865" s="335"/>
      <c r="M1865" s="335"/>
    </row>
    <row r="1866" spans="1:13" ht="13.8" hidden="1">
      <c r="A1866" s="335"/>
      <c r="B1866" s="335"/>
      <c r="C1866" s="350" t="s">
        <v>976</v>
      </c>
      <c r="D1866" s="370" t="s">
        <v>571</v>
      </c>
      <c r="E1866" s="362" t="s">
        <v>774</v>
      </c>
      <c r="F1866" s="360"/>
      <c r="G1866" s="363">
        <v>195254</v>
      </c>
      <c r="H1866" s="363">
        <v>195254</v>
      </c>
      <c r="I1866" s="364">
        <v>195254</v>
      </c>
      <c r="J1866" s="365">
        <v>0</v>
      </c>
      <c r="K1866" s="335"/>
      <c r="L1866" s="335"/>
      <c r="M1866" s="335"/>
    </row>
    <row r="1867" spans="1:13" ht="13.8" hidden="1">
      <c r="A1867" s="335"/>
      <c r="B1867" s="335"/>
      <c r="C1867" s="350" t="s">
        <v>976</v>
      </c>
      <c r="D1867" s="370" t="s">
        <v>583</v>
      </c>
      <c r="E1867" s="359" t="s">
        <v>903</v>
      </c>
      <c r="F1867" s="360"/>
      <c r="G1867" s="360"/>
      <c r="H1867" s="353"/>
      <c r="I1867" s="354"/>
      <c r="J1867" s="365" t="s">
        <v>226</v>
      </c>
      <c r="K1867" s="335"/>
      <c r="L1867" s="335"/>
      <c r="M1867" s="335"/>
    </row>
    <row r="1868" spans="1:13" ht="13.8" hidden="1">
      <c r="A1868" s="335"/>
      <c r="B1868" s="335"/>
      <c r="C1868" s="350" t="s">
        <v>976</v>
      </c>
      <c r="D1868" s="370" t="s">
        <v>583</v>
      </c>
      <c r="E1868" s="362" t="s">
        <v>774</v>
      </c>
      <c r="F1868" s="360"/>
      <c r="G1868" s="363">
        <v>32333686</v>
      </c>
      <c r="H1868" s="363">
        <v>32333686</v>
      </c>
      <c r="I1868" s="364">
        <v>32333686</v>
      </c>
      <c r="J1868" s="365" t="s">
        <v>226</v>
      </c>
      <c r="K1868" s="335"/>
      <c r="L1868" s="335"/>
      <c r="M1868" s="335"/>
    </row>
    <row r="1869" spans="1:13" ht="13.8" hidden="1">
      <c r="A1869" s="335"/>
      <c r="B1869" s="335"/>
      <c r="C1869" s="350" t="s">
        <v>976</v>
      </c>
      <c r="D1869" s="351" t="s">
        <v>988</v>
      </c>
      <c r="E1869" s="373" t="s">
        <v>988</v>
      </c>
      <c r="F1869" s="374">
        <v>19117524</v>
      </c>
      <c r="G1869" s="374">
        <v>33265553</v>
      </c>
      <c r="H1869" s="374">
        <v>14148029</v>
      </c>
      <c r="I1869" s="375">
        <v>33265553</v>
      </c>
      <c r="J1869" s="376">
        <v>0</v>
      </c>
      <c r="K1869" s="335"/>
      <c r="L1869" s="335"/>
      <c r="M1869" s="335"/>
    </row>
    <row r="1870" spans="1:13" ht="13.8" hidden="1">
      <c r="A1870" s="335"/>
      <c r="B1870" s="335"/>
      <c r="C1870" s="350" t="s">
        <v>976</v>
      </c>
      <c r="D1870" s="351" t="s">
        <v>978</v>
      </c>
      <c r="E1870" s="373" t="s">
        <v>978</v>
      </c>
      <c r="F1870" s="374">
        <v>19117524</v>
      </c>
      <c r="G1870" s="374">
        <v>47500412</v>
      </c>
      <c r="H1870" s="374">
        <v>28382888</v>
      </c>
      <c r="I1870" s="375">
        <v>47500413</v>
      </c>
      <c r="J1870" s="376">
        <v>0</v>
      </c>
      <c r="K1870" s="335"/>
      <c r="L1870" s="335"/>
      <c r="M1870" s="335"/>
    </row>
    <row r="1871" spans="1:13" ht="13.8" hidden="1">
      <c r="A1871" s="335"/>
      <c r="B1871" s="335"/>
      <c r="C1871" s="350"/>
      <c r="D1871" s="351" t="s">
        <v>979</v>
      </c>
      <c r="E1871" s="373" t="s">
        <v>979</v>
      </c>
      <c r="F1871" s="353"/>
      <c r="G1871" s="353"/>
      <c r="H1871" s="353"/>
      <c r="I1871" s="354"/>
      <c r="J1871" s="353"/>
      <c r="K1871" s="335"/>
      <c r="L1871" s="335"/>
      <c r="M1871" s="335"/>
    </row>
    <row r="1872" spans="1:13" ht="13.8" hidden="1">
      <c r="A1872" s="335"/>
      <c r="B1872" s="335"/>
      <c r="C1872" s="350"/>
      <c r="D1872" s="351" t="s">
        <v>543</v>
      </c>
      <c r="E1872" s="373" t="s">
        <v>543</v>
      </c>
      <c r="F1872" s="353"/>
      <c r="G1872" s="353"/>
      <c r="H1872" s="353"/>
      <c r="I1872" s="354"/>
      <c r="J1872" s="353"/>
      <c r="K1872" s="335"/>
      <c r="L1872" s="335"/>
      <c r="M1872" s="335"/>
    </row>
    <row r="1873" spans="1:13" ht="13.8" hidden="1">
      <c r="A1873" s="335"/>
      <c r="B1873" s="335"/>
      <c r="C1873" s="377" t="s">
        <v>979</v>
      </c>
      <c r="D1873" s="370" t="s">
        <v>515</v>
      </c>
      <c r="E1873" s="359" t="s">
        <v>719</v>
      </c>
      <c r="F1873" s="360"/>
      <c r="G1873" s="360"/>
      <c r="H1873" s="360"/>
      <c r="I1873" s="361"/>
      <c r="J1873" s="360"/>
      <c r="K1873" s="335"/>
      <c r="L1873" s="335"/>
      <c r="M1873" s="335"/>
    </row>
    <row r="1874" spans="1:13" ht="13.8" hidden="1">
      <c r="A1874" s="335"/>
      <c r="B1874" s="335"/>
      <c r="C1874" s="377" t="s">
        <v>979</v>
      </c>
      <c r="D1874" s="370" t="s">
        <v>515</v>
      </c>
      <c r="E1874" s="362" t="s">
        <v>980</v>
      </c>
      <c r="F1874" s="363">
        <v>1959435</v>
      </c>
      <c r="G1874" s="363">
        <v>63370130</v>
      </c>
      <c r="H1874" s="363">
        <v>61410695</v>
      </c>
      <c r="I1874" s="364">
        <v>63370130</v>
      </c>
      <c r="J1874" s="365" t="s">
        <v>226</v>
      </c>
      <c r="K1874" s="335"/>
      <c r="L1874" s="335"/>
      <c r="M1874" s="335"/>
    </row>
    <row r="1875" spans="1:13" ht="13.8" hidden="1">
      <c r="A1875" s="335"/>
      <c r="B1875" s="335"/>
      <c r="C1875" s="377" t="s">
        <v>979</v>
      </c>
      <c r="D1875" s="351" t="s">
        <v>981</v>
      </c>
      <c r="E1875" s="373" t="s">
        <v>981</v>
      </c>
      <c r="F1875" s="374">
        <v>1959435</v>
      </c>
      <c r="G1875" s="374">
        <v>63370130</v>
      </c>
      <c r="H1875" s="374">
        <v>61410695</v>
      </c>
      <c r="I1875" s="375">
        <v>63370130</v>
      </c>
      <c r="J1875" s="376" t="s">
        <v>226</v>
      </c>
      <c r="K1875" s="335"/>
      <c r="L1875" s="335"/>
      <c r="M1875" s="335"/>
    </row>
    <row r="1876" spans="1:13" ht="13.8" hidden="1">
      <c r="A1876" s="335"/>
      <c r="B1876" s="335"/>
      <c r="C1876" s="377" t="s">
        <v>979</v>
      </c>
      <c r="D1876" s="351" t="s">
        <v>905</v>
      </c>
      <c r="E1876" s="373" t="s">
        <v>905</v>
      </c>
      <c r="F1876" s="374">
        <v>9458761227</v>
      </c>
      <c r="G1876" s="374">
        <v>10703381978</v>
      </c>
      <c r="H1876" s="374">
        <v>1244620751</v>
      </c>
      <c r="I1876" s="375">
        <v>11500166223</v>
      </c>
      <c r="J1876" s="374">
        <v>-796784246</v>
      </c>
      <c r="K1876" s="335"/>
      <c r="L1876" s="335"/>
      <c r="M1876" s="335"/>
    </row>
    <row r="1877" spans="1:13" ht="13.8" hidden="1">
      <c r="A1877" s="335"/>
      <c r="B1877" s="335"/>
      <c r="C1877" s="355"/>
      <c r="D1877" s="356" t="s">
        <v>906</v>
      </c>
      <c r="E1877" s="373" t="s">
        <v>906</v>
      </c>
      <c r="F1877" s="353"/>
      <c r="G1877" s="353"/>
      <c r="H1877" s="353"/>
      <c r="I1877" s="354"/>
      <c r="J1877" s="353"/>
      <c r="K1877" s="335"/>
      <c r="L1877" s="335"/>
      <c r="M1877" s="335"/>
    </row>
    <row r="1878" spans="1:13" ht="13.8" hidden="1">
      <c r="A1878" s="335"/>
      <c r="B1878" s="335"/>
      <c r="C1878" s="350"/>
      <c r="D1878" s="351" t="s">
        <v>947</v>
      </c>
      <c r="E1878" s="373" t="s">
        <v>947</v>
      </c>
      <c r="F1878" s="353"/>
      <c r="G1878" s="353"/>
      <c r="H1878" s="353"/>
      <c r="I1878" s="354"/>
      <c r="J1878" s="353"/>
      <c r="K1878" s="335"/>
      <c r="L1878" s="335"/>
      <c r="M1878" s="335"/>
    </row>
    <row r="1879" spans="1:13" ht="13.8" hidden="1">
      <c r="A1879" s="335"/>
      <c r="B1879" s="335"/>
      <c r="C1879" s="377" t="s">
        <v>947</v>
      </c>
      <c r="D1879" s="370" t="s">
        <v>907</v>
      </c>
      <c r="E1879" s="359" t="s">
        <v>1001</v>
      </c>
      <c r="F1879" s="360"/>
      <c r="G1879" s="360"/>
      <c r="H1879" s="360"/>
      <c r="I1879" s="361"/>
      <c r="J1879" s="360"/>
      <c r="K1879" s="335"/>
      <c r="L1879" s="335"/>
      <c r="M1879" s="335"/>
    </row>
    <row r="1880" spans="1:13" ht="13.8" hidden="1">
      <c r="A1880" s="335"/>
      <c r="B1880" s="335"/>
      <c r="C1880" s="377" t="s">
        <v>947</v>
      </c>
      <c r="D1880" s="370" t="s">
        <v>907</v>
      </c>
      <c r="E1880" s="362" t="s">
        <v>752</v>
      </c>
      <c r="F1880" s="365" t="s">
        <v>226</v>
      </c>
      <c r="G1880" s="365" t="s">
        <v>226</v>
      </c>
      <c r="H1880" s="360"/>
      <c r="I1880" s="361"/>
      <c r="J1880" s="360"/>
      <c r="K1880" s="335"/>
      <c r="L1880" s="335"/>
      <c r="M1880" s="335"/>
    </row>
    <row r="1881" spans="1:13" ht="13.8" hidden="1">
      <c r="A1881" s="335"/>
      <c r="B1881" s="335"/>
      <c r="C1881" s="377" t="s">
        <v>947</v>
      </c>
      <c r="D1881" s="370" t="s">
        <v>907</v>
      </c>
      <c r="E1881" s="362" t="s">
        <v>755</v>
      </c>
      <c r="F1881" s="363">
        <v>1811618</v>
      </c>
      <c r="G1881" s="363">
        <v>164739886</v>
      </c>
      <c r="H1881" s="363">
        <v>162928268</v>
      </c>
      <c r="I1881" s="364">
        <v>164739886</v>
      </c>
      <c r="J1881" s="365" t="s">
        <v>226</v>
      </c>
      <c r="K1881" s="335"/>
      <c r="L1881" s="335"/>
      <c r="M1881" s="335"/>
    </row>
    <row r="1882" spans="1:13" ht="13.8" hidden="1">
      <c r="A1882" s="335"/>
      <c r="B1882" s="335"/>
      <c r="C1882" s="377" t="s">
        <v>947</v>
      </c>
      <c r="D1882" s="370" t="s">
        <v>907</v>
      </c>
      <c r="E1882" s="362" t="s">
        <v>766</v>
      </c>
      <c r="F1882" s="365" t="s">
        <v>226</v>
      </c>
      <c r="G1882" s="365" t="s">
        <v>226</v>
      </c>
      <c r="H1882" s="365" t="s">
        <v>226</v>
      </c>
      <c r="I1882" s="366" t="s">
        <v>226</v>
      </c>
      <c r="J1882" s="365" t="s">
        <v>226</v>
      </c>
      <c r="K1882" s="335"/>
      <c r="L1882" s="335"/>
      <c r="M1882" s="335"/>
    </row>
    <row r="1883" spans="1:13" ht="13.8" hidden="1">
      <c r="A1883" s="335"/>
      <c r="B1883" s="335"/>
      <c r="C1883" s="377" t="s">
        <v>947</v>
      </c>
      <c r="D1883" s="370" t="s">
        <v>907</v>
      </c>
      <c r="E1883" s="362" t="s">
        <v>940</v>
      </c>
      <c r="F1883" s="365" t="s">
        <v>226</v>
      </c>
      <c r="G1883" s="360"/>
      <c r="H1883" s="365" t="s">
        <v>226</v>
      </c>
      <c r="I1883" s="361"/>
      <c r="J1883" s="365" t="s">
        <v>226</v>
      </c>
      <c r="K1883" s="335"/>
      <c r="L1883" s="335"/>
      <c r="M1883" s="335"/>
    </row>
    <row r="1884" spans="1:13" ht="13.8" hidden="1">
      <c r="A1884" s="335"/>
      <c r="B1884" s="335"/>
      <c r="C1884" s="377" t="s">
        <v>947</v>
      </c>
      <c r="D1884" s="370" t="s">
        <v>907</v>
      </c>
      <c r="E1884" s="362" t="s">
        <v>941</v>
      </c>
      <c r="F1884" s="365" t="s">
        <v>226</v>
      </c>
      <c r="G1884" s="360"/>
      <c r="H1884" s="365" t="s">
        <v>226</v>
      </c>
      <c r="I1884" s="361"/>
      <c r="J1884" s="365" t="s">
        <v>226</v>
      </c>
      <c r="K1884" s="335"/>
      <c r="L1884" s="335"/>
      <c r="M1884" s="335"/>
    </row>
    <row r="1885" spans="1:13" ht="13.8" hidden="1">
      <c r="A1885" s="335"/>
      <c r="B1885" s="335"/>
      <c r="C1885" s="377" t="s">
        <v>947</v>
      </c>
      <c r="D1885" s="370" t="s">
        <v>907</v>
      </c>
      <c r="E1885" s="362" t="s">
        <v>942</v>
      </c>
      <c r="F1885" s="365" t="s">
        <v>226</v>
      </c>
      <c r="G1885" s="360"/>
      <c r="H1885" s="365" t="s">
        <v>226</v>
      </c>
      <c r="I1885" s="361"/>
      <c r="J1885" s="365" t="s">
        <v>226</v>
      </c>
      <c r="K1885" s="335"/>
      <c r="L1885" s="335"/>
      <c r="M1885" s="335"/>
    </row>
    <row r="1886" spans="1:13" ht="13.8" hidden="1">
      <c r="A1886" s="335"/>
      <c r="B1886" s="335"/>
      <c r="C1886" s="377" t="s">
        <v>947</v>
      </c>
      <c r="D1886" s="370" t="s">
        <v>907</v>
      </c>
      <c r="E1886" s="362" t="s">
        <v>949</v>
      </c>
      <c r="F1886" s="363">
        <v>20171811</v>
      </c>
      <c r="G1886" s="363">
        <v>41584346</v>
      </c>
      <c r="H1886" s="363">
        <v>21412535</v>
      </c>
      <c r="I1886" s="364">
        <v>41584346</v>
      </c>
      <c r="J1886" s="365">
        <v>0</v>
      </c>
      <c r="K1886" s="335"/>
      <c r="L1886" s="335"/>
      <c r="M1886" s="335"/>
    </row>
    <row r="1887" spans="1:13" ht="13.8" hidden="1">
      <c r="A1887" s="335"/>
      <c r="B1887" s="335"/>
      <c r="C1887" s="377" t="s">
        <v>947</v>
      </c>
      <c r="D1887" s="370" t="s">
        <v>907</v>
      </c>
      <c r="E1887" s="362" t="s">
        <v>768</v>
      </c>
      <c r="F1887" s="363">
        <v>583075</v>
      </c>
      <c r="G1887" s="363">
        <v>1295925</v>
      </c>
      <c r="H1887" s="363">
        <v>712850</v>
      </c>
      <c r="I1887" s="364">
        <v>1295925</v>
      </c>
      <c r="J1887" s="365">
        <v>0</v>
      </c>
      <c r="K1887" s="335"/>
      <c r="L1887" s="335"/>
      <c r="M1887" s="335"/>
    </row>
    <row r="1888" spans="1:13" ht="13.8" hidden="1">
      <c r="A1888" s="335"/>
      <c r="B1888" s="335"/>
      <c r="C1888" s="377" t="s">
        <v>947</v>
      </c>
      <c r="D1888" s="370" t="s">
        <v>907</v>
      </c>
      <c r="E1888" s="362" t="s">
        <v>767</v>
      </c>
      <c r="F1888" s="363">
        <v>1156017</v>
      </c>
      <c r="G1888" s="363">
        <v>5389785</v>
      </c>
      <c r="H1888" s="363">
        <v>4233768</v>
      </c>
      <c r="I1888" s="364">
        <v>5389785</v>
      </c>
      <c r="J1888" s="365">
        <v>0</v>
      </c>
      <c r="K1888" s="335"/>
      <c r="L1888" s="335"/>
      <c r="M1888" s="335"/>
    </row>
    <row r="1889" spans="1:13" ht="13.8" hidden="1">
      <c r="A1889" s="335"/>
      <c r="B1889" s="335"/>
      <c r="C1889" s="377" t="s">
        <v>947</v>
      </c>
      <c r="D1889" s="370" t="s">
        <v>907</v>
      </c>
      <c r="E1889" s="362" t="s">
        <v>930</v>
      </c>
      <c r="F1889" s="365" t="s">
        <v>226</v>
      </c>
      <c r="G1889" s="363">
        <v>4947624</v>
      </c>
      <c r="H1889" s="363">
        <v>4947624</v>
      </c>
      <c r="I1889" s="364">
        <v>4947624</v>
      </c>
      <c r="J1889" s="365">
        <v>0</v>
      </c>
      <c r="K1889" s="335"/>
      <c r="L1889" s="335"/>
      <c r="M1889" s="335"/>
    </row>
    <row r="1890" spans="1:13" ht="13.8" hidden="1">
      <c r="A1890" s="335"/>
      <c r="B1890" s="335"/>
      <c r="C1890" s="377" t="s">
        <v>947</v>
      </c>
      <c r="D1890" s="351" t="s">
        <v>1002</v>
      </c>
      <c r="E1890" s="373" t="s">
        <v>1002</v>
      </c>
      <c r="F1890" s="374">
        <v>23722521</v>
      </c>
      <c r="G1890" s="374">
        <v>217957566</v>
      </c>
      <c r="H1890" s="374">
        <v>194235046</v>
      </c>
      <c r="I1890" s="375">
        <v>217957566</v>
      </c>
      <c r="J1890" s="376">
        <v>0</v>
      </c>
      <c r="K1890" s="335"/>
      <c r="L1890" s="335"/>
      <c r="M1890" s="335"/>
    </row>
    <row r="1891" spans="1:13" ht="13.8" hidden="1">
      <c r="A1891" s="335"/>
      <c r="B1891" s="335"/>
      <c r="C1891" s="377" t="s">
        <v>947</v>
      </c>
      <c r="D1891" s="370" t="s">
        <v>909</v>
      </c>
      <c r="E1891" s="359" t="s">
        <v>721</v>
      </c>
      <c r="F1891" s="360"/>
      <c r="G1891" s="360"/>
      <c r="H1891" s="360"/>
      <c r="I1891" s="361"/>
      <c r="J1891" s="360"/>
      <c r="K1891" s="335"/>
      <c r="L1891" s="335"/>
      <c r="M1891" s="335"/>
    </row>
    <row r="1892" spans="1:13" ht="13.8" hidden="1">
      <c r="A1892" s="335"/>
      <c r="B1892" s="335"/>
      <c r="C1892" s="377" t="s">
        <v>947</v>
      </c>
      <c r="D1892" s="370" t="s">
        <v>909</v>
      </c>
      <c r="E1892" s="362" t="s">
        <v>752</v>
      </c>
      <c r="F1892" s="365" t="s">
        <v>226</v>
      </c>
      <c r="G1892" s="363">
        <v>31500</v>
      </c>
      <c r="H1892" s="363">
        <v>31500</v>
      </c>
      <c r="I1892" s="364">
        <v>31500</v>
      </c>
      <c r="J1892" s="365" t="s">
        <v>226</v>
      </c>
      <c r="K1892" s="335"/>
      <c r="L1892" s="335"/>
      <c r="M1892" s="335"/>
    </row>
    <row r="1893" spans="1:13" ht="13.8" hidden="1">
      <c r="A1893" s="335"/>
      <c r="B1893" s="335"/>
      <c r="C1893" s="377" t="s">
        <v>947</v>
      </c>
      <c r="D1893" s="370" t="s">
        <v>909</v>
      </c>
      <c r="E1893" s="362" t="s">
        <v>755</v>
      </c>
      <c r="F1893" s="363">
        <v>2442204019</v>
      </c>
      <c r="G1893" s="365" t="s">
        <v>226</v>
      </c>
      <c r="H1893" s="363">
        <v>-2442204019</v>
      </c>
      <c r="I1893" s="366" t="s">
        <v>226</v>
      </c>
      <c r="J1893" s="365" t="s">
        <v>226</v>
      </c>
      <c r="K1893" s="335"/>
      <c r="L1893" s="335"/>
      <c r="M1893" s="335"/>
    </row>
    <row r="1894" spans="1:13" ht="13.8" hidden="1">
      <c r="A1894" s="335"/>
      <c r="B1894" s="335"/>
      <c r="C1894" s="377" t="s">
        <v>947</v>
      </c>
      <c r="D1894" s="370" t="s">
        <v>909</v>
      </c>
      <c r="E1894" s="362" t="s">
        <v>766</v>
      </c>
      <c r="F1894" s="365" t="s">
        <v>226</v>
      </c>
      <c r="G1894" s="365" t="s">
        <v>226</v>
      </c>
      <c r="H1894" s="365" t="s">
        <v>226</v>
      </c>
      <c r="I1894" s="361"/>
      <c r="J1894" s="365" t="s">
        <v>226</v>
      </c>
      <c r="K1894" s="335"/>
      <c r="L1894" s="335"/>
      <c r="M1894" s="335"/>
    </row>
    <row r="1895" spans="1:13" ht="13.8" hidden="1">
      <c r="A1895" s="335"/>
      <c r="B1895" s="335"/>
      <c r="C1895" s="377" t="s">
        <v>947</v>
      </c>
      <c r="D1895" s="370" t="s">
        <v>909</v>
      </c>
      <c r="E1895" s="362" t="s">
        <v>940</v>
      </c>
      <c r="F1895" s="365" t="s">
        <v>226</v>
      </c>
      <c r="G1895" s="360"/>
      <c r="H1895" s="365" t="s">
        <v>226</v>
      </c>
      <c r="I1895" s="361"/>
      <c r="J1895" s="365" t="s">
        <v>226</v>
      </c>
      <c r="K1895" s="335"/>
      <c r="L1895" s="335"/>
      <c r="M1895" s="335"/>
    </row>
    <row r="1896" spans="1:13" ht="13.8" hidden="1">
      <c r="A1896" s="335"/>
      <c r="B1896" s="335"/>
      <c r="C1896" s="377" t="s">
        <v>947</v>
      </c>
      <c r="D1896" s="370" t="s">
        <v>909</v>
      </c>
      <c r="E1896" s="362" t="s">
        <v>941</v>
      </c>
      <c r="F1896" s="363">
        <v>951587084</v>
      </c>
      <c r="G1896" s="360"/>
      <c r="H1896" s="363">
        <v>-951587084</v>
      </c>
      <c r="I1896" s="366" t="s">
        <v>226</v>
      </c>
      <c r="J1896" s="365" t="s">
        <v>226</v>
      </c>
      <c r="K1896" s="335"/>
      <c r="L1896" s="335"/>
      <c r="M1896" s="335"/>
    </row>
    <row r="1897" spans="1:13" ht="13.8" hidden="1">
      <c r="A1897" s="335"/>
      <c r="B1897" s="335"/>
      <c r="C1897" s="377" t="s">
        <v>947</v>
      </c>
      <c r="D1897" s="370" t="s">
        <v>909</v>
      </c>
      <c r="E1897" s="362" t="s">
        <v>942</v>
      </c>
      <c r="F1897" s="365" t="s">
        <v>226</v>
      </c>
      <c r="G1897" s="360"/>
      <c r="H1897" s="365" t="s">
        <v>226</v>
      </c>
      <c r="I1897" s="361"/>
      <c r="J1897" s="365" t="s">
        <v>226</v>
      </c>
      <c r="K1897" s="335"/>
      <c r="L1897" s="335"/>
      <c r="M1897" s="335"/>
    </row>
    <row r="1898" spans="1:13" ht="13.8" hidden="1">
      <c r="A1898" s="335"/>
      <c r="B1898" s="335"/>
      <c r="C1898" s="377" t="s">
        <v>947</v>
      </c>
      <c r="D1898" s="370" t="s">
        <v>909</v>
      </c>
      <c r="E1898" s="362" t="s">
        <v>949</v>
      </c>
      <c r="F1898" s="363">
        <v>296283563</v>
      </c>
      <c r="G1898" s="363">
        <v>1166250706</v>
      </c>
      <c r="H1898" s="363">
        <v>869967143</v>
      </c>
      <c r="I1898" s="364">
        <v>1166250706</v>
      </c>
      <c r="J1898" s="365" t="s">
        <v>226</v>
      </c>
      <c r="K1898" s="335"/>
      <c r="L1898" s="335"/>
      <c r="M1898" s="335"/>
    </row>
    <row r="1899" spans="1:13" ht="13.8" hidden="1">
      <c r="A1899" s="335"/>
      <c r="B1899" s="335"/>
      <c r="C1899" s="377" t="s">
        <v>947</v>
      </c>
      <c r="D1899" s="370" t="s">
        <v>909</v>
      </c>
      <c r="E1899" s="362" t="s">
        <v>768</v>
      </c>
      <c r="F1899" s="363">
        <v>13867639</v>
      </c>
      <c r="G1899" s="363">
        <v>20637235</v>
      </c>
      <c r="H1899" s="363">
        <v>6769596</v>
      </c>
      <c r="I1899" s="364">
        <v>20637235</v>
      </c>
      <c r="J1899" s="365" t="s">
        <v>226</v>
      </c>
      <c r="K1899" s="335"/>
      <c r="L1899" s="335"/>
      <c r="M1899" s="335"/>
    </row>
    <row r="1900" spans="1:13" ht="13.8" hidden="1">
      <c r="A1900" s="335"/>
      <c r="B1900" s="335"/>
      <c r="C1900" s="377" t="s">
        <v>947</v>
      </c>
      <c r="D1900" s="370" t="s">
        <v>909</v>
      </c>
      <c r="E1900" s="362" t="s">
        <v>767</v>
      </c>
      <c r="F1900" s="363">
        <v>247282886</v>
      </c>
      <c r="G1900" s="363">
        <v>220269795</v>
      </c>
      <c r="H1900" s="363">
        <v>-27013091</v>
      </c>
      <c r="I1900" s="364">
        <v>220269795</v>
      </c>
      <c r="J1900" s="365" t="s">
        <v>226</v>
      </c>
      <c r="K1900" s="335"/>
      <c r="L1900" s="335"/>
      <c r="M1900" s="335"/>
    </row>
    <row r="1901" spans="1:13" ht="13.8" hidden="1">
      <c r="A1901" s="335"/>
      <c r="B1901" s="335"/>
      <c r="C1901" s="377" t="s">
        <v>947</v>
      </c>
      <c r="D1901" s="370" t="s">
        <v>909</v>
      </c>
      <c r="E1901" s="362" t="s">
        <v>930</v>
      </c>
      <c r="F1901" s="363">
        <v>9030236</v>
      </c>
      <c r="G1901" s="363">
        <v>17498956</v>
      </c>
      <c r="H1901" s="363">
        <v>8468720</v>
      </c>
      <c r="I1901" s="364">
        <v>17498956</v>
      </c>
      <c r="J1901" s="365" t="s">
        <v>226</v>
      </c>
      <c r="K1901" s="335"/>
      <c r="L1901" s="335"/>
      <c r="M1901" s="335"/>
    </row>
    <row r="1902" spans="1:13" ht="13.8" hidden="1">
      <c r="A1902" s="335"/>
      <c r="B1902" s="335"/>
      <c r="C1902" s="377" t="s">
        <v>947</v>
      </c>
      <c r="D1902" s="351" t="s">
        <v>1002</v>
      </c>
      <c r="E1902" s="373" t="s">
        <v>1002</v>
      </c>
      <c r="F1902" s="374">
        <v>3960255427</v>
      </c>
      <c r="G1902" s="374">
        <v>1424688192</v>
      </c>
      <c r="H1902" s="374">
        <v>-2535567235</v>
      </c>
      <c r="I1902" s="375">
        <v>1424688192</v>
      </c>
      <c r="J1902" s="376" t="s">
        <v>226</v>
      </c>
      <c r="K1902" s="335"/>
      <c r="L1902" s="335"/>
      <c r="M1902" s="335"/>
    </row>
    <row r="1903" spans="1:13" ht="13.8" hidden="1">
      <c r="A1903" s="335"/>
      <c r="B1903" s="335"/>
      <c r="C1903" s="377" t="s">
        <v>947</v>
      </c>
      <c r="D1903" s="351" t="s">
        <v>952</v>
      </c>
      <c r="E1903" s="373" t="s">
        <v>952</v>
      </c>
      <c r="F1903" s="374">
        <v>3983977948</v>
      </c>
      <c r="G1903" s="374">
        <v>1642645759</v>
      </c>
      <c r="H1903" s="374">
        <v>-2341332189</v>
      </c>
      <c r="I1903" s="375">
        <v>1642645758</v>
      </c>
      <c r="J1903" s="376">
        <v>0</v>
      </c>
      <c r="K1903" s="335"/>
      <c r="L1903" s="335"/>
      <c r="M1903" s="335"/>
    </row>
    <row r="1904" spans="1:13" ht="13.8" hidden="1">
      <c r="A1904" s="335"/>
      <c r="B1904" s="335"/>
      <c r="C1904" s="350"/>
      <c r="D1904" s="351" t="s">
        <v>953</v>
      </c>
      <c r="E1904" s="373" t="s">
        <v>953</v>
      </c>
      <c r="F1904" s="407"/>
      <c r="G1904" s="407"/>
      <c r="H1904" s="407"/>
      <c r="I1904" s="408"/>
      <c r="J1904" s="407"/>
      <c r="K1904" s="335"/>
      <c r="L1904" s="335"/>
      <c r="M1904" s="335"/>
    </row>
    <row r="1905" spans="1:13" ht="13.8" hidden="1">
      <c r="A1905" s="335"/>
      <c r="B1905" s="335"/>
      <c r="C1905" s="377" t="s">
        <v>953</v>
      </c>
      <c r="D1905" s="370" t="s">
        <v>907</v>
      </c>
      <c r="E1905" s="359" t="s">
        <v>1001</v>
      </c>
      <c r="F1905" s="360"/>
      <c r="G1905" s="360"/>
      <c r="H1905" s="360"/>
      <c r="I1905" s="361"/>
      <c r="J1905" s="360"/>
      <c r="K1905" s="335"/>
      <c r="L1905" s="335"/>
      <c r="M1905" s="335"/>
    </row>
    <row r="1906" spans="1:13" ht="13.8" hidden="1">
      <c r="A1906" s="335"/>
      <c r="B1906" s="335"/>
      <c r="C1906" s="377" t="s">
        <v>953</v>
      </c>
      <c r="D1906" s="370" t="s">
        <v>907</v>
      </c>
      <c r="E1906" s="362" t="s">
        <v>954</v>
      </c>
      <c r="F1906" s="363">
        <v>426247</v>
      </c>
      <c r="G1906" s="363">
        <v>1782369</v>
      </c>
      <c r="H1906" s="363">
        <v>1356123</v>
      </c>
      <c r="I1906" s="364">
        <v>1782369</v>
      </c>
      <c r="J1906" s="365">
        <v>0</v>
      </c>
      <c r="K1906" s="335"/>
      <c r="L1906" s="335"/>
      <c r="M1906" s="335"/>
    </row>
    <row r="1907" spans="1:13" ht="13.8" hidden="1">
      <c r="A1907" s="335"/>
      <c r="B1907" s="335"/>
      <c r="C1907" s="377" t="s">
        <v>953</v>
      </c>
      <c r="D1907" s="370" t="s">
        <v>907</v>
      </c>
      <c r="E1907" s="362" t="s">
        <v>772</v>
      </c>
      <c r="F1907" s="365" t="s">
        <v>226</v>
      </c>
      <c r="G1907" s="363">
        <v>8250656</v>
      </c>
      <c r="H1907" s="363">
        <v>8250656</v>
      </c>
      <c r="I1907" s="364">
        <v>8250656</v>
      </c>
      <c r="J1907" s="365">
        <v>0</v>
      </c>
      <c r="K1907" s="335"/>
      <c r="L1907" s="335"/>
      <c r="M1907" s="335"/>
    </row>
    <row r="1908" spans="1:13" ht="13.8" hidden="1">
      <c r="A1908" s="335"/>
      <c r="B1908" s="335"/>
      <c r="C1908" s="377" t="s">
        <v>953</v>
      </c>
      <c r="D1908" s="370" t="s">
        <v>907</v>
      </c>
      <c r="E1908" s="362" t="s">
        <v>955</v>
      </c>
      <c r="F1908" s="365" t="s">
        <v>226</v>
      </c>
      <c r="G1908" s="365">
        <v>820</v>
      </c>
      <c r="H1908" s="365">
        <v>820</v>
      </c>
      <c r="I1908" s="366">
        <v>820</v>
      </c>
      <c r="J1908" s="365" t="s">
        <v>226</v>
      </c>
      <c r="K1908" s="335"/>
      <c r="L1908" s="335"/>
      <c r="M1908" s="335"/>
    </row>
    <row r="1909" spans="1:13" ht="13.8" hidden="1">
      <c r="A1909" s="335"/>
      <c r="B1909" s="335"/>
      <c r="C1909" s="377" t="s">
        <v>953</v>
      </c>
      <c r="D1909" s="351" t="s">
        <v>1002</v>
      </c>
      <c r="E1909" s="373" t="s">
        <v>1002</v>
      </c>
      <c r="F1909" s="374">
        <v>426247</v>
      </c>
      <c r="G1909" s="374">
        <v>10033845</v>
      </c>
      <c r="H1909" s="374">
        <v>9607599</v>
      </c>
      <c r="I1909" s="375">
        <v>10033845</v>
      </c>
      <c r="J1909" s="376">
        <v>0</v>
      </c>
      <c r="K1909" s="335"/>
      <c r="L1909" s="335"/>
      <c r="M1909" s="335"/>
    </row>
    <row r="1910" spans="1:13" ht="13.8" hidden="1">
      <c r="A1910" s="335"/>
      <c r="B1910" s="335"/>
      <c r="C1910" s="377" t="s">
        <v>953</v>
      </c>
      <c r="D1910" s="370" t="s">
        <v>909</v>
      </c>
      <c r="E1910" s="359" t="s">
        <v>721</v>
      </c>
      <c r="F1910" s="360"/>
      <c r="G1910" s="360"/>
      <c r="H1910" s="360"/>
      <c r="I1910" s="361"/>
      <c r="J1910" s="360"/>
      <c r="K1910" s="335"/>
      <c r="L1910" s="335"/>
      <c r="M1910" s="335"/>
    </row>
    <row r="1911" spans="1:13" ht="13.8" hidden="1">
      <c r="A1911" s="335"/>
      <c r="B1911" s="335"/>
      <c r="C1911" s="377" t="s">
        <v>953</v>
      </c>
      <c r="D1911" s="370" t="s">
        <v>909</v>
      </c>
      <c r="E1911" s="362" t="s">
        <v>954</v>
      </c>
      <c r="F1911" s="363">
        <v>18566569</v>
      </c>
      <c r="G1911" s="365" t="s">
        <v>226</v>
      </c>
      <c r="H1911" s="363">
        <v>-18566569</v>
      </c>
      <c r="I1911" s="366" t="s">
        <v>226</v>
      </c>
      <c r="J1911" s="365" t="s">
        <v>226</v>
      </c>
      <c r="K1911" s="335"/>
      <c r="L1911" s="335"/>
      <c r="M1911" s="335"/>
    </row>
    <row r="1912" spans="1:13" ht="13.8" hidden="1">
      <c r="A1912" s="335"/>
      <c r="B1912" s="335"/>
      <c r="C1912" s="377" t="s">
        <v>953</v>
      </c>
      <c r="D1912" s="370" t="s">
        <v>909</v>
      </c>
      <c r="E1912" s="362" t="s">
        <v>772</v>
      </c>
      <c r="F1912" s="363">
        <v>40039571</v>
      </c>
      <c r="G1912" s="365" t="s">
        <v>226</v>
      </c>
      <c r="H1912" s="363">
        <v>-40039571</v>
      </c>
      <c r="I1912" s="366" t="s">
        <v>226</v>
      </c>
      <c r="J1912" s="365" t="s">
        <v>226</v>
      </c>
      <c r="K1912" s="335"/>
      <c r="L1912" s="335"/>
      <c r="M1912" s="335"/>
    </row>
    <row r="1913" spans="1:13" ht="13.8" hidden="1">
      <c r="A1913" s="335"/>
      <c r="B1913" s="335"/>
      <c r="C1913" s="377" t="s">
        <v>953</v>
      </c>
      <c r="D1913" s="370" t="s">
        <v>909</v>
      </c>
      <c r="E1913" s="362" t="s">
        <v>955</v>
      </c>
      <c r="F1913" s="363">
        <v>19654</v>
      </c>
      <c r="G1913" s="365" t="s">
        <v>226</v>
      </c>
      <c r="H1913" s="363">
        <v>-19654</v>
      </c>
      <c r="I1913" s="366" t="s">
        <v>226</v>
      </c>
      <c r="J1913" s="365" t="s">
        <v>226</v>
      </c>
      <c r="K1913" s="335"/>
      <c r="L1913" s="335"/>
      <c r="M1913" s="335"/>
    </row>
    <row r="1914" spans="1:13" ht="13.8" hidden="1">
      <c r="A1914" s="335"/>
      <c r="B1914" s="335"/>
      <c r="C1914" s="377" t="s">
        <v>953</v>
      </c>
      <c r="D1914" s="351" t="s">
        <v>1002</v>
      </c>
      <c r="E1914" s="373" t="s">
        <v>1002</v>
      </c>
      <c r="F1914" s="374">
        <v>58625794</v>
      </c>
      <c r="G1914" s="376" t="s">
        <v>226</v>
      </c>
      <c r="H1914" s="374">
        <v>-58625794</v>
      </c>
      <c r="I1914" s="382" t="s">
        <v>226</v>
      </c>
      <c r="J1914" s="376" t="s">
        <v>226</v>
      </c>
      <c r="K1914" s="335"/>
      <c r="L1914" s="335"/>
      <c r="M1914" s="335"/>
    </row>
    <row r="1915" spans="1:13" ht="13.8" hidden="1">
      <c r="A1915" s="335"/>
      <c r="B1915" s="335"/>
      <c r="C1915" s="377" t="s">
        <v>953</v>
      </c>
      <c r="D1915" s="351" t="s">
        <v>958</v>
      </c>
      <c r="E1915" s="373" t="s">
        <v>958</v>
      </c>
      <c r="F1915" s="374">
        <v>59052041</v>
      </c>
      <c r="G1915" s="374">
        <v>10033845</v>
      </c>
      <c r="H1915" s="374">
        <v>-49018195</v>
      </c>
      <c r="I1915" s="375">
        <v>10033845</v>
      </c>
      <c r="J1915" s="376">
        <v>0</v>
      </c>
      <c r="K1915" s="335"/>
      <c r="L1915" s="335"/>
      <c r="M1915" s="335"/>
    </row>
    <row r="1916" spans="1:13" ht="13.8" hidden="1">
      <c r="A1916" s="335"/>
      <c r="B1916" s="335"/>
      <c r="C1916" s="350"/>
      <c r="D1916" s="351" t="s">
        <v>1003</v>
      </c>
      <c r="E1916" s="373" t="s">
        <v>1003</v>
      </c>
      <c r="F1916" s="353"/>
      <c r="G1916" s="353"/>
      <c r="H1916" s="353"/>
      <c r="I1916" s="354"/>
      <c r="J1916" s="353"/>
      <c r="K1916" s="335"/>
      <c r="L1916" s="335"/>
      <c r="M1916" s="335"/>
    </row>
    <row r="1917" spans="1:13" ht="13.8" hidden="1">
      <c r="A1917" s="335"/>
      <c r="B1917" s="335"/>
      <c r="C1917" s="377" t="s">
        <v>1003</v>
      </c>
      <c r="D1917" s="370" t="s">
        <v>907</v>
      </c>
      <c r="E1917" s="359" t="s">
        <v>1001</v>
      </c>
      <c r="F1917" s="360"/>
      <c r="G1917" s="360"/>
      <c r="H1917" s="360"/>
      <c r="I1917" s="361"/>
      <c r="J1917" s="360"/>
      <c r="K1917" s="335"/>
      <c r="L1917" s="335"/>
      <c r="M1917" s="335"/>
    </row>
    <row r="1918" spans="1:13" ht="13.8" hidden="1">
      <c r="A1918" s="367"/>
      <c r="B1918" s="367"/>
      <c r="C1918" s="377" t="s">
        <v>1003</v>
      </c>
      <c r="D1918" s="370" t="s">
        <v>907</v>
      </c>
      <c r="E1918" s="362" t="s">
        <v>791</v>
      </c>
      <c r="F1918" s="368">
        <v>86749516</v>
      </c>
      <c r="G1918" s="368">
        <v>148040636</v>
      </c>
      <c r="H1918" s="363">
        <v>61291120</v>
      </c>
      <c r="I1918" s="364">
        <v>148040636</v>
      </c>
      <c r="J1918" s="365" t="s">
        <v>226</v>
      </c>
      <c r="K1918" s="367"/>
      <c r="L1918" s="367"/>
      <c r="M1918" s="367"/>
    </row>
    <row r="1919" spans="1:13" ht="13.8" hidden="1">
      <c r="A1919" s="335"/>
      <c r="B1919" s="335"/>
      <c r="C1919" s="377" t="s">
        <v>1003</v>
      </c>
      <c r="D1919" s="351" t="s">
        <v>909</v>
      </c>
      <c r="E1919" s="359" t="s">
        <v>721</v>
      </c>
      <c r="F1919" s="360"/>
      <c r="G1919" s="360"/>
      <c r="H1919" s="365" t="s">
        <v>226</v>
      </c>
      <c r="I1919" s="361"/>
      <c r="J1919" s="365" t="s">
        <v>226</v>
      </c>
      <c r="K1919" s="335"/>
      <c r="L1919" s="335"/>
      <c r="M1919" s="335"/>
    </row>
    <row r="1920" spans="1:13" ht="13.8" hidden="1">
      <c r="A1920" s="335"/>
      <c r="B1920" s="335"/>
      <c r="C1920" s="377" t="s">
        <v>1003</v>
      </c>
      <c r="D1920" s="351" t="s">
        <v>909</v>
      </c>
      <c r="E1920" s="362" t="s">
        <v>791</v>
      </c>
      <c r="F1920" s="363">
        <v>4481593669</v>
      </c>
      <c r="G1920" s="363">
        <v>20990200481</v>
      </c>
      <c r="H1920" s="363">
        <v>16508606812</v>
      </c>
      <c r="I1920" s="364">
        <v>20990200481</v>
      </c>
      <c r="J1920" s="365" t="s">
        <v>226</v>
      </c>
      <c r="K1920" s="335"/>
      <c r="L1920" s="335"/>
      <c r="M1920" s="335"/>
    </row>
    <row r="1921" spans="1:13" ht="13.8" hidden="1">
      <c r="A1921" s="335"/>
      <c r="B1921" s="335"/>
      <c r="C1921" s="377" t="s">
        <v>1003</v>
      </c>
      <c r="D1921" s="351" t="s">
        <v>1004</v>
      </c>
      <c r="E1921" s="373" t="s">
        <v>1004</v>
      </c>
      <c r="F1921" s="374">
        <v>4568343185</v>
      </c>
      <c r="G1921" s="374">
        <v>21138241117</v>
      </c>
      <c r="H1921" s="374">
        <v>16569897932</v>
      </c>
      <c r="I1921" s="375">
        <v>21138241117</v>
      </c>
      <c r="J1921" s="376" t="s">
        <v>226</v>
      </c>
      <c r="K1921" s="335"/>
      <c r="L1921" s="335"/>
      <c r="M1921" s="335"/>
    </row>
    <row r="1922" spans="1:13" ht="13.8" hidden="1">
      <c r="A1922" s="335"/>
      <c r="B1922" s="335"/>
      <c r="C1922" s="350"/>
      <c r="D1922" s="351" t="s">
        <v>959</v>
      </c>
      <c r="E1922" s="373" t="s">
        <v>959</v>
      </c>
      <c r="F1922" s="353"/>
      <c r="G1922" s="353"/>
      <c r="H1922" s="353"/>
      <c r="I1922" s="354"/>
      <c r="J1922" s="353"/>
      <c r="K1922" s="335"/>
      <c r="L1922" s="335"/>
      <c r="M1922" s="335"/>
    </row>
    <row r="1923" spans="1:13" ht="13.8">
      <c r="A1923" s="335"/>
      <c r="B1923" s="335"/>
      <c r="C1923" s="377" t="s">
        <v>959</v>
      </c>
      <c r="D1923" s="370" t="s">
        <v>907</v>
      </c>
      <c r="E1923" s="359" t="s">
        <v>1001</v>
      </c>
      <c r="F1923" s="360"/>
      <c r="G1923" s="360"/>
      <c r="H1923" s="360"/>
      <c r="I1923" s="361"/>
      <c r="J1923" s="360"/>
      <c r="K1923" s="335"/>
      <c r="L1923" s="335"/>
      <c r="M1923" s="335"/>
    </row>
    <row r="1924" spans="1:13" ht="13.8">
      <c r="A1924" s="335"/>
      <c r="B1924" s="335"/>
      <c r="C1924" s="377" t="s">
        <v>959</v>
      </c>
      <c r="D1924" s="370" t="s">
        <v>907</v>
      </c>
      <c r="E1924" s="362" t="s">
        <v>780</v>
      </c>
      <c r="F1924" s="363">
        <v>1071365</v>
      </c>
      <c r="G1924" s="365" t="s">
        <v>226</v>
      </c>
      <c r="H1924" s="363">
        <v>-1071365</v>
      </c>
      <c r="I1924" s="361"/>
      <c r="J1924" s="365" t="s">
        <v>226</v>
      </c>
      <c r="K1924" s="335"/>
      <c r="L1924" s="335"/>
      <c r="M1924" s="335"/>
    </row>
    <row r="1925" spans="1:13" ht="13.8">
      <c r="A1925" s="335"/>
      <c r="B1925" s="335"/>
      <c r="C1925" s="377" t="s">
        <v>959</v>
      </c>
      <c r="D1925" s="370" t="s">
        <v>907</v>
      </c>
      <c r="E1925" s="362" t="s">
        <v>782</v>
      </c>
      <c r="F1925" s="365" t="s">
        <v>226</v>
      </c>
      <c r="G1925" s="365" t="s">
        <v>226</v>
      </c>
      <c r="H1925" s="365" t="s">
        <v>226</v>
      </c>
      <c r="I1925" s="361"/>
      <c r="J1925" s="365" t="s">
        <v>226</v>
      </c>
      <c r="K1925" s="335"/>
      <c r="L1925" s="335"/>
      <c r="M1925" s="335"/>
    </row>
    <row r="1926" spans="1:13" ht="13.8">
      <c r="A1926" s="335"/>
      <c r="B1926" s="335"/>
      <c r="C1926" s="377" t="s">
        <v>959</v>
      </c>
      <c r="D1926" s="370" t="s">
        <v>907</v>
      </c>
      <c r="E1926" s="362" t="s">
        <v>961</v>
      </c>
      <c r="F1926" s="365" t="s">
        <v>226</v>
      </c>
      <c r="G1926" s="365" t="s">
        <v>226</v>
      </c>
      <c r="H1926" s="365" t="s">
        <v>226</v>
      </c>
      <c r="I1926" s="361"/>
      <c r="J1926" s="365" t="s">
        <v>226</v>
      </c>
      <c r="K1926" s="335"/>
      <c r="L1926" s="335"/>
      <c r="M1926" s="335"/>
    </row>
    <row r="1927" spans="1:13" ht="13.8">
      <c r="A1927" s="335"/>
      <c r="B1927" s="335"/>
      <c r="C1927" s="377" t="s">
        <v>959</v>
      </c>
      <c r="D1927" s="370" t="s">
        <v>907</v>
      </c>
      <c r="E1927" s="362" t="s">
        <v>962</v>
      </c>
      <c r="F1927" s="363">
        <v>20500</v>
      </c>
      <c r="G1927" s="365" t="s">
        <v>226</v>
      </c>
      <c r="H1927" s="363">
        <v>-20500</v>
      </c>
      <c r="I1927" s="361"/>
      <c r="J1927" s="365" t="s">
        <v>226</v>
      </c>
      <c r="K1927" s="335"/>
      <c r="L1927" s="335"/>
      <c r="M1927" s="335"/>
    </row>
    <row r="1928" spans="1:13" ht="13.8">
      <c r="A1928" s="335"/>
      <c r="B1928" s="335"/>
      <c r="C1928" s="377" t="s">
        <v>959</v>
      </c>
      <c r="D1928" s="370" t="s">
        <v>907</v>
      </c>
      <c r="E1928" s="362" t="s">
        <v>963</v>
      </c>
      <c r="F1928" s="363">
        <v>10500</v>
      </c>
      <c r="G1928" s="365" t="s">
        <v>226</v>
      </c>
      <c r="H1928" s="363">
        <v>-10500</v>
      </c>
      <c r="I1928" s="361"/>
      <c r="J1928" s="365" t="s">
        <v>226</v>
      </c>
      <c r="K1928" s="335"/>
      <c r="L1928" s="335"/>
      <c r="M1928" s="335"/>
    </row>
    <row r="1929" spans="1:13" ht="13.8">
      <c r="A1929" s="335"/>
      <c r="B1929" s="335"/>
      <c r="C1929" s="377" t="s">
        <v>959</v>
      </c>
      <c r="D1929" s="370" t="s">
        <v>907</v>
      </c>
      <c r="E1929" s="362" t="s">
        <v>964</v>
      </c>
      <c r="F1929" s="365" t="s">
        <v>226</v>
      </c>
      <c r="G1929" s="365" t="s">
        <v>226</v>
      </c>
      <c r="H1929" s="365" t="s">
        <v>226</v>
      </c>
      <c r="I1929" s="361"/>
      <c r="J1929" s="365" t="s">
        <v>226</v>
      </c>
      <c r="K1929" s="335"/>
      <c r="L1929" s="335"/>
      <c r="M1929" s="335"/>
    </row>
    <row r="1930" spans="1:13" ht="13.8">
      <c r="A1930" s="335"/>
      <c r="B1930" s="335"/>
      <c r="C1930" s="377" t="s">
        <v>959</v>
      </c>
      <c r="D1930" s="370" t="s">
        <v>907</v>
      </c>
      <c r="E1930" s="362" t="s">
        <v>777</v>
      </c>
      <c r="F1930" s="365" t="s">
        <v>226</v>
      </c>
      <c r="G1930" s="365" t="s">
        <v>226</v>
      </c>
      <c r="H1930" s="365" t="s">
        <v>226</v>
      </c>
      <c r="I1930" s="361"/>
      <c r="J1930" s="365" t="s">
        <v>226</v>
      </c>
      <c r="K1930" s="335"/>
      <c r="L1930" s="335"/>
      <c r="M1930" s="335"/>
    </row>
    <row r="1931" spans="1:13" ht="13.8" hidden="1">
      <c r="A1931" s="335"/>
      <c r="B1931" s="335"/>
      <c r="C1931" s="377" t="s">
        <v>959</v>
      </c>
      <c r="D1931" s="351" t="s">
        <v>1002</v>
      </c>
      <c r="E1931" s="373" t="s">
        <v>1002</v>
      </c>
      <c r="F1931" s="374">
        <v>1102365</v>
      </c>
      <c r="G1931" s="376" t="s">
        <v>226</v>
      </c>
      <c r="H1931" s="374">
        <v>-1102365</v>
      </c>
      <c r="I1931" s="382" t="s">
        <v>226</v>
      </c>
      <c r="J1931" s="376" t="s">
        <v>226</v>
      </c>
      <c r="K1931" s="335"/>
      <c r="L1931" s="335"/>
      <c r="M1931" s="335"/>
    </row>
    <row r="1932" spans="1:13" ht="13.8">
      <c r="A1932" s="335"/>
      <c r="B1932" s="335"/>
      <c r="C1932" s="377" t="s">
        <v>959</v>
      </c>
      <c r="D1932" s="370" t="s">
        <v>909</v>
      </c>
      <c r="E1932" s="359" t="s">
        <v>721</v>
      </c>
      <c r="F1932" s="360"/>
      <c r="G1932" s="360"/>
      <c r="H1932" s="360"/>
      <c r="I1932" s="361"/>
      <c r="J1932" s="360"/>
      <c r="K1932" s="335"/>
      <c r="L1932" s="335"/>
      <c r="M1932" s="335"/>
    </row>
    <row r="1933" spans="1:13" ht="13.8">
      <c r="A1933" s="335"/>
      <c r="B1933" s="335"/>
      <c r="C1933" s="377" t="s">
        <v>959</v>
      </c>
      <c r="D1933" s="370" t="s">
        <v>909</v>
      </c>
      <c r="E1933" s="362" t="s">
        <v>780</v>
      </c>
      <c r="F1933" s="365" t="s">
        <v>226</v>
      </c>
      <c r="G1933" s="365" t="s">
        <v>226</v>
      </c>
      <c r="H1933" s="365" t="s">
        <v>226</v>
      </c>
      <c r="I1933" s="361"/>
      <c r="J1933" s="365" t="s">
        <v>226</v>
      </c>
      <c r="K1933" s="335"/>
      <c r="L1933" s="335"/>
      <c r="M1933" s="335"/>
    </row>
    <row r="1934" spans="1:13" ht="13.8">
      <c r="A1934" s="335"/>
      <c r="B1934" s="335"/>
      <c r="C1934" s="377" t="s">
        <v>959</v>
      </c>
      <c r="D1934" s="370" t="s">
        <v>909</v>
      </c>
      <c r="E1934" s="362" t="s">
        <v>782</v>
      </c>
      <c r="F1934" s="365" t="s">
        <v>226</v>
      </c>
      <c r="G1934" s="365" t="s">
        <v>226</v>
      </c>
      <c r="H1934" s="365" t="s">
        <v>226</v>
      </c>
      <c r="I1934" s="361"/>
      <c r="J1934" s="365" t="s">
        <v>226</v>
      </c>
      <c r="K1934" s="335"/>
      <c r="L1934" s="335"/>
      <c r="M1934" s="335"/>
    </row>
    <row r="1935" spans="1:13" ht="13.8">
      <c r="A1935" s="335"/>
      <c r="B1935" s="335"/>
      <c r="C1935" s="377" t="s">
        <v>959</v>
      </c>
      <c r="D1935" s="370" t="s">
        <v>909</v>
      </c>
      <c r="E1935" s="362" t="s">
        <v>961</v>
      </c>
      <c r="F1935" s="365" t="s">
        <v>226</v>
      </c>
      <c r="G1935" s="365" t="s">
        <v>226</v>
      </c>
      <c r="H1935" s="365" t="s">
        <v>226</v>
      </c>
      <c r="I1935" s="361"/>
      <c r="J1935" s="365" t="s">
        <v>226</v>
      </c>
      <c r="K1935" s="335"/>
      <c r="L1935" s="335"/>
      <c r="M1935" s="335"/>
    </row>
    <row r="1936" spans="1:13" ht="13.8">
      <c r="A1936" s="335"/>
      <c r="B1936" s="335"/>
      <c r="C1936" s="377" t="s">
        <v>959</v>
      </c>
      <c r="D1936" s="370" t="s">
        <v>909</v>
      </c>
      <c r="E1936" s="362" t="s">
        <v>962</v>
      </c>
      <c r="F1936" s="363">
        <v>274763</v>
      </c>
      <c r="G1936" s="365" t="s">
        <v>226</v>
      </c>
      <c r="H1936" s="363">
        <v>-274763</v>
      </c>
      <c r="I1936" s="366" t="s">
        <v>226</v>
      </c>
      <c r="J1936" s="365" t="s">
        <v>226</v>
      </c>
      <c r="K1936" s="335"/>
      <c r="L1936" s="335"/>
      <c r="M1936" s="335"/>
    </row>
    <row r="1937" spans="1:13" ht="13.8">
      <c r="A1937" s="335"/>
      <c r="B1937" s="335"/>
      <c r="C1937" s="377" t="s">
        <v>959</v>
      </c>
      <c r="D1937" s="370" t="s">
        <v>909</v>
      </c>
      <c r="E1937" s="362" t="s">
        <v>963</v>
      </c>
      <c r="F1937" s="365" t="s">
        <v>226</v>
      </c>
      <c r="G1937" s="365" t="s">
        <v>226</v>
      </c>
      <c r="H1937" s="365" t="s">
        <v>226</v>
      </c>
      <c r="I1937" s="361"/>
      <c r="J1937" s="365" t="s">
        <v>226</v>
      </c>
      <c r="K1937" s="335"/>
      <c r="L1937" s="335"/>
      <c r="M1937" s="335"/>
    </row>
    <row r="1938" spans="1:13" ht="13.8">
      <c r="A1938" s="335"/>
      <c r="B1938" s="335"/>
      <c r="C1938" s="377" t="s">
        <v>959</v>
      </c>
      <c r="D1938" s="370" t="s">
        <v>909</v>
      </c>
      <c r="E1938" s="362" t="s">
        <v>964</v>
      </c>
      <c r="F1938" s="365" t="s">
        <v>226</v>
      </c>
      <c r="G1938" s="365" t="s">
        <v>226</v>
      </c>
      <c r="H1938" s="365" t="s">
        <v>226</v>
      </c>
      <c r="I1938" s="361"/>
      <c r="J1938" s="365" t="s">
        <v>226</v>
      </c>
      <c r="K1938" s="335"/>
      <c r="L1938" s="335"/>
      <c r="M1938" s="335"/>
    </row>
    <row r="1939" spans="1:13" ht="13.8">
      <c r="A1939" s="335"/>
      <c r="B1939" s="335"/>
      <c r="C1939" s="377" t="s">
        <v>959</v>
      </c>
      <c r="D1939" s="370" t="s">
        <v>909</v>
      </c>
      <c r="E1939" s="362" t="s">
        <v>777</v>
      </c>
      <c r="F1939" s="365" t="s">
        <v>226</v>
      </c>
      <c r="G1939" s="365" t="s">
        <v>226</v>
      </c>
      <c r="H1939" s="365" t="s">
        <v>226</v>
      </c>
      <c r="I1939" s="361"/>
      <c r="J1939" s="365" t="s">
        <v>226</v>
      </c>
      <c r="K1939" s="335"/>
      <c r="L1939" s="335"/>
      <c r="M1939" s="335"/>
    </row>
    <row r="1940" spans="1:13" ht="13.8" hidden="1">
      <c r="A1940" s="335"/>
      <c r="B1940" s="335"/>
      <c r="C1940" s="377" t="s">
        <v>959</v>
      </c>
      <c r="D1940" s="351" t="s">
        <v>970</v>
      </c>
      <c r="E1940" s="373" t="s">
        <v>970</v>
      </c>
      <c r="F1940" s="374">
        <v>1377128</v>
      </c>
      <c r="G1940" s="376" t="s">
        <v>226</v>
      </c>
      <c r="H1940" s="374">
        <v>-1377128</v>
      </c>
      <c r="I1940" s="382"/>
      <c r="J1940" s="376" t="s">
        <v>226</v>
      </c>
      <c r="K1940" s="335"/>
      <c r="L1940" s="335"/>
      <c r="M1940" s="335"/>
    </row>
    <row r="1941" spans="1:13" ht="13.8" hidden="1">
      <c r="A1941" s="335"/>
      <c r="B1941" s="335"/>
      <c r="C1941" s="350"/>
      <c r="D1941" s="351" t="s">
        <v>976</v>
      </c>
      <c r="E1941" s="373" t="s">
        <v>976</v>
      </c>
      <c r="F1941" s="353"/>
      <c r="G1941" s="353"/>
      <c r="H1941" s="353"/>
      <c r="I1941" s="354"/>
      <c r="J1941" s="353"/>
      <c r="K1941" s="335"/>
      <c r="L1941" s="335"/>
      <c r="M1941" s="335"/>
    </row>
    <row r="1942" spans="1:13" ht="13.8" hidden="1">
      <c r="A1942" s="335"/>
      <c r="B1942" s="335"/>
      <c r="C1942" s="377" t="s">
        <v>976</v>
      </c>
      <c r="D1942" s="370" t="s">
        <v>907</v>
      </c>
      <c r="E1942" s="359" t="s">
        <v>1001</v>
      </c>
      <c r="F1942" s="353"/>
      <c r="G1942" s="353"/>
      <c r="H1942" s="353"/>
      <c r="I1942" s="354"/>
      <c r="J1942" s="353"/>
      <c r="K1942" s="335"/>
      <c r="L1942" s="335"/>
      <c r="M1942" s="335"/>
    </row>
    <row r="1943" spans="1:13" ht="13.8" hidden="1">
      <c r="A1943" s="335"/>
      <c r="B1943" s="335"/>
      <c r="C1943" s="377" t="s">
        <v>976</v>
      </c>
      <c r="D1943" s="370" t="s">
        <v>907</v>
      </c>
      <c r="E1943" s="362" t="s">
        <v>774</v>
      </c>
      <c r="F1943" s="363">
        <v>94739</v>
      </c>
      <c r="G1943" s="374">
        <v>18936</v>
      </c>
      <c r="H1943" s="363">
        <v>-75804</v>
      </c>
      <c r="I1943" s="364">
        <v>18936</v>
      </c>
      <c r="J1943" s="365">
        <v>0</v>
      </c>
      <c r="K1943" s="335"/>
      <c r="L1943" s="335"/>
      <c r="M1943" s="335"/>
    </row>
    <row r="1944" spans="1:13" ht="13.8" hidden="1">
      <c r="A1944" s="335"/>
      <c r="B1944" s="335"/>
      <c r="C1944" s="377" t="s">
        <v>976</v>
      </c>
      <c r="D1944" s="351" t="s">
        <v>978</v>
      </c>
      <c r="E1944" s="373" t="s">
        <v>978</v>
      </c>
      <c r="F1944" s="374">
        <v>94739</v>
      </c>
      <c r="G1944" s="374">
        <v>18936</v>
      </c>
      <c r="H1944" s="374">
        <v>-75804</v>
      </c>
      <c r="I1944" s="375">
        <v>18936</v>
      </c>
      <c r="J1944" s="376">
        <v>0</v>
      </c>
      <c r="K1944" s="335"/>
      <c r="L1944" s="335"/>
      <c r="M1944" s="335"/>
    </row>
    <row r="1945" spans="1:13" ht="13.8" hidden="1">
      <c r="A1945" s="335"/>
      <c r="B1945" s="335"/>
      <c r="C1945" s="350"/>
      <c r="D1945" s="351" t="s">
        <v>910</v>
      </c>
      <c r="E1945" s="373" t="s">
        <v>910</v>
      </c>
      <c r="F1945" s="374">
        <v>8612845040</v>
      </c>
      <c r="G1945" s="374">
        <v>22790939657</v>
      </c>
      <c r="H1945" s="374">
        <v>14178094617</v>
      </c>
      <c r="I1945" s="375">
        <v>22790939656</v>
      </c>
      <c r="J1945" s="376">
        <v>1</v>
      </c>
      <c r="K1945" s="335"/>
      <c r="L1945" s="335"/>
      <c r="M1945" s="335"/>
    </row>
    <row r="1946" spans="1:13" ht="13.8" hidden="1">
      <c r="A1946" s="335"/>
      <c r="B1946" s="335"/>
      <c r="C1946" s="350"/>
      <c r="D1946" s="351" t="s">
        <v>801</v>
      </c>
      <c r="E1946" s="373" t="s">
        <v>801</v>
      </c>
      <c r="F1946" s="374">
        <v>40305542329</v>
      </c>
      <c r="G1946" s="374">
        <v>55888035340</v>
      </c>
      <c r="H1946" s="374">
        <v>15582493011</v>
      </c>
      <c r="I1946" s="375">
        <v>57785842472</v>
      </c>
      <c r="J1946" s="374">
        <v>-1897807133</v>
      </c>
      <c r="K1946" s="335"/>
      <c r="L1946" s="335"/>
      <c r="M1946" s="335"/>
    </row>
    <row r="1947" spans="1:13" ht="13.8">
      <c r="A1947" s="335"/>
      <c r="B1947" s="335"/>
      <c r="C1947" s="335"/>
      <c r="D1947" s="335"/>
      <c r="E1947" s="335"/>
      <c r="F1947" s="335"/>
      <c r="G1947" s="335"/>
      <c r="H1947" s="335"/>
      <c r="I1947" s="409">
        <f>SUM(I628:I1829)</f>
        <v>71823252835</v>
      </c>
      <c r="J1947" s="335"/>
      <c r="K1947" s="335"/>
      <c r="L1947" s="335"/>
      <c r="M1947" s="335"/>
    </row>
    <row r="1948" spans="1:13" ht="13.8">
      <c r="A1948" s="335"/>
      <c r="B1948" s="335"/>
      <c r="C1948" s="335"/>
      <c r="D1948" s="335"/>
      <c r="E1948" s="335"/>
      <c r="F1948" s="335"/>
      <c r="G1948" s="335"/>
      <c r="H1948" s="335"/>
      <c r="I1948" s="336"/>
      <c r="J1948" s="335"/>
      <c r="K1948" s="335"/>
      <c r="L1948" s="335"/>
      <c r="M1948" s="335"/>
    </row>
  </sheetData>
  <autoFilter ref="C5:E1946" xr:uid="{00000000-0009-0000-0000-000007000000}">
    <filterColumn colId="0">
      <filters>
        <filter val="LGU/BLGF"/>
        <filter val="LGU"/>
      </filters>
    </filterColumn>
    <filterColumn colId="1">
      <filters>
        <filter val="AAM-Phil Natural Resources Exploration and Development Corporation"/>
        <filter val="Adnama Mining Resources, Inc."/>
        <filter val="Agata Mining Ventures, Inc."/>
        <filter val="Apex Mining Co., Inc."/>
        <filter val="Apo Land and Quarry Corporation"/>
        <filter val="Austral-Asia Link Mining Corporation"/>
        <filter val="Basalt"/>
        <filter val="Benguet Corporation"/>
        <filter val="BenguetCorp Nickel Mines, Inc."/>
        <filter val="Berong Nickel Corporation"/>
        <filter val="BIR"/>
        <filter val="BL Gozon &amp; Co. Inc."/>
        <filter val="BOC"/>
        <filter val="Cagdianao Mining Corporation"/>
        <filter val="Carmen Copper Corporation"/>
        <filter val="Carrascal Nickel Corporation"/>
        <filter val="Century Peak Corporation"/>
        <filter val="Citinickel Mines and Development Corporation"/>
        <filter val="Concrete Aggregates Corporation"/>
        <filter val="CTP Constuction &amp; Mining Corporation"/>
        <filter val="Dinapigue Mining Corporation"/>
        <filter val="DOE"/>
        <filter val="Dolomite Mining Corporation"/>
        <filter val="Eagle Cement Corporation"/>
        <filter val="Eramen Minerals, Inc."/>
        <filter val="FCF Minerals Corporation"/>
        <filter val="Filminera Resources Corporation"/>
        <filter val="Gold / Silver / Copper"/>
        <filter val="Greenstone Resources Corporation"/>
        <filter val="Hallmark Mining Corporation"/>
        <filter val="Hardrock Aggregates, Inc."/>
        <filter val="Heirs of Elias E. Olegario"/>
        <filter val="Hinatuan Mining Corporation"/>
        <filter val="Ibalong Resources and Development Corporation"/>
        <filter val="Island Quarry and Aggregates Corporation"/>
        <filter val="Itogon Suyoc Resources, Inc."/>
        <filter val="JLR Construction and Aggregates, Inc."/>
        <filter val="Johson Gold Mining Corporation"/>
        <filter val="Krominco, Inc."/>
        <filter val="Lazi Bay Resources Development, Inc."/>
        <filter val="Lepanto Consolidated Mining Company"/>
        <filter val="LGU"/>
        <filter val="LGU / BLGF"/>
        <filter val="Libjo Mining Corporation"/>
        <filter val="Limestone"/>
        <filter val="LNL Archipelago Minerals, Inc."/>
        <filter val="Marcventures Mining and Development Corporation"/>
        <filter val="Metallic mining"/>
        <filter val="MGB"/>
        <filter val="Montalban Millex Aggregate Corporation"/>
        <filter val="NCIP"/>
        <filter val="Nickel"/>
        <filter val="Non-metallic mining"/>
        <filter val="Northern Cement Corporation"/>
        <filter val="NPG Pty Ltd_x000a_ (Formerly Galoc Production Company)"/>
        <filter val="OceanaGold Philippines, Inc."/>
        <filter val="Oil and gas"/>
        <filter val="Oriental Vision Mining Philippines Corporation"/>
        <filter val="Other metallic mines"/>
        <filter val="Other metallic mining"/>
        <filter val="Other non-metallic mines"/>
        <filter val="Pacific Nickel Philippines, Inc."/>
        <filter val="Philex Mining Corporation"/>
        <filter val="Philsaga Mining Corporation"/>
        <filter val="Platinum Group Metals Corporation"/>
        <filter val="PPA"/>
        <filter val="Prime Energy Resources Development B.V."/>
        <filter val="Rapid City Realty and Development Corporation"/>
        <filter val="Republic Cement and Building Materials, Inc."/>
        <filter val="Republic Cement Iligan, Inc."/>
        <filter val="Republic Cement Land &amp; Resources"/>
        <filter val="Republic Cement Mindanao"/>
        <filter val="Rio Tuba Nickel Mining Corporation"/>
        <filter val="Shangfil Mining and Trading Corporation"/>
        <filter val="Sinosteel Phils. H. Y. Mining Corporation"/>
        <filter val="Solid Earth Development Corporation"/>
        <filter val="SR Metals, Inc."/>
        <filter val="Strong Built (Mining) Development Corporation"/>
        <filter val="Subtotal - BIR"/>
        <filter val="Subtotal - BOC"/>
        <filter val="Subtotal - DOE"/>
        <filter val="Subtotal - MBG"/>
        <filter val="Subtotal - MGB"/>
        <filter val="Subtotal - NCIP"/>
        <filter val="Subtotal - PPA"/>
        <filter val="Taganito Mining Corporation"/>
        <filter val="Techiron Resources, Inc."/>
        <filter val="Total"/>
        <filter val="Total - Metallic mining"/>
        <filter val="Total - Non-metallic mining"/>
        <filter val="Total - Oil and gas"/>
        <filter val="Tribal Mining Corporation"/>
        <filter val="TVI Resource Development Philippines, Inc."/>
        <filter val="Wellex Mining Corporation"/>
        <filter val="Westernshore Nickel Corporation"/>
        <filter val="Zambales Diversified Metals Corporation"/>
      </filters>
    </filterColumn>
  </autoFilter>
  <mergeCells count="9">
    <mergeCell ref="I93:I96"/>
    <mergeCell ref="J93:J96"/>
    <mergeCell ref="D3:E3"/>
    <mergeCell ref="F3:I3"/>
    <mergeCell ref="G35:G36"/>
    <mergeCell ref="H35:H36"/>
    <mergeCell ref="I35:I36"/>
    <mergeCell ref="G93:G96"/>
    <mergeCell ref="H93:H9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outlinePr summaryBelow="0" summaryRight="0"/>
  </sheetPr>
  <dimension ref="A1:D157"/>
  <sheetViews>
    <sheetView showGridLines="0" workbookViewId="0"/>
  </sheetViews>
  <sheetFormatPr defaultColWidth="14.44140625" defaultRowHeight="15" customHeight="1"/>
  <cols>
    <col min="1" max="1" width="27.109375" customWidth="1"/>
    <col min="2" max="2" width="49.88671875" customWidth="1"/>
    <col min="3" max="3" width="57.33203125" customWidth="1"/>
  </cols>
  <sheetData>
    <row r="1" spans="1:4" ht="13.8">
      <c r="A1" s="421" t="s">
        <v>748</v>
      </c>
      <c r="B1" s="422" t="s">
        <v>1005</v>
      </c>
    </row>
    <row r="2" spans="1:4" ht="13.8">
      <c r="A2" s="423" t="s">
        <v>387</v>
      </c>
      <c r="B2" s="424">
        <v>1787977334</v>
      </c>
      <c r="C2" s="410" t="s">
        <v>1006</v>
      </c>
    </row>
    <row r="3" spans="1:4" ht="13.8">
      <c r="A3" s="426" t="s">
        <v>389</v>
      </c>
      <c r="B3" s="427">
        <v>28975032523.5</v>
      </c>
      <c r="C3" s="410" t="s">
        <v>1006</v>
      </c>
    </row>
    <row r="4" spans="1:4" ht="13.8">
      <c r="A4" s="426" t="s">
        <v>384</v>
      </c>
      <c r="B4" s="427">
        <v>1787563133</v>
      </c>
      <c r="C4" s="410" t="s">
        <v>1006</v>
      </c>
    </row>
    <row r="5" spans="1:4" ht="13.8">
      <c r="A5" s="426" t="s">
        <v>393</v>
      </c>
      <c r="B5" s="427">
        <v>21138241117</v>
      </c>
      <c r="C5" s="410" t="s">
        <v>1006</v>
      </c>
    </row>
    <row r="6" spans="1:4" ht="13.8">
      <c r="A6" s="426" t="s">
        <v>395</v>
      </c>
      <c r="B6" s="427">
        <v>2364851000</v>
      </c>
      <c r="C6" s="410" t="s">
        <v>1006</v>
      </c>
    </row>
    <row r="7" spans="1:4" ht="13.8">
      <c r="A7" s="426" t="s">
        <v>397</v>
      </c>
      <c r="B7" s="427">
        <v>1023753656</v>
      </c>
      <c r="C7" s="410" t="s">
        <v>1006</v>
      </c>
    </row>
    <row r="8" spans="1:4" ht="13.8">
      <c r="A8" s="426" t="s">
        <v>401</v>
      </c>
      <c r="B8" s="427">
        <v>333230926</v>
      </c>
      <c r="C8" s="410" t="s">
        <v>1006</v>
      </c>
    </row>
    <row r="9" spans="1:4" ht="13.8">
      <c r="A9" s="429" t="s">
        <v>1007</v>
      </c>
      <c r="B9" s="431">
        <v>57410649689.5</v>
      </c>
    </row>
    <row r="12" spans="1:4" ht="13.8">
      <c r="A12" s="421" t="s">
        <v>408</v>
      </c>
      <c r="B12" s="421" t="s">
        <v>748</v>
      </c>
      <c r="C12" s="421" t="s">
        <v>747</v>
      </c>
      <c r="D12" s="422" t="s">
        <v>1005</v>
      </c>
    </row>
    <row r="13" spans="1:4" ht="13.8">
      <c r="A13" s="423" t="s">
        <v>416</v>
      </c>
      <c r="B13" s="423" t="s">
        <v>387</v>
      </c>
      <c r="C13" s="423" t="s">
        <v>771</v>
      </c>
      <c r="D13" s="424">
        <v>140674084</v>
      </c>
    </row>
    <row r="14" spans="1:4" ht="13.8">
      <c r="A14" s="425"/>
      <c r="B14" s="425"/>
      <c r="C14" s="426" t="s">
        <v>773</v>
      </c>
      <c r="D14" s="427">
        <v>109404502</v>
      </c>
    </row>
    <row r="15" spans="1:4" ht="13.8">
      <c r="A15" s="425"/>
      <c r="B15" s="425"/>
      <c r="C15" s="426" t="s">
        <v>772</v>
      </c>
      <c r="D15" s="427">
        <v>1527864903</v>
      </c>
    </row>
    <row r="16" spans="1:4" ht="13.8">
      <c r="A16" s="425"/>
      <c r="B16" s="423" t="s">
        <v>1008</v>
      </c>
      <c r="C16" s="428"/>
      <c r="D16" s="424">
        <v>1777943489</v>
      </c>
    </row>
    <row r="17" spans="1:4" ht="13.8">
      <c r="A17" s="425"/>
      <c r="B17" s="423" t="s">
        <v>389</v>
      </c>
      <c r="C17" s="423" t="s">
        <v>755</v>
      </c>
      <c r="D17" s="424">
        <v>10717280660</v>
      </c>
    </row>
    <row r="18" spans="1:4" ht="13.8">
      <c r="A18" s="425"/>
      <c r="B18" s="425"/>
      <c r="C18" s="426" t="s">
        <v>752</v>
      </c>
      <c r="D18" s="427">
        <v>6235029917</v>
      </c>
    </row>
    <row r="19" spans="1:4" ht="13.8">
      <c r="A19" s="425"/>
      <c r="B19" s="425"/>
      <c r="C19" s="426" t="s">
        <v>756</v>
      </c>
      <c r="D19" s="427">
        <v>35171753</v>
      </c>
    </row>
    <row r="20" spans="1:4" ht="13.8">
      <c r="A20" s="425"/>
      <c r="B20" s="425"/>
      <c r="C20" s="426" t="s">
        <v>760</v>
      </c>
      <c r="D20" s="427">
        <v>895437886</v>
      </c>
    </row>
    <row r="21" spans="1:4" ht="13.8">
      <c r="A21" s="425"/>
      <c r="B21" s="425"/>
      <c r="C21" s="426" t="s">
        <v>759</v>
      </c>
      <c r="D21" s="427">
        <v>108717684.5</v>
      </c>
    </row>
    <row r="22" spans="1:4" ht="13.8">
      <c r="A22" s="425"/>
      <c r="B22" s="425"/>
      <c r="C22" s="426" t="s">
        <v>766</v>
      </c>
      <c r="D22" s="427">
        <v>6470631939</v>
      </c>
    </row>
    <row r="23" spans="1:4" ht="13.8">
      <c r="A23" s="425"/>
      <c r="B23" s="425"/>
      <c r="C23" s="426" t="s">
        <v>767</v>
      </c>
      <c r="D23" s="427">
        <v>966546885</v>
      </c>
    </row>
    <row r="24" spans="1:4" ht="13.8">
      <c r="A24" s="425"/>
      <c r="B24" s="425"/>
      <c r="C24" s="426" t="s">
        <v>768</v>
      </c>
      <c r="D24" s="427">
        <v>1903570041</v>
      </c>
    </row>
    <row r="25" spans="1:4" ht="13.8">
      <c r="A25" s="425"/>
      <c r="B25" s="423" t="s">
        <v>1009</v>
      </c>
      <c r="C25" s="428"/>
      <c r="D25" s="424">
        <v>27332386765.5</v>
      </c>
    </row>
    <row r="26" spans="1:4" ht="13.8">
      <c r="A26" s="425"/>
      <c r="B26" s="423" t="s">
        <v>384</v>
      </c>
      <c r="C26" s="423" t="s">
        <v>786</v>
      </c>
      <c r="D26" s="424">
        <v>370862</v>
      </c>
    </row>
    <row r="27" spans="1:4" ht="13.8">
      <c r="A27" s="425"/>
      <c r="B27" s="425"/>
      <c r="C27" s="426" t="s">
        <v>780</v>
      </c>
      <c r="D27" s="427">
        <v>994021493</v>
      </c>
    </row>
    <row r="28" spans="1:4" ht="13.8">
      <c r="A28" s="425"/>
      <c r="B28" s="425"/>
      <c r="C28" s="426" t="s">
        <v>784</v>
      </c>
      <c r="D28" s="427">
        <v>14421604</v>
      </c>
    </row>
    <row r="29" spans="1:4" ht="13.8">
      <c r="A29" s="425"/>
      <c r="B29" s="425"/>
      <c r="C29" s="426" t="s">
        <v>778</v>
      </c>
      <c r="D29" s="427">
        <v>14444658</v>
      </c>
    </row>
    <row r="30" spans="1:4" ht="13.8">
      <c r="A30" s="425"/>
      <c r="B30" s="425"/>
      <c r="C30" s="426" t="s">
        <v>777</v>
      </c>
      <c r="D30" s="427">
        <v>132300360</v>
      </c>
    </row>
    <row r="31" spans="1:4" ht="13.8">
      <c r="A31" s="425"/>
      <c r="B31" s="425"/>
      <c r="C31" s="426" t="s">
        <v>782</v>
      </c>
      <c r="D31" s="427">
        <v>324457799</v>
      </c>
    </row>
    <row r="32" spans="1:4" ht="13.8">
      <c r="A32" s="425"/>
      <c r="B32" s="425"/>
      <c r="C32" s="426" t="s">
        <v>783</v>
      </c>
      <c r="D32" s="427">
        <v>307546357</v>
      </c>
    </row>
    <row r="33" spans="1:4" ht="13.8">
      <c r="A33" s="425"/>
      <c r="B33" s="423" t="s">
        <v>1010</v>
      </c>
      <c r="C33" s="428"/>
      <c r="D33" s="424">
        <v>1787563133</v>
      </c>
    </row>
    <row r="34" spans="1:4" ht="13.8">
      <c r="A34" s="425"/>
      <c r="B34" s="423" t="s">
        <v>395</v>
      </c>
      <c r="C34" s="423" t="s">
        <v>777</v>
      </c>
      <c r="D34" s="424">
        <v>3826774</v>
      </c>
    </row>
    <row r="35" spans="1:4" ht="13.8">
      <c r="A35" s="425"/>
      <c r="B35" s="425"/>
      <c r="C35" s="426" t="s">
        <v>775</v>
      </c>
      <c r="D35" s="427">
        <v>2361024226</v>
      </c>
    </row>
    <row r="36" spans="1:4" ht="13.8">
      <c r="A36" s="425"/>
      <c r="B36" s="423" t="s">
        <v>1011</v>
      </c>
      <c r="C36" s="428"/>
      <c r="D36" s="424">
        <v>2364851000</v>
      </c>
    </row>
    <row r="37" spans="1:4" ht="13.8">
      <c r="A37" s="425"/>
      <c r="B37" s="423" t="s">
        <v>397</v>
      </c>
      <c r="C37" s="423" t="s">
        <v>787</v>
      </c>
      <c r="D37" s="424">
        <v>1023753656</v>
      </c>
    </row>
    <row r="38" spans="1:4" ht="13.8">
      <c r="A38" s="425"/>
      <c r="B38" s="423" t="s">
        <v>1012</v>
      </c>
      <c r="C38" s="428"/>
      <c r="D38" s="424">
        <v>1023753656</v>
      </c>
    </row>
    <row r="39" spans="1:4" ht="13.8">
      <c r="A39" s="425"/>
      <c r="B39" s="423" t="s">
        <v>401</v>
      </c>
      <c r="C39" s="423" t="s">
        <v>774</v>
      </c>
      <c r="D39" s="424">
        <v>333211990</v>
      </c>
    </row>
    <row r="40" spans="1:4" ht="13.8">
      <c r="A40" s="425"/>
      <c r="B40" s="423" t="s">
        <v>1013</v>
      </c>
      <c r="C40" s="428"/>
      <c r="D40" s="424">
        <v>333211990</v>
      </c>
    </row>
    <row r="41" spans="1:4" ht="13.8">
      <c r="A41" s="423" t="s">
        <v>1014</v>
      </c>
      <c r="B41" s="428"/>
      <c r="C41" s="428"/>
      <c r="D41" s="424">
        <v>34619710033.5</v>
      </c>
    </row>
    <row r="42" spans="1:4" ht="13.8">
      <c r="A42" s="423" t="s">
        <v>586</v>
      </c>
      <c r="B42" s="423" t="s">
        <v>387</v>
      </c>
      <c r="C42" s="423" t="s">
        <v>771</v>
      </c>
      <c r="D42" s="424">
        <v>1782369</v>
      </c>
    </row>
    <row r="43" spans="1:4" ht="13.8">
      <c r="A43" s="425"/>
      <c r="B43" s="425"/>
      <c r="C43" s="426" t="s">
        <v>773</v>
      </c>
      <c r="D43" s="427">
        <v>820</v>
      </c>
    </row>
    <row r="44" spans="1:4" ht="13.8">
      <c r="A44" s="425"/>
      <c r="B44" s="425"/>
      <c r="C44" s="426" t="s">
        <v>772</v>
      </c>
      <c r="D44" s="427">
        <v>8250656</v>
      </c>
    </row>
    <row r="45" spans="1:4" ht="13.8">
      <c r="A45" s="425"/>
      <c r="B45" s="423" t="s">
        <v>1008</v>
      </c>
      <c r="C45" s="428"/>
      <c r="D45" s="424">
        <v>10033845</v>
      </c>
    </row>
    <row r="46" spans="1:4" ht="13.8">
      <c r="A46" s="425"/>
      <c r="B46" s="423" t="s">
        <v>389</v>
      </c>
      <c r="C46" s="423" t="s">
        <v>755</v>
      </c>
      <c r="D46" s="424">
        <v>164739886</v>
      </c>
    </row>
    <row r="47" spans="1:4" ht="13.8">
      <c r="A47" s="425"/>
      <c r="B47" s="425"/>
      <c r="C47" s="426" t="s">
        <v>752</v>
      </c>
      <c r="D47" s="427">
        <v>31500</v>
      </c>
    </row>
    <row r="48" spans="1:4" ht="13.8">
      <c r="A48" s="425"/>
      <c r="B48" s="425"/>
      <c r="C48" s="426" t="s">
        <v>760</v>
      </c>
      <c r="D48" s="427">
        <v>22446580</v>
      </c>
    </row>
    <row r="49" spans="1:4" ht="13.8">
      <c r="A49" s="425"/>
      <c r="B49" s="425"/>
      <c r="C49" s="426" t="s">
        <v>767</v>
      </c>
      <c r="D49" s="427">
        <v>225659580</v>
      </c>
    </row>
    <row r="50" spans="1:4" ht="13.8">
      <c r="A50" s="425"/>
      <c r="B50" s="425"/>
      <c r="C50" s="426" t="s">
        <v>768</v>
      </c>
      <c r="D50" s="427">
        <v>21933160</v>
      </c>
    </row>
    <row r="51" spans="1:4" ht="13.8">
      <c r="A51" s="425"/>
      <c r="B51" s="425"/>
      <c r="C51" s="426" t="s">
        <v>769</v>
      </c>
      <c r="D51" s="427">
        <v>1207835052</v>
      </c>
    </row>
    <row r="52" spans="1:4" ht="13.8">
      <c r="A52" s="425"/>
      <c r="B52" s="423" t="s">
        <v>1009</v>
      </c>
      <c r="C52" s="428"/>
      <c r="D52" s="424">
        <v>1642645758</v>
      </c>
    </row>
    <row r="53" spans="1:4" ht="13.8">
      <c r="A53" s="425"/>
      <c r="B53" s="423" t="s">
        <v>393</v>
      </c>
      <c r="C53" s="423" t="s">
        <v>791</v>
      </c>
      <c r="D53" s="424">
        <v>21138241117</v>
      </c>
    </row>
    <row r="54" spans="1:4" ht="13.8">
      <c r="A54" s="425"/>
      <c r="B54" s="423" t="s">
        <v>1015</v>
      </c>
      <c r="C54" s="428"/>
      <c r="D54" s="424">
        <v>21138241117</v>
      </c>
    </row>
    <row r="55" spans="1:4" ht="13.8">
      <c r="A55" s="425"/>
      <c r="B55" s="423" t="s">
        <v>401</v>
      </c>
      <c r="C55" s="423" t="s">
        <v>774</v>
      </c>
      <c r="D55" s="424">
        <v>18936</v>
      </c>
    </row>
    <row r="56" spans="1:4" ht="13.8">
      <c r="A56" s="425"/>
      <c r="B56" s="423" t="s">
        <v>1013</v>
      </c>
      <c r="C56" s="428"/>
      <c r="D56" s="424">
        <v>18936</v>
      </c>
    </row>
    <row r="57" spans="1:4" ht="13.8">
      <c r="A57" s="423" t="s">
        <v>1016</v>
      </c>
      <c r="B57" s="428"/>
      <c r="C57" s="428"/>
      <c r="D57" s="424">
        <v>22790939656</v>
      </c>
    </row>
    <row r="58" spans="1:4" ht="13.8">
      <c r="A58" s="429" t="s">
        <v>1007</v>
      </c>
      <c r="B58" s="430"/>
      <c r="C58" s="430"/>
      <c r="D58" s="431">
        <v>57410649689.5</v>
      </c>
    </row>
    <row r="59" spans="1:4" ht="13.8"/>
    <row r="60" spans="1:4" ht="13.8"/>
    <row r="61" spans="1:4" ht="13.8"/>
    <row r="62" spans="1:4" ht="13.8"/>
    <row r="63" spans="1:4" ht="13.8"/>
    <row r="64" spans="1:4" ht="13.8"/>
    <row r="65" ht="13.8"/>
    <row r="66" ht="13.8"/>
    <row r="67" ht="13.8"/>
    <row r="68" ht="13.8"/>
    <row r="69" ht="13.8"/>
    <row r="70" ht="13.8"/>
    <row r="71" ht="13.8"/>
    <row r="72" ht="13.8"/>
    <row r="73" ht="13.8"/>
    <row r="74" ht="13.8"/>
    <row r="75" ht="13.8"/>
    <row r="76" ht="13.8"/>
    <row r="77" ht="13.8"/>
    <row r="78" ht="13.8"/>
    <row r="79" ht="13.8"/>
    <row r="86" spans="1:2" ht="13.8">
      <c r="A86" s="421" t="s">
        <v>812</v>
      </c>
      <c r="B86" s="422" t="s">
        <v>1005</v>
      </c>
    </row>
    <row r="87" spans="1:2" ht="13.8">
      <c r="A87" s="423" t="s">
        <v>413</v>
      </c>
      <c r="B87" s="424">
        <v>47358511</v>
      </c>
    </row>
    <row r="88" spans="1:2" ht="13.8">
      <c r="A88" s="426" t="s">
        <v>419</v>
      </c>
      <c r="B88" s="427">
        <v>301692483</v>
      </c>
    </row>
    <row r="89" spans="1:2" ht="13.8">
      <c r="A89" s="426" t="s">
        <v>421</v>
      </c>
      <c r="B89" s="427">
        <v>545441177.5</v>
      </c>
    </row>
    <row r="90" spans="1:2" ht="13.8">
      <c r="A90" s="426" t="s">
        <v>425</v>
      </c>
      <c r="B90" s="427">
        <v>1370990023</v>
      </c>
    </row>
    <row r="91" spans="1:2" ht="13.8">
      <c r="A91" s="426" t="s">
        <v>537</v>
      </c>
      <c r="B91" s="427">
        <v>63511616</v>
      </c>
    </row>
    <row r="92" spans="1:2" ht="13.8">
      <c r="A92" s="426" t="s">
        <v>430</v>
      </c>
      <c r="B92" s="427">
        <v>262500</v>
      </c>
    </row>
    <row r="93" spans="1:2" ht="13.8">
      <c r="A93" s="426" t="s">
        <v>431</v>
      </c>
      <c r="B93" s="427">
        <v>65129173</v>
      </c>
    </row>
    <row r="94" spans="1:2" ht="13.8">
      <c r="A94" s="426" t="s">
        <v>436</v>
      </c>
      <c r="B94" s="427">
        <v>627621319</v>
      </c>
    </row>
    <row r="95" spans="1:2" ht="13.8">
      <c r="A95" s="426" t="s">
        <v>438</v>
      </c>
      <c r="B95" s="427">
        <v>415396360</v>
      </c>
    </row>
    <row r="96" spans="1:2" ht="13.8">
      <c r="A96" s="426" t="s">
        <v>544</v>
      </c>
      <c r="B96" s="427">
        <v>20832097</v>
      </c>
    </row>
    <row r="97" spans="1:2" ht="13.8">
      <c r="A97" s="426" t="s">
        <v>442</v>
      </c>
      <c r="B97" s="427">
        <v>1139152870</v>
      </c>
    </row>
    <row r="98" spans="1:2" ht="13.8">
      <c r="A98" s="426" t="s">
        <v>446</v>
      </c>
      <c r="B98" s="427">
        <v>2142665251</v>
      </c>
    </row>
    <row r="99" spans="1:2" ht="13.8">
      <c r="A99" s="426" t="s">
        <v>451</v>
      </c>
      <c r="B99" s="427">
        <v>890720722</v>
      </c>
    </row>
    <row r="100" spans="1:2" ht="13.8">
      <c r="A100" s="426" t="s">
        <v>454</v>
      </c>
      <c r="B100" s="427">
        <v>155437207</v>
      </c>
    </row>
    <row r="101" spans="1:2" ht="13.8">
      <c r="A101" s="426" t="s">
        <v>458</v>
      </c>
      <c r="B101" s="427">
        <v>378334834</v>
      </c>
    </row>
    <row r="102" spans="1:2" ht="13.8">
      <c r="A102" s="426" t="s">
        <v>545</v>
      </c>
      <c r="B102" s="427">
        <v>12780706</v>
      </c>
    </row>
    <row r="103" spans="1:2" ht="13.8">
      <c r="A103" s="426" t="s">
        <v>460</v>
      </c>
      <c r="B103" s="427">
        <v>1321675215</v>
      </c>
    </row>
    <row r="104" spans="1:2" ht="13.8">
      <c r="A104" s="426" t="s">
        <v>550</v>
      </c>
      <c r="B104" s="427">
        <v>9831181</v>
      </c>
    </row>
    <row r="105" spans="1:2" ht="13.8">
      <c r="A105" s="426" t="s">
        <v>551</v>
      </c>
      <c r="B105" s="427">
        <v>39298597</v>
      </c>
    </row>
    <row r="106" spans="1:2" ht="13.8">
      <c r="A106" s="426" t="s">
        <v>554</v>
      </c>
      <c r="B106" s="427">
        <v>4426811832</v>
      </c>
    </row>
    <row r="107" spans="1:2" ht="13.8">
      <c r="A107" s="426" t="s">
        <v>462</v>
      </c>
      <c r="B107" s="427">
        <v>618888504</v>
      </c>
    </row>
    <row r="108" spans="1:2" ht="13.8">
      <c r="A108" s="426" t="s">
        <v>465</v>
      </c>
      <c r="B108" s="427">
        <v>530989980</v>
      </c>
    </row>
    <row r="109" spans="1:2" ht="13.8">
      <c r="A109" s="426" t="s">
        <v>469</v>
      </c>
      <c r="B109" s="427">
        <v>1127625363</v>
      </c>
    </row>
    <row r="110" spans="1:2" ht="13.8">
      <c r="A110" s="426" t="s">
        <v>471</v>
      </c>
      <c r="B110" s="427">
        <v>19408423</v>
      </c>
    </row>
    <row r="111" spans="1:2" ht="13.8">
      <c r="A111" s="426" t="s">
        <v>474</v>
      </c>
      <c r="B111" s="427">
        <v>1546351</v>
      </c>
    </row>
    <row r="112" spans="1:2" ht="13.8">
      <c r="A112" s="426" t="s">
        <v>559</v>
      </c>
      <c r="B112" s="427">
        <v>5962274</v>
      </c>
    </row>
    <row r="113" spans="1:2" ht="13.8">
      <c r="A113" s="426" t="s">
        <v>561</v>
      </c>
      <c r="B113" s="427">
        <v>1042143</v>
      </c>
    </row>
    <row r="114" spans="1:2" ht="13.8">
      <c r="A114" s="426" t="s">
        <v>475</v>
      </c>
      <c r="B114" s="427">
        <v>488969333</v>
      </c>
    </row>
    <row r="115" spans="1:2" ht="13.8">
      <c r="A115" s="426" t="s">
        <v>566</v>
      </c>
      <c r="B115" s="427">
        <v>6304444</v>
      </c>
    </row>
    <row r="116" spans="1:2" ht="13.8">
      <c r="A116" s="426" t="s">
        <v>563</v>
      </c>
      <c r="B116" s="427">
        <v>98469152</v>
      </c>
    </row>
    <row r="117" spans="1:2" ht="13.8">
      <c r="A117" s="426" t="s">
        <v>478</v>
      </c>
      <c r="B117" s="427">
        <v>27383014</v>
      </c>
    </row>
    <row r="118" spans="1:2" ht="13.8">
      <c r="A118" s="426" t="s">
        <v>567</v>
      </c>
      <c r="B118" s="427">
        <v>115530395</v>
      </c>
    </row>
    <row r="119" spans="1:2" ht="13.8">
      <c r="A119" s="426" t="s">
        <v>479</v>
      </c>
      <c r="B119" s="427">
        <v>22348</v>
      </c>
    </row>
    <row r="120" spans="1:2" ht="13.8">
      <c r="A120" s="426" t="s">
        <v>480</v>
      </c>
      <c r="B120" s="427">
        <v>306816</v>
      </c>
    </row>
    <row r="121" spans="1:2" ht="13.8">
      <c r="A121" s="426" t="s">
        <v>569</v>
      </c>
      <c r="B121" s="427">
        <v>2846127</v>
      </c>
    </row>
    <row r="122" spans="1:2" ht="13.8">
      <c r="A122" s="426" t="s">
        <v>483</v>
      </c>
      <c r="B122" s="427">
        <v>145758484</v>
      </c>
    </row>
    <row r="123" spans="1:2" ht="13.8">
      <c r="A123" s="426" t="s">
        <v>487</v>
      </c>
      <c r="B123" s="427">
        <v>118542026</v>
      </c>
    </row>
    <row r="124" spans="1:2" ht="13.8">
      <c r="A124" s="426" t="s">
        <v>491</v>
      </c>
      <c r="B124" s="427">
        <v>176459033</v>
      </c>
    </row>
    <row r="125" spans="1:2" ht="13.8">
      <c r="A125" s="426" t="s">
        <v>493</v>
      </c>
      <c r="B125" s="427">
        <v>589383093</v>
      </c>
    </row>
    <row r="126" spans="1:2" ht="13.8">
      <c r="A126" s="426" t="s">
        <v>570</v>
      </c>
      <c r="B126" s="427">
        <v>8234384</v>
      </c>
    </row>
    <row r="127" spans="1:2" ht="13.8">
      <c r="A127" s="426" t="s">
        <v>571</v>
      </c>
      <c r="B127" s="427">
        <v>1787643648</v>
      </c>
    </row>
    <row r="128" spans="1:2" ht="13.8">
      <c r="A128" s="426" t="s">
        <v>587</v>
      </c>
      <c r="B128" s="427">
        <v>376050983</v>
      </c>
    </row>
    <row r="129" spans="1:2" ht="13.8">
      <c r="A129" s="426" t="s">
        <v>497</v>
      </c>
      <c r="B129" s="427">
        <v>303017897</v>
      </c>
    </row>
    <row r="130" spans="1:2" ht="13.8">
      <c r="A130" s="426" t="s">
        <v>501</v>
      </c>
      <c r="B130" s="427">
        <v>26831682</v>
      </c>
    </row>
    <row r="131" spans="1:2" ht="13.8">
      <c r="A131" s="426" t="s">
        <v>503</v>
      </c>
      <c r="B131" s="427">
        <v>13774872</v>
      </c>
    </row>
    <row r="132" spans="1:2" ht="13.8">
      <c r="A132" s="426" t="s">
        <v>505</v>
      </c>
      <c r="B132" s="427">
        <v>1296588689</v>
      </c>
    </row>
    <row r="133" spans="1:2" ht="13.8">
      <c r="A133" s="426" t="s">
        <v>509</v>
      </c>
      <c r="B133" s="427">
        <v>1177752811</v>
      </c>
    </row>
    <row r="134" spans="1:2" ht="13.8">
      <c r="A134" s="426" t="s">
        <v>511</v>
      </c>
      <c r="B134" s="427">
        <v>1444323504</v>
      </c>
    </row>
    <row r="135" spans="1:2" ht="13.8">
      <c r="A135" s="426" t="s">
        <v>588</v>
      </c>
      <c r="B135" s="427">
        <v>22414888673</v>
      </c>
    </row>
    <row r="136" spans="1:2" ht="13.8">
      <c r="A136" s="426" t="s">
        <v>575</v>
      </c>
      <c r="B136" s="427">
        <v>1760817</v>
      </c>
    </row>
    <row r="137" spans="1:2" ht="13.8">
      <c r="A137" s="426" t="s">
        <v>578</v>
      </c>
      <c r="B137" s="427">
        <v>4183590315</v>
      </c>
    </row>
    <row r="138" spans="1:2" ht="13.8">
      <c r="A138" s="426" t="s">
        <v>581</v>
      </c>
      <c r="B138" s="427">
        <v>52944629</v>
      </c>
    </row>
    <row r="139" spans="1:2" ht="13.8">
      <c r="A139" s="426" t="s">
        <v>584</v>
      </c>
      <c r="B139" s="427">
        <v>480000</v>
      </c>
    </row>
    <row r="140" spans="1:2" ht="13.8">
      <c r="A140" s="426" t="s">
        <v>515</v>
      </c>
      <c r="B140" s="427">
        <v>1666555455</v>
      </c>
    </row>
    <row r="141" spans="1:2" ht="13.8">
      <c r="A141" s="426" t="s">
        <v>520</v>
      </c>
      <c r="B141" s="427">
        <v>14784572</v>
      </c>
    </row>
    <row r="142" spans="1:2" ht="13.8">
      <c r="A142" s="426" t="s">
        <v>518</v>
      </c>
      <c r="B142" s="427">
        <v>97793449</v>
      </c>
    </row>
    <row r="143" spans="1:2" ht="13.8">
      <c r="A143" s="426" t="s">
        <v>585</v>
      </c>
      <c r="B143" s="427">
        <v>37697209</v>
      </c>
    </row>
    <row r="144" spans="1:2" ht="13.8">
      <c r="A144" s="426" t="s">
        <v>521</v>
      </c>
      <c r="B144" s="427">
        <v>285320522</v>
      </c>
    </row>
    <row r="145" spans="1:2" ht="13.8">
      <c r="A145" s="426" t="s">
        <v>523</v>
      </c>
      <c r="B145" s="427">
        <v>2738834</v>
      </c>
    </row>
    <row r="146" spans="1:2" ht="13.8">
      <c r="A146" s="426" t="s">
        <v>526</v>
      </c>
      <c r="B146" s="427">
        <v>3459965933</v>
      </c>
    </row>
    <row r="147" spans="1:2" ht="13.8">
      <c r="A147" s="426" t="s">
        <v>529</v>
      </c>
      <c r="B147" s="427">
        <v>12676813</v>
      </c>
    </row>
    <row r="148" spans="1:2" ht="13.8">
      <c r="A148" s="426" t="s">
        <v>531</v>
      </c>
      <c r="B148" s="427">
        <v>8978562</v>
      </c>
    </row>
    <row r="149" spans="1:2" ht="13.8">
      <c r="A149" s="426" t="s">
        <v>532</v>
      </c>
      <c r="B149" s="427">
        <v>258576830</v>
      </c>
    </row>
    <row r="150" spans="1:2" ht="13.8">
      <c r="A150" s="426" t="s">
        <v>533</v>
      </c>
      <c r="B150" s="427">
        <v>1296673</v>
      </c>
    </row>
    <row r="151" spans="1:2" ht="13.8">
      <c r="A151" s="426" t="s">
        <v>489</v>
      </c>
      <c r="B151" s="427">
        <v>39675470</v>
      </c>
    </row>
    <row r="152" spans="1:2" ht="13.8">
      <c r="A152" s="426" t="s">
        <v>534</v>
      </c>
      <c r="B152" s="427">
        <v>386325486</v>
      </c>
    </row>
    <row r="153" spans="1:2" ht="13.8">
      <c r="A153" s="429" t="s">
        <v>1007</v>
      </c>
      <c r="B153" s="431">
        <v>57410649689.5</v>
      </c>
    </row>
    <row r="154" spans="1:2" ht="13.8"/>
    <row r="155" spans="1:2" ht="13.8"/>
    <row r="156" spans="1:2" ht="13.8"/>
    <row r="157" spans="1:2" ht="13.8"/>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213EF723-6737-4DE4-AE3A-8E3BF2D172BD}">
  <ds:schemaRefs>
    <ds:schemaRef ds:uri="http://schemas.microsoft.com/sharepoint/v3/contenttype/forms"/>
  </ds:schemaRefs>
</ds:datastoreItem>
</file>

<file path=customXml/itemProps2.xml><?xml version="1.0" encoding="utf-8"?>
<ds:datastoreItem xmlns:ds="http://schemas.openxmlformats.org/officeDocument/2006/customXml" ds:itemID="{2D7BDD31-6229-45A8-9346-2D8098A26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B2988A-BF25-4673-98BE-776FB02AE5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Part 1 - About</vt:lpstr>
      <vt:lpstr>Part 2 - Disclosure checklist</vt:lpstr>
      <vt:lpstr>Part 3 - Reporting entities</vt:lpstr>
      <vt:lpstr>Part 4 - Government revenues</vt:lpstr>
      <vt:lpstr>Part 5 - Company data</vt:lpstr>
      <vt:lpstr>Government Payments</vt:lpstr>
      <vt:lpstr>Revenue Value</vt:lpstr>
      <vt:lpstr>Pivot Table of P5</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EITI International Secretariat</dc:creator>
  <cp:lastModifiedBy>Jo Cook</cp:lastModifiedBy>
  <dcterms:created xsi:type="dcterms:W3CDTF">2018-04-20T09:16:43Z</dcterms:created>
  <dcterms:modified xsi:type="dcterms:W3CDTF">2025-05-06T12:29:53Z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