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Mali/"/>
    </mc:Choice>
  </mc:AlternateContent>
  <xr:revisionPtr revIDLastSave="910" documentId="8_{DBAA9BF2-A67C-4755-AEAA-6A679E2C1FBA}" xr6:coauthVersionLast="47" xr6:coauthVersionMax="47" xr10:uidLastSave="{7EF4C25C-F1D1-4410-848B-9B525AF3B547}"/>
  <bookViews>
    <workbookView xWindow="-108" yWindow="-108" windowWidth="23256" windowHeight="13896" tabRatio="812" firstSheet="2" activeTab="5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Agency_type">[1]!Government_entity_type[[#All],[&lt; Agency type &gt;]]</definedName>
    <definedName name="Commodities_list">Table5_Commodities_list[Description de produit HS av. volume]</definedName>
    <definedName name="Commodity_names">[1]!Table5_Commodities_list[HS Product Description]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8" i="11" l="1"/>
  <c r="E27" i="12"/>
  <c r="E26" i="12"/>
  <c r="E25" i="12"/>
  <c r="E24" i="12"/>
  <c r="E23" i="12"/>
  <c r="E22" i="12"/>
  <c r="E21" i="12"/>
  <c r="D78" i="8"/>
  <c r="D68" i="8"/>
  <c r="J87" i="4"/>
  <c r="E28" i="12" l="1"/>
  <c r="D782" i="11"/>
  <c r="K777" i="11" l="1"/>
  <c r="I63" i="12" l="1"/>
  <c r="G78" i="12"/>
  <c r="G72" i="12"/>
  <c r="J59" i="4"/>
  <c r="D84" i="8" s="1"/>
  <c r="G79" i="12" l="1"/>
  <c r="C34" i="12"/>
  <c r="C35" i="12" s="1"/>
  <c r="D790" i="11" l="1"/>
  <c r="D789" i="11"/>
  <c r="D788" i="11"/>
  <c r="H70" i="4"/>
  <c r="I51" i="12"/>
  <c r="I54" i="12"/>
  <c r="I65" i="12"/>
  <c r="I55" i="12"/>
  <c r="I50" i="12"/>
  <c r="I66" i="12"/>
  <c r="I49" i="12"/>
  <c r="I60" i="12"/>
  <c r="I44" i="12"/>
  <c r="I45" i="12"/>
  <c r="I62" i="12"/>
  <c r="I57" i="12"/>
  <c r="I46" i="12"/>
  <c r="I53" i="12"/>
  <c r="I59" i="12"/>
  <c r="I61" i="12"/>
  <c r="I56" i="12"/>
  <c r="I52" i="12"/>
  <c r="I58" i="12"/>
  <c r="I64" i="12"/>
  <c r="I48" i="12"/>
  <c r="I47" i="12"/>
  <c r="I67" i="12" l="1"/>
  <c r="F177" i="8"/>
  <c r="F176" i="8"/>
  <c r="F175" i="8"/>
  <c r="F149" i="8"/>
  <c r="F143" i="8"/>
  <c r="F138" i="8"/>
  <c r="D118" i="8"/>
  <c r="F87" i="8"/>
  <c r="D54" i="8"/>
  <c r="F49" i="8"/>
  <c r="F48" i="8"/>
  <c r="F42" i="8"/>
  <c r="F41" i="8"/>
  <c r="F54" i="8" l="1"/>
  <c r="E61" i="9"/>
  <c r="E60" i="9"/>
  <c r="E59" i="9"/>
  <c r="E62" i="9"/>
  <c r="H67" i="4"/>
  <c r="D791" i="11"/>
  <c r="E58" i="9" l="1"/>
  <c r="J57" i="4" l="1"/>
  <c r="H68" i="4" l="1"/>
  <c r="H69" i="4" l="1"/>
  <c r="H71" i="4" s="1"/>
  <c r="H73" i="4" s="1"/>
  <c r="I777" i="11"/>
  <c r="D783" i="11" l="1"/>
  <c r="D784" i="11" s="1"/>
  <c r="E919" i="11" s="1"/>
  <c r="K775" i="11"/>
  <c r="I59" i="4" l="1"/>
  <c r="B98" i="8" l="1"/>
  <c r="B96" i="8"/>
  <c r="B94" i="8"/>
  <c r="B69" i="8" l="1"/>
  <c r="E23" i="9" l="1"/>
  <c r="B114" i="8" l="1"/>
  <c r="B79" i="8"/>
  <c r="N4" i="4"/>
  <c r="E4" i="12"/>
  <c r="H4" i="8"/>
  <c r="G4" i="9"/>
  <c r="E21" i="9"/>
  <c r="E47" i="4"/>
  <c r="D47" i="4"/>
  <c r="C47" i="4"/>
  <c r="B47" i="4"/>
  <c r="E49" i="4"/>
  <c r="D49" i="4"/>
  <c r="C49" i="4"/>
  <c r="B49" i="4"/>
  <c r="C48" i="4"/>
  <c r="C24" i="4"/>
  <c r="C25" i="4"/>
  <c r="C26" i="4"/>
  <c r="D48" i="4"/>
  <c r="D24" i="4"/>
  <c r="D25" i="4"/>
  <c r="D26" i="4"/>
  <c r="E48" i="4"/>
  <c r="E24" i="4"/>
  <c r="E25" i="4"/>
  <c r="E26" i="4"/>
  <c r="B48" i="4"/>
  <c r="B24" i="4"/>
  <c r="B25" i="4"/>
  <c r="B2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<sst xmlns="http://schemas.openxmlformats.org/spreadsheetml/2006/main" count="9074" uniqueCount="2455">
  <si>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</si>
  <si>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</si>
  <si>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</si>
  <si>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</si>
  <si>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</si>
  <si>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</si>
  <si>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</si>
  <si>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</si>
  <si>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</si>
  <si>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</si>
  <si>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</si>
  <si>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</si>
  <si>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</si>
  <si>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</si>
  <si>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</si>
  <si>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</si>
  <si>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</si>
  <si>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</si>
  <si>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</si>
  <si>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</si>
  <si>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</si>
  <si>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</si>
  <si>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</si>
  <si>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</si>
  <si>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</si>
  <si>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</si>
  <si>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</si>
  <si>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</si>
  <si>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</si>
  <si>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</si>
  <si>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</si>
  <si>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</si>
  <si>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</si>
  <si>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</si>
  <si>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</si>
  <si>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</si>
  <si>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</si>
  <si>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</si>
  <si>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</si>
  <si>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</si>
  <si>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</si>
  <si>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</si>
  <si>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</si>
  <si>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</si>
  <si>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</si>
  <si>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</si>
  <si>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</si>
  <si>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</si>
  <si>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</si>
  <si>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</si>
  <si>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</si>
  <si>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</si>
  <si>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</si>
  <si>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</si>
  <si>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</si>
  <si>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</si>
  <si>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</si>
  <si>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Mali</t>
  </si>
  <si>
    <t>Code ISO de la devise</t>
  </si>
  <si>
    <t>Nom de la monnaie nationale</t>
  </si>
  <si>
    <t>Franc CFA d’Afrique de l’Ouest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</si>
  <si>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</si>
  <si>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</si>
  <si>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</si>
  <si>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</si>
  <si>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</si>
  <si>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</si>
  <si>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Groupement Pyramis-Mazars</t>
  </si>
  <si>
    <t>Date à laquelle le Rapport ITIE a été rendu public</t>
  </si>
  <si>
    <t>URL, Rapport ITIE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</si>
  <si>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</si>
  <si>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</si>
  <si>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</si>
  <si>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</si>
  <si>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</si>
  <si>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</si>
  <si>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</si>
  <si>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</si>
  <si>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</si>
  <si>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</si>
  <si>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Non disponible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</si>
  <si>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</si>
  <si>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</si>
  <si>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</si>
  <si>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</si>
  <si>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</si>
  <si>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</si>
  <si>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</si>
  <si>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</si>
  <si>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</si>
  <si>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</si>
  <si>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XOF</t>
  </si>
  <si>
    <t xml:space="preserve">Taux de change utilisé : 1 USD = </t>
  </si>
  <si>
    <t>Source du taux de change (URL,…):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</si>
  <si>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</si>
  <si>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</si>
  <si>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</si>
  <si>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</si>
  <si>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</si>
  <si>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Partiellement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</si>
  <si>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</si>
  <si>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</si>
  <si>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</si>
  <si>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</si>
  <si>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</si>
  <si>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</si>
  <si>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</si>
  <si>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</si>
  <si>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Seydou ZERBO</t>
  </si>
  <si>
    <t>Organisation</t>
  </si>
  <si>
    <t>PYRAMIS</t>
  </si>
  <si>
    <t>Adresse électronique</t>
  </si>
  <si>
    <t>seydou.zebo@pyramis-ac.com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</si>
  <si>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</si>
  <si>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</si>
  <si>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</si>
  <si>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</si>
  <si>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</si>
  <si>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</si>
  <si>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</si>
  <si>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</si>
  <si>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</si>
  <si>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</si>
  <si>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</si>
  <si>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</si>
  <si>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</si>
  <si>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</si>
  <si>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</si>
  <si>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</si>
  <si>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</si>
  <si>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</si>
  <si>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</si>
  <si>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à travers le rapportage ITIE</t>
  </si>
  <si>
    <t>Sous-Section 4.1 et  4.2  du rapport ITIE 2019</t>
  </si>
  <si>
    <t>Vue d’ensemble des rôles des agences gouvernementales ?</t>
  </si>
  <si>
    <t>Sous-Section 4.2.1  du rapport ITIE 2019</t>
  </si>
  <si>
    <t>Régime des droits pétroliers et miniers?</t>
  </si>
  <si>
    <t>Sous-Section 4.2.2  du rapport ITIE 2019</t>
  </si>
  <si>
    <t>Régime fiscal ?</t>
  </si>
  <si>
    <t>Sous-Section 4.2.3  du rapport ITIE 2019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</si>
  <si>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</si>
  <si>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</si>
  <si>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Sous-Section 5.3.1 du rapport ITIE 2019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</si>
  <si>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</si>
  <si>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</si>
  <si>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</si>
  <si>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</si>
  <si>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t>226 titres miniers et 0 pétroliers en 2019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</si>
  <si>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</si>
  <si>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</si>
  <si>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&lt;Rapportage ITIE ou divulgation systématique?&gt;</t>
  </si>
  <si>
    <t>Annexe 8 du rapport ITIE 2019 et MCAS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</si>
  <si>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</si>
  <si>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</si>
  <si>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</si>
  <si>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</si>
  <si>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Sous-Section 5.5.3  du rapport ITIE 2019</t>
  </si>
  <si>
    <t>Les contrats sont-ils divulgués ?</t>
  </si>
  <si>
    <t>Sous-Section 5.5.3  du rapport ITIE 2029</t>
  </si>
  <si>
    <t>Registre des contrats pour le secteur minier</t>
  </si>
  <si>
    <t>Objet d'une recommandation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</si>
  <si>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</si>
  <si>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</si>
  <si>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</si>
  <si>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</si>
  <si>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Sous-Section 5.6  du rapport ITIE 2019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</si>
  <si>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</si>
  <si>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</si>
  <si>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</si>
  <si>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</si>
  <si>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Sous-Section 5.7  du rapport ITIE 2019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</si>
  <si>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</si>
  <si>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</si>
  <si>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</si>
  <si>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</si>
  <si>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Sous-Section 6.1  du rapport ITIE 2019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</si>
  <si>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</si>
  <si>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</si>
  <si>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</si>
  <si>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Sous-Section 6.2  du rapport ITIE 2019</t>
  </si>
  <si>
    <t>Divulgation des valeurs de production</t>
  </si>
  <si>
    <t>Pétrole brut (2709), volume</t>
  </si>
  <si>
    <t>Sm3</t>
  </si>
  <si>
    <t>USD</t>
  </si>
  <si>
    <t>&lt;méthode de calcul de la valeur de la production&gt;</t>
  </si>
  <si>
    <t>Gaz naturel (2711), volume</t>
  </si>
  <si>
    <t>Sm3 o.e.</t>
  </si>
  <si>
    <t>Or (7108), volume</t>
  </si>
  <si>
    <t>Tonnes</t>
  </si>
  <si>
    <t>Argent (7106), volume</t>
  </si>
  <si>
    <t>Charbon (2701), volume</t>
  </si>
  <si>
    <t>Cuivre (2603),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</si>
  <si>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</si>
  <si>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</si>
  <si>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Sous-Section 6.3  du rapport ITIE 2019</t>
  </si>
  <si>
    <t>Divulgation des valeurs d’exportation</t>
  </si>
  <si>
    <t>Ajouter ici toute autre matière première, volume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</si>
  <si>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</si>
  <si>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</si>
  <si>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Sous-Section 7.8.2 du rapport ITIE 2019</t>
  </si>
  <si>
    <t>Les décisions du Groupe multipartite concernant les seuils de matérialité sont-elles publiquement disponibles ?</t>
  </si>
  <si>
    <t>Sous-Section 2.2.2 du rapport ITIE 2019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</si>
  <si>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</si>
  <si>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</si>
  <si>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</si>
  <si>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</si>
  <si>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</si>
  <si>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Pétrole brut, volume</t>
  </si>
  <si>
    <t>Gaz naturel, volume</t>
  </si>
  <si>
    <t>Si oui, combien a été vendu?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</si>
  <si>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</si>
  <si>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</si>
  <si>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</si>
  <si>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</si>
  <si>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</si>
  <si>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</si>
  <si>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Sous-Section 7.5 du rapport ITIE 2019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</si>
  <si>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</si>
  <si>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</si>
  <si>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</si>
  <si>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</si>
  <si>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</si>
  <si>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Sous-Section 7.6 et 8.2.2  du rapport ITIE 2018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</si>
  <si>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</si>
  <si>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</si>
  <si>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</si>
  <si>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</si>
  <si>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</si>
  <si>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Section 9 du rapport ITIE 2019</t>
  </si>
  <si>
    <t>Les données financières sont-elles soumises à un audit crédible et indépendant, qui applique les normes internationales ?</t>
  </si>
  <si>
    <t>Sous-Section 7.8 du rapport ITIE 2019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</si>
  <si>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</si>
  <si>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</si>
  <si>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</si>
  <si>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</si>
  <si>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</si>
  <si>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</si>
  <si>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</si>
  <si>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</si>
  <si>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</si>
  <si>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</si>
  <si>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</si>
  <si>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</si>
  <si>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</si>
  <si>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</si>
  <si>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t>Sous-Section 8.3.2  du rapport ITIE 2019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</si>
  <si>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</si>
  <si>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Oui, divulgation systématique</t>
  </si>
  <si>
    <t>https://www.finances.gouv.ml/rapportdexecution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</si>
  <si>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</si>
  <si>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</si>
  <si>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</si>
  <si>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</si>
  <si>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</si>
  <si>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Sous-Section 9.2 du rapport ITIE 2019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</si>
  <si>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</si>
  <si>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</si>
  <si>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</si>
  <si>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</si>
  <si>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</si>
  <si>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</si>
  <si>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</si>
  <si>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2019 Mali Validation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</si>
  <si>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</si>
  <si>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</si>
  <si>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</si>
  <si>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</si>
  <si>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</si>
  <si>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</si>
  <si>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</si>
  <si>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</si>
  <si>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</si>
  <si>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</si>
  <si>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</si>
  <si>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</si>
  <si>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</si>
  <si>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</si>
  <si>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</si>
  <si>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</si>
  <si>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</si>
  <si>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</si>
  <si>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</si>
  <si>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</si>
  <si>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</si>
  <si>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</si>
  <si>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</si>
  <si>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</si>
  <si>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</si>
  <si>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</si>
  <si>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</si>
  <si>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</si>
  <si>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</si>
  <si>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</si>
  <si>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</si>
  <si>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</si>
  <si>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</si>
  <si>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</si>
  <si>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</si>
  <si>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Nationale des Domaines  (DND)</t>
  </si>
  <si>
    <t>Administration centrale</t>
  </si>
  <si>
    <t>NA</t>
  </si>
  <si>
    <t>Direction des Grandes Entreprises (DGE)</t>
  </si>
  <si>
    <t>Direction Nationale de la Géologie et des Mines (DNGM)</t>
  </si>
  <si>
    <t>Direction Générale de la Douane (DGD)</t>
  </si>
  <si>
    <t>Directions Régionales des Impôts (DRI)</t>
  </si>
  <si>
    <t>Office National de la Recherche Pétrolière (ONRP)</t>
  </si>
  <si>
    <t>Institut National de Prévoyance Sociale (INPS)</t>
  </si>
  <si>
    <t>Explication de l'écart</t>
  </si>
  <si>
    <t>Total des recettes de l'Etat du secteur extractif en 2019</t>
  </si>
  <si>
    <t>Total des revenus déclarés par entité de l'Etat déclarante</t>
  </si>
  <si>
    <t>Ecart en XOF</t>
  </si>
  <si>
    <t>L'écart est relatif aux paiements sociaux déclarés unilatéralement par les entreprises retenues dans le périmètre de conciliation et des paiements des societés extractives non retenues dans le périmètre.</t>
  </si>
  <si>
    <t>Liste des entreprises déclarantes</t>
  </si>
  <si>
    <t>Identifiants d’entreprise</t>
  </si>
  <si>
    <t>NIF (Numero d’Identification Fiscal)</t>
  </si>
  <si>
    <t>Cadastre Minier de la DNGM</t>
  </si>
  <si>
    <t>https://mali.revenuedev.org/dashboard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</si>
  <si>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</si>
  <si>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</si>
  <si>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</si>
  <si>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</si>
  <si>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</si>
  <si>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</si>
  <si>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</si>
  <si>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</si>
  <si>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FEKOLA</t>
  </si>
  <si>
    <t>Privée</t>
  </si>
  <si>
    <t>087800848K</t>
  </si>
  <si>
    <t>Minier</t>
  </si>
  <si>
    <t>Exploitation Or</t>
  </si>
  <si>
    <t xml:space="preserve">Bourse de Toronto - "Toronto Stock Exchange"
Bourse de New York - "New York Stock Exchange" </t>
  </si>
  <si>
    <t>SOMILO</t>
  </si>
  <si>
    <t>087800300L</t>
  </si>
  <si>
    <t>Toronto et New york</t>
  </si>
  <si>
    <t>GOUNKOTO</t>
  </si>
  <si>
    <t>087800766A</t>
  </si>
  <si>
    <t>SOMISY</t>
  </si>
  <si>
    <t>878000408S</t>
  </si>
  <si>
    <t>ASX &amp; LSE</t>
  </si>
  <si>
    <t>SEMOS</t>
  </si>
  <si>
    <t>087800209E</t>
  </si>
  <si>
    <t>Johannesburg
Toronto</t>
  </si>
  <si>
    <t>MORILA</t>
  </si>
  <si>
    <t>087800368L</t>
  </si>
  <si>
    <t>NYSE &amp; TSX</t>
  </si>
  <si>
    <t>SEMICO</t>
  </si>
  <si>
    <t>087800378X</t>
  </si>
  <si>
    <t>SOMIFI</t>
  </si>
  <si>
    <t xml:space="preserve"> 087800795T</t>
  </si>
  <si>
    <t>SMK</t>
  </si>
  <si>
    <t>083300712N</t>
  </si>
  <si>
    <t>La bourse de londres</t>
  </si>
  <si>
    <t>NAMPALA</t>
  </si>
  <si>
    <t>087800776J</t>
  </si>
  <si>
    <t>FRANKFORD</t>
  </si>
  <si>
    <t>FABOULA</t>
  </si>
  <si>
    <t xml:space="preserve">087800492H </t>
  </si>
  <si>
    <t>Francfort</t>
  </si>
  <si>
    <t>SEMM</t>
  </si>
  <si>
    <t xml:space="preserve"> 087800054F</t>
  </si>
  <si>
    <t>Exploitation eaux minérales</t>
  </si>
  <si>
    <t>SOMIKA</t>
  </si>
  <si>
    <t>087800504A</t>
  </si>
  <si>
    <t>TORONTO STOCK EXCHANGE</t>
  </si>
  <si>
    <t>CMM</t>
  </si>
  <si>
    <t xml:space="preserve"> 081102335F</t>
  </si>
  <si>
    <t>Exploitation des carrières</t>
  </si>
  <si>
    <t>BARRICK</t>
  </si>
  <si>
    <t xml:space="preserve"> 087800180A</t>
  </si>
  <si>
    <t>Recherche Or</t>
  </si>
  <si>
    <t>Toronto et New-York</t>
  </si>
  <si>
    <t>SOCARCO</t>
  </si>
  <si>
    <t xml:space="preserve"> 087800500E</t>
  </si>
  <si>
    <t>HYDROMA</t>
  </si>
  <si>
    <t>087800617C</t>
  </si>
  <si>
    <t>Exploration du Pétrole et du Gaz</t>
  </si>
  <si>
    <t>YATELA</t>
  </si>
  <si>
    <t xml:space="preserve"> 087800382N</t>
  </si>
  <si>
    <t>IAMGOLD</t>
  </si>
  <si>
    <t xml:space="preserve"> 087800681E</t>
  </si>
  <si>
    <t>RAZEL</t>
  </si>
  <si>
    <t xml:space="preserve"> 087800709Y</t>
  </si>
  <si>
    <t>TIMBUKTU</t>
  </si>
  <si>
    <t xml:space="preserve">084122677T </t>
  </si>
  <si>
    <t>ASX</t>
  </si>
  <si>
    <t>NEVSUN</t>
  </si>
  <si>
    <t xml:space="preserve"> 087800533T</t>
  </si>
  <si>
    <t>NC</t>
  </si>
  <si>
    <t>MMR</t>
  </si>
  <si>
    <t xml:space="preserve"> 087800566G</t>
  </si>
  <si>
    <t>Recherche Bauxite</t>
  </si>
  <si>
    <t>Explication de l'Ecart:</t>
  </si>
  <si>
    <t>Déclaration unilatérale de l'Etat
(Autres sociétés)</t>
  </si>
  <si>
    <t>Déclaration unilatérale de l'Etat (Sous traitants)</t>
  </si>
  <si>
    <t>Paiement sociaux</t>
  </si>
  <si>
    <t>Total en XOF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</si>
  <si>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</si>
  <si>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</si>
  <si>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</si>
  <si>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</si>
  <si>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</si>
  <si>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</si>
  <si>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</si>
  <si>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</si>
  <si>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</si>
  <si>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</si>
  <si>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Colonne1</t>
  </si>
  <si>
    <t>Non applicable</t>
  </si>
  <si>
    <t>Section 7, Sous section 7.1, Recommandation 7.1.2 du rapport ITIE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</si>
  <si>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</si>
  <si>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</si>
  <si>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</si>
  <si>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</si>
  <si>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</si>
  <si>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</si>
  <si>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</si>
  <si>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</si>
  <si>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</si>
  <si>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</si>
  <si>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</si>
  <si>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</si>
  <si>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</si>
  <si>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</si>
  <si>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</si>
  <si>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</si>
  <si>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</si>
  <si>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</si>
  <si>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</si>
  <si>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</si>
  <si>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Taxe ad valorem</t>
  </si>
  <si>
    <t>Dividendes</t>
  </si>
  <si>
    <t>Redevance superficiaire</t>
  </si>
  <si>
    <t>Contribution pour prestation de service rendu</t>
  </si>
  <si>
    <t>Droit de Timbre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</si>
  <si>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</si>
  <si>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Droit d'enregistrement</t>
  </si>
  <si>
    <t>Impôt spécial sur certains produits (ISCP)</t>
  </si>
  <si>
    <t>IRVM</t>
  </si>
  <si>
    <t>Impôt sur les sociétés (Acomptes Provisionnels)</t>
  </si>
  <si>
    <t>Taxe de logement</t>
  </si>
  <si>
    <t>Taxe de formation professionnelle</t>
  </si>
  <si>
    <t>Contribution forfaitaire à la charge de l’employeur</t>
  </si>
  <si>
    <t>Taxe emploi jeune</t>
  </si>
  <si>
    <t>TVA</t>
  </si>
  <si>
    <t>Impôt sur le traitement des salaires</t>
  </si>
  <si>
    <t>Retenues BIC</t>
  </si>
  <si>
    <t>Retenues TVA</t>
  </si>
  <si>
    <t>Retenues IRF</t>
  </si>
  <si>
    <t>Autres retenues à la source</t>
  </si>
  <si>
    <t>Contribution Générale de solidarité</t>
  </si>
  <si>
    <t>Pénalités</t>
  </si>
  <si>
    <t>Redevances superficiaires</t>
  </si>
  <si>
    <t>Taxe de délivrance</t>
  </si>
  <si>
    <t>Taxe de renouvellement</t>
  </si>
  <si>
    <t>Taxe d’extraction (ramassage)</t>
  </si>
  <si>
    <t>Taxe sur plus value sur transfert de titre</t>
  </si>
  <si>
    <t>Taxe de convention</t>
  </si>
  <si>
    <t>Taxe de transfert</t>
  </si>
  <si>
    <t xml:space="preserve">Droit de douane </t>
  </si>
  <si>
    <t>Pénalités et contentieux</t>
  </si>
  <si>
    <t>Taxe superficiaire</t>
  </si>
  <si>
    <t>Fonds de promotion et de formation</t>
  </si>
  <si>
    <t xml:space="preserve">Cotisations sociales </t>
  </si>
  <si>
    <t>Assurances Maladie Obligatoires (AMO)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</si>
  <si>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</si>
  <si>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</si>
  <si>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</si>
  <si>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Commentaires</t>
  </si>
  <si>
    <t>Total des revenus du secteur selon rapport ITIE-ML 2019 (en XOF)</t>
  </si>
  <si>
    <t>Revenus tels que divulgués par le gouvernement (au niveau de la colonne J64)</t>
  </si>
  <si>
    <t>Paiements sociaux</t>
  </si>
  <si>
    <t>Paiements sociaux déclarés unilatéralement par les entreprises retenues dans le périmètre de conciliation</t>
  </si>
  <si>
    <t>Commentaire 1</t>
  </si>
  <si>
    <t>Explication de l'ecart</t>
  </si>
  <si>
    <t>Déclarations unilatérales</t>
  </si>
  <si>
    <t>Déclarations unilatérales des sous-traitants</t>
  </si>
  <si>
    <t>Déclarations unilatérales des societés extractives hors périmètre</t>
  </si>
  <si>
    <t>Déclarations uninilatérales des societés extractives hors périmètre</t>
  </si>
  <si>
    <t>Directions Régionales des Impôts</t>
  </si>
  <si>
    <t>Office Nationale pour la Recherche Pétrolière</t>
  </si>
  <si>
    <t>Total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</si>
  <si>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</si>
  <si>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</si>
  <si>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</si>
  <si>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</si>
  <si>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</si>
  <si>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</si>
  <si>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</si>
  <si>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</si>
  <si>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</si>
  <si>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</si>
  <si>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</si>
  <si>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</si>
  <si>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</si>
  <si>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</si>
  <si>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</si>
  <si>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</si>
  <si>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</si>
  <si>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</si>
  <si>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AJOUTER UN SECTEUR</t>
  </si>
  <si>
    <t>Revenus tels que divulgués par les entreprises déclarantes  (au niveau de la colonne K203)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</si>
  <si>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</si>
  <si>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</si>
  <si>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</si>
  <si>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</si>
  <si>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</si>
  <si>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</si>
  <si>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</si>
  <si>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</si>
  <si>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</si>
  <si>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</si>
  <si>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</si>
  <si>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</si>
  <si>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</si>
  <si>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</si>
  <si>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</si>
  <si>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</si>
  <si>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</si>
  <si>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</si>
  <si>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</si>
  <si>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</si>
  <si>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</si>
  <si>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</si>
  <si>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</si>
  <si>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</si>
  <si>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</si>
  <si>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</si>
  <si>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</si>
  <si>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</si>
  <si>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</si>
  <si>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</si>
  <si>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</si>
  <si>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</si>
  <si>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</si>
  <si>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</si>
  <si>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</si>
  <si>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2606</t>
  </si>
  <si>
    <t>Aluminium (2606)</t>
  </si>
  <si>
    <t>Aluminium (2606), volume</t>
  </si>
  <si>
    <t>Impôts ordinaires sur le revenu, le bénéfice et les plus-values (1112E1)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</si>
  <si>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</si>
  <si>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</si>
  <si>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</si>
  <si>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</si>
  <si>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</si>
  <si>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</si>
  <si>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</si>
  <si>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</si>
  <si>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</si>
  <si>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</si>
  <si>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</si>
  <si>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</si>
  <si>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</si>
  <si>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</si>
  <si>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</si>
  <si>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</si>
  <si>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</si>
  <si>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</si>
  <si>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</si>
  <si>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</si>
  <si>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</si>
  <si>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</si>
  <si>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</si>
  <si>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</si>
  <si>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</si>
  <si>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</si>
  <si>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</si>
  <si>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</si>
  <si>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2514</t>
  </si>
  <si>
    <t>Ardoise (2514)</t>
  </si>
  <si>
    <t>Ardoise (2514), volume</t>
  </si>
  <si>
    <t>Impôts sur la masse salariale et la force de travail (112E)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</si>
  <si>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</si>
  <si>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</si>
  <si>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</si>
  <si>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</si>
  <si>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</si>
  <si>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</si>
  <si>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</si>
  <si>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</si>
  <si>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</si>
  <si>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</si>
  <si>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</si>
  <si>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</si>
  <si>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Impôts sur la propriété (113E)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</si>
  <si>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</si>
  <si>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</si>
  <si>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</si>
  <si>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</si>
  <si>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</si>
  <si>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</si>
  <si>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</si>
  <si>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</si>
  <si>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</si>
  <si>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</si>
  <si>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</si>
  <si>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</si>
  <si>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</si>
  <si>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</si>
  <si>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d’affaires)(1141E)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</si>
  <si>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</si>
  <si>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</si>
  <si>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</si>
  <si>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</si>
  <si>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Autres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</si>
  <si>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</si>
  <si>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</si>
  <si>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</si>
  <si>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</si>
  <si>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</si>
  <si>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</si>
  <si>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</si>
  <si>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</si>
  <si>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</si>
  <si>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</si>
  <si>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</si>
  <si>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</si>
  <si>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</si>
  <si>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</si>
  <si>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</si>
  <si>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</si>
  <si>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</si>
  <si>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</si>
  <si>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</si>
  <si>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</si>
  <si>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</si>
  <si>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</si>
  <si>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 (114521E)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</si>
  <si>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</si>
  <si>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</si>
  <si>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</si>
  <si>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</si>
  <si>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</si>
  <si>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</si>
  <si>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</si>
  <si>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</si>
  <si>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</si>
  <si>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</si>
  <si>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</si>
  <si>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</si>
  <si>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</si>
  <si>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</si>
  <si>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</si>
  <si>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</si>
  <si>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</si>
  <si>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</si>
  <si>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</si>
  <si>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</si>
  <si>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</si>
  <si>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</si>
  <si>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</si>
  <si>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</si>
  <si>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</si>
  <si>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</si>
  <si>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</si>
  <si>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</si>
  <si>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</si>
  <si>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</si>
  <si>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</si>
  <si>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</si>
  <si>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</si>
  <si>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</si>
  <si>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</si>
  <si>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</si>
  <si>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</si>
  <si>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</si>
  <si>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</si>
  <si>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</si>
  <si>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</si>
  <si>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 (1151E)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</si>
  <si>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</si>
  <si>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</si>
  <si>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</si>
  <si>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</si>
  <si>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</si>
  <si>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</si>
  <si>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</si>
  <si>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</si>
  <si>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</si>
  <si>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</si>
  <si>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</si>
  <si>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</si>
  <si>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</si>
  <si>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</si>
  <si>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 (1152E)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</si>
  <si>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</si>
  <si>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</si>
  <si>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</si>
  <si>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</si>
  <si>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</si>
  <si>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</si>
  <si>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</si>
  <si>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</si>
  <si>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</si>
  <si>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</si>
  <si>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</si>
  <si>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</si>
  <si>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</si>
  <si>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</si>
  <si>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</si>
  <si>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</si>
  <si>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</si>
  <si>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</si>
  <si>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</si>
  <si>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</si>
  <si>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</si>
  <si>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</si>
  <si>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</si>
  <si>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</si>
  <si>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</si>
  <si>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</si>
  <si>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</si>
  <si>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 (116E)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</si>
  <si>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</si>
  <si>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</si>
  <si>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</si>
  <si>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</si>
  <si>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</si>
  <si>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</si>
  <si>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</si>
  <si>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</si>
  <si>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</si>
  <si>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</si>
  <si>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</si>
  <si>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</si>
  <si>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</si>
  <si>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</si>
  <si>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</si>
  <si>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</si>
  <si>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</si>
  <si>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</si>
  <si>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</si>
  <si>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</si>
  <si>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</si>
  <si>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</si>
  <si>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</si>
  <si>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</si>
  <si>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</si>
  <si>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</si>
  <si>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</si>
  <si>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</si>
  <si>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</si>
  <si>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</si>
  <si>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</si>
  <si>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</si>
  <si>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</si>
  <si>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</si>
  <si>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</si>
  <si>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</si>
  <si>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</si>
  <si>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</si>
  <si>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</si>
  <si>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</si>
  <si>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</si>
  <si>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</si>
  <si>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Provenant de la participation de l’État (1412E2)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</si>
  <si>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</si>
  <si>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</si>
  <si>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</si>
  <si>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</si>
  <si>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</si>
  <si>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</si>
  <si>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</si>
  <si>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</si>
  <si>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</si>
  <si>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</si>
  <si>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</si>
  <si>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</si>
  <si>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</si>
  <si>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</si>
  <si>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</si>
  <si>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</si>
  <si>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</si>
  <si>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</si>
  <si>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</si>
  <si>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</si>
  <si>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</si>
  <si>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</si>
  <si>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</si>
  <si>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</si>
  <si>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</si>
  <si>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</si>
  <si>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</si>
  <si>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 (1415E1)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</si>
  <si>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</si>
  <si>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</si>
  <si>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</si>
  <si>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</si>
  <si>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</si>
  <si>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</si>
  <si>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</si>
  <si>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</si>
  <si>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</si>
  <si>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</si>
  <si>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</si>
  <si>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</si>
  <si>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</si>
  <si>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</si>
  <si>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</si>
  <si>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</si>
  <si>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</si>
  <si>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</si>
  <si>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</si>
  <si>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</si>
  <si>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</si>
  <si>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</si>
  <si>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</si>
  <si>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</si>
  <si>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</si>
  <si>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</si>
  <si>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</si>
  <si>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</si>
  <si>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</si>
  <si>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</si>
  <si>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</si>
  <si>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</si>
  <si>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</si>
  <si>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</si>
  <si>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</si>
  <si>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</si>
  <si>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</si>
  <si>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</si>
  <si>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</si>
  <si>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</si>
  <si>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</si>
  <si>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</si>
  <si>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</si>
  <si>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</si>
  <si>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</si>
  <si>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</si>
  <si>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</si>
  <si>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</si>
  <si>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</si>
  <si>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</si>
  <si>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</si>
  <si>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</si>
  <si>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</si>
  <si>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</si>
  <si>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</si>
  <si>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</si>
  <si>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</si>
  <si>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 (1415E4)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</si>
  <si>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</si>
  <si>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</si>
  <si>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</si>
  <si>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</si>
  <si>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</si>
  <si>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</si>
  <si>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</si>
  <si>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</si>
  <si>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</si>
  <si>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</si>
  <si>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</si>
  <si>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</si>
  <si>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</si>
  <si>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</si>
  <si>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</si>
  <si>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</si>
  <si>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</si>
  <si>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</si>
  <si>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</si>
  <si>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</si>
  <si>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</si>
  <si>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</si>
  <si>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</si>
  <si>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</si>
  <si>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</si>
  <si>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</si>
  <si>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</si>
  <si>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</si>
  <si>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</si>
  <si>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</si>
  <si>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</si>
  <si>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</si>
  <si>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</si>
  <si>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</si>
  <si>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</si>
  <si>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</si>
  <si>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</si>
  <si>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 (1422E)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</si>
  <si>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</si>
  <si>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</si>
  <si>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</si>
  <si>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</si>
  <si>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</si>
  <si>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</si>
  <si>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</si>
  <si>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</si>
  <si>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</si>
  <si>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</si>
  <si>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</si>
  <si>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</si>
  <si>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</si>
  <si>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dédits (143E)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</si>
  <si>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</si>
  <si>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</si>
  <si>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</si>
  <si>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</si>
  <si>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</si>
  <si>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</si>
  <si>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</si>
  <si>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</si>
  <si>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</si>
  <si>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</si>
  <si>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</si>
  <si>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2 716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</si>
  <si>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</si>
  <si>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</si>
  <si>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</si>
  <si>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</si>
  <si>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</si>
  <si>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</si>
  <si>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</si>
  <si>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</si>
  <si>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</si>
  <si>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</si>
  <si>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</si>
  <si>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</si>
  <si>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</si>
  <si>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</si>
  <si>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</si>
  <si>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</si>
  <si>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</si>
  <si>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</si>
  <si>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</si>
  <si>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</si>
  <si>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</si>
  <si>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</si>
  <si>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</si>
  <si>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</si>
  <si>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</si>
  <si>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</si>
  <si>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</si>
  <si>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</si>
  <si>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</si>
  <si>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</si>
  <si>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</si>
  <si>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</si>
  <si>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</si>
  <si>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</si>
  <si>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</si>
  <si>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</si>
  <si>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</si>
  <si>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</si>
  <si>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</si>
  <si>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</si>
  <si>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</si>
  <si>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</si>
  <si>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</si>
  <si>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</si>
  <si>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</si>
  <si>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</si>
  <si>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</si>
  <si>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</si>
  <si>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</si>
  <si>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</si>
  <si>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</si>
  <si>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</si>
  <si>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</si>
  <si>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</si>
  <si>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</si>
  <si>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</si>
  <si>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</si>
  <si>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</si>
  <si>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</si>
  <si>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</si>
  <si>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</si>
  <si>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</si>
  <si>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</si>
  <si>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</si>
  <si>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</si>
  <si>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</si>
  <si>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</si>
  <si>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</si>
  <si>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</si>
  <si>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</si>
  <si>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</si>
  <si>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</si>
  <si>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</si>
  <si>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</si>
  <si>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</si>
  <si>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</si>
  <si>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</si>
  <si>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</si>
  <si>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</si>
  <si>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</si>
  <si>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</si>
  <si>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</si>
  <si>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</si>
  <si>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</si>
  <si>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</si>
  <si>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</si>
  <si>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</si>
  <si>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</si>
  <si>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</si>
  <si>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</si>
  <si>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</si>
  <si>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</si>
  <si>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</si>
  <si>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</si>
  <si>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</si>
  <si>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XAF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</si>
  <si>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</si>
  <si>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</si>
  <si>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</si>
  <si>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</si>
  <si>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</si>
  <si>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</si>
  <si>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</si>
  <si>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</si>
  <si>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</si>
  <si>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</si>
  <si>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</si>
  <si>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</si>
  <si>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</si>
  <si>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</si>
  <si>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</si>
  <si>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</si>
  <si>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</si>
  <si>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</si>
  <si>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</si>
  <si>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</si>
  <si>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</si>
  <si>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</si>
  <si>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</si>
  <si>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</si>
  <si>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</si>
  <si>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</si>
  <si>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</si>
  <si>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</si>
  <si>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</si>
  <si>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</si>
  <si>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</si>
  <si>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</si>
  <si>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</si>
  <si>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</si>
  <si>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</si>
  <si>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</si>
  <si>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</si>
  <si>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</si>
  <si>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</si>
  <si>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</si>
  <si>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</si>
  <si>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</si>
  <si>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</si>
  <si>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</si>
  <si>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</si>
  <si>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</si>
  <si>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</si>
  <si>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</si>
  <si>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</si>
  <si>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</si>
  <si>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</si>
  <si>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</si>
  <si>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</si>
  <si>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</si>
  <si>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</si>
  <si>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</si>
  <si>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</si>
  <si>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</si>
  <si>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</si>
  <si>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</si>
  <si>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</si>
  <si>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</si>
  <si>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</si>
  <si>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</si>
  <si>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</si>
  <si>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</si>
  <si>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</si>
  <si>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</si>
  <si>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</si>
  <si>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</si>
  <si>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</si>
  <si>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</si>
  <si>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</si>
  <si>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</si>
  <si>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</si>
  <si>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</si>
  <si>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</si>
  <si>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</si>
  <si>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</si>
  <si>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</si>
  <si>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</si>
  <si>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</si>
  <si>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</si>
  <si>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</si>
  <si>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</si>
  <si>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</si>
  <si>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</si>
  <si>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</si>
  <si>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</si>
  <si>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</si>
  <si>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</si>
  <si>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</si>
  <si>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</si>
  <si>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</si>
  <si>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</si>
  <si>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</si>
  <si>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</si>
  <si>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</si>
  <si>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</si>
  <si>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</si>
  <si>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</si>
  <si>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</si>
  <si>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</si>
  <si>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</si>
  <si>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</si>
  <si>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</si>
  <si>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</si>
  <si>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</si>
  <si>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</si>
  <si>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</si>
  <si>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</si>
  <si>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</si>
  <si>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</si>
  <si>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</si>
  <si>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</si>
  <si>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</si>
  <si>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</si>
  <si>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</si>
  <si>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</si>
  <si>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</si>
  <si>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</si>
  <si>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</si>
  <si>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</si>
  <si>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</si>
  <si>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</si>
  <si>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</si>
  <si>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</si>
  <si>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</si>
  <si>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</si>
  <si>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</si>
  <si>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</si>
  <si>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</si>
  <si>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</si>
  <si>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</si>
  <si>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</si>
  <si>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</si>
  <si>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</si>
  <si>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</si>
  <si>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</si>
  <si>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</si>
  <si>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</si>
  <si>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</si>
  <si>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</si>
  <si>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</si>
  <si>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</si>
  <si>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</si>
  <si>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</si>
  <si>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</si>
  <si>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</si>
  <si>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</si>
  <si>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</si>
  <si>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</si>
  <si>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</si>
  <si>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</si>
  <si>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</si>
  <si>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</si>
  <si>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</si>
  <si>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</si>
  <si>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</si>
  <si>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</si>
  <si>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</si>
  <si>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</si>
  <si>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</si>
  <si>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</si>
  <si>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</si>
  <si>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</si>
  <si>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</si>
  <si>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</si>
  <si>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</si>
  <si>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</si>
  <si>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</si>
  <si>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</si>
  <si>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</si>
  <si>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</si>
  <si>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</si>
  <si>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</si>
  <si>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</si>
  <si>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</si>
  <si>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</si>
  <si>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</si>
  <si>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</si>
  <si>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</si>
  <si>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</si>
  <si>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</si>
  <si>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</si>
  <si>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</si>
  <si>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</si>
  <si>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</si>
  <si>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</si>
  <si>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</si>
  <si>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</si>
  <si>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</si>
  <si>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</si>
  <si>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</si>
  <si>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</si>
  <si>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</si>
  <si>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</si>
  <si>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</si>
  <si>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</si>
  <si>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</si>
  <si>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</si>
  <si>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</si>
  <si>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</si>
  <si>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</si>
  <si>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</si>
  <si>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</si>
  <si>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</si>
  <si>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</si>
  <si>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</si>
  <si>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</si>
  <si>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</si>
  <si>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</si>
  <si>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</si>
  <si>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</si>
  <si>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</si>
  <si>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</si>
  <si>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</si>
  <si>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</si>
  <si>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</si>
  <si>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</si>
  <si>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</si>
  <si>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</si>
  <si>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</si>
  <si>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</si>
  <si>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</si>
  <si>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</si>
  <si>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</si>
  <si>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</si>
  <si>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</si>
  <si>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</si>
  <si>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</si>
  <si>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</si>
  <si>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</si>
  <si>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</si>
  <si>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</si>
  <si>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</si>
  <si>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</si>
  <si>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</si>
  <si>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</si>
  <si>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</si>
  <si>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</si>
  <si>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</si>
  <si>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</si>
  <si>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</si>
  <si>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</si>
  <si>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</si>
  <si>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</si>
  <si>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</si>
  <si>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</si>
  <si>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</si>
  <si>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</si>
  <si>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</si>
  <si>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</si>
  <si>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</si>
  <si>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</si>
  <si>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</si>
  <si>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</si>
  <si>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</si>
  <si>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</si>
  <si>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</si>
  <si>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</si>
  <si>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</si>
  <si>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</si>
  <si>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</si>
  <si>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</si>
  <si>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</si>
  <si>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</si>
  <si>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</si>
  <si>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</si>
  <si>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</si>
  <si>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</si>
  <si>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</si>
  <si>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</si>
  <si>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</si>
  <si>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</si>
  <si>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</si>
  <si>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</si>
  <si>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</si>
  <si>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</si>
  <si>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</si>
  <si>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</si>
  <si>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</si>
  <si>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</si>
  <si>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</si>
  <si>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</si>
  <si>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</si>
  <si>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</si>
  <si>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</si>
  <si>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</si>
  <si>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</si>
  <si>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</si>
  <si>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</si>
  <si>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</si>
  <si>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</si>
  <si>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</si>
  <si>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</si>
  <si>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</si>
  <si>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</si>
  <si>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</si>
  <si>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</si>
  <si>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</si>
  <si>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</si>
  <si>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</si>
  <si>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</si>
  <si>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</si>
  <si>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</si>
  <si>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</si>
  <si>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</si>
  <si>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</si>
  <si>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</si>
  <si>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</si>
  <si>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</si>
  <si>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</si>
  <si>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</si>
  <si>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</si>
  <si>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</si>
  <si>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</si>
  <si>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</si>
  <si>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</si>
  <si>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</si>
  <si>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</si>
  <si>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</si>
  <si>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</si>
  <si>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</si>
  <si>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</si>
  <si>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</si>
  <si>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</si>
  <si>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</si>
  <si>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</si>
  <si>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</si>
  <si>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</si>
  <si>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</si>
  <si>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</si>
  <si>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</si>
  <si>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</si>
  <si>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</si>
  <si>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</si>
  <si>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</si>
  <si>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</si>
  <si>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</si>
  <si>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</si>
  <si>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</si>
  <si>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</si>
  <si>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</si>
  <si>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</si>
  <si>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</si>
  <si>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</si>
  <si>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</si>
  <si>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</si>
  <si>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</si>
  <si>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</si>
  <si>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</si>
  <si>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</si>
  <si>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</si>
  <si>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</si>
  <si>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</si>
  <si>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</si>
  <si>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</si>
  <si>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</si>
  <si>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</si>
  <si>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</si>
  <si>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</si>
  <si>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</si>
  <si>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</si>
  <si>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</si>
  <si>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</si>
  <si>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</si>
  <si>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</si>
  <si>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</si>
  <si>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</si>
  <si>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</si>
  <si>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</si>
  <si>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</si>
  <si>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</si>
  <si>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</si>
  <si>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</si>
  <si>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</si>
  <si>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</si>
  <si>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</si>
  <si>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</si>
  <si>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</si>
  <si>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</si>
  <si>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</si>
  <si>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</si>
  <si>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</si>
  <si>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</si>
  <si>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</si>
  <si>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</si>
  <si>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</si>
  <si>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</si>
  <si>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</si>
  <si>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</si>
  <si>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</si>
  <si>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</si>
  <si>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</si>
  <si>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</si>
  <si>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</si>
  <si>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</si>
  <si>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</si>
  <si>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</si>
  <si>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</si>
  <si>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</si>
  <si>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</si>
  <si>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</si>
  <si>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</si>
  <si>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</si>
  <si>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</si>
  <si>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</si>
  <si>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</si>
  <si>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</si>
  <si>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</si>
  <si>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</si>
  <si>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</si>
  <si>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</si>
  <si>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</si>
  <si>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</si>
  <si>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</si>
  <si>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</si>
  <si>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</si>
  <si>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</si>
  <si>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</si>
  <si>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</si>
  <si>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</si>
  <si>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</si>
  <si>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</si>
  <si>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</si>
  <si>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</si>
  <si>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</si>
  <si>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</si>
  <si>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</si>
  <si>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</si>
  <si>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</si>
  <si>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</si>
  <si>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</si>
  <si>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</si>
  <si>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</si>
  <si>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</si>
  <si>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</si>
  <si>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</si>
  <si>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</si>
  <si>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</si>
  <si>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</si>
  <si>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</si>
  <si>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</si>
  <si>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</si>
  <si>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</si>
  <si>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</si>
  <si>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</si>
  <si>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</si>
  <si>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</si>
  <si>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</si>
  <si>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</si>
  <si>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</si>
  <si>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</si>
  <si>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</si>
  <si>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</si>
  <si>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</si>
  <si>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</si>
  <si>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</si>
  <si>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</si>
  <si>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</si>
  <si>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</si>
  <si>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</si>
  <si>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</si>
  <si>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</si>
  <si>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</si>
  <si>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</si>
  <si>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</si>
  <si>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</si>
  <si>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</si>
  <si>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</si>
  <si>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</si>
  <si>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</si>
  <si>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</si>
  <si>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</si>
  <si>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</si>
  <si>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</si>
  <si>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</si>
  <si>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</si>
  <si>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</si>
  <si>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</si>
  <si>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</si>
  <si>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</si>
  <si>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</si>
  <si>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</si>
  <si>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</si>
  <si>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</si>
  <si>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</si>
  <si>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</si>
  <si>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</si>
  <si>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</si>
  <si>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</si>
  <si>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</si>
  <si>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</si>
  <si>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</si>
  <si>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</si>
  <si>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</si>
  <si>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</si>
  <si>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</si>
  <si>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</si>
  <si>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</si>
  <si>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</si>
  <si>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</si>
  <si>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</si>
  <si>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</si>
  <si>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</si>
  <si>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</si>
  <si>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</si>
  <si>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</si>
  <si>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</si>
  <si>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</si>
  <si>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</si>
  <si>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</si>
  <si>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</si>
  <si>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</si>
  <si>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</si>
  <si>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</si>
  <si>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</si>
  <si>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</si>
  <si>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</si>
  <si>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</si>
  <si>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</si>
  <si>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</si>
  <si>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</si>
  <si>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</si>
  <si>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</si>
  <si>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</si>
  <si>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</si>
  <si>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</si>
  <si>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</si>
  <si>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</si>
  <si>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</si>
  <si>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</si>
  <si>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</si>
  <si>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</si>
  <si>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</si>
  <si>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</si>
  <si>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</si>
  <si>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</si>
  <si>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</si>
  <si>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</si>
  <si>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</si>
  <si>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</si>
  <si>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</si>
  <si>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</si>
  <si>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</si>
  <si>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</si>
  <si>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</si>
  <si>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</si>
  <si>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</si>
  <si>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</si>
  <si>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</si>
  <si>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</si>
  <si>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</si>
  <si>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</si>
  <si>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</si>
  <si>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</si>
  <si>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</si>
  <si>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</si>
  <si>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</si>
  <si>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</si>
  <si>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</si>
  <si>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</si>
  <si>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</si>
  <si>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</si>
  <si>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</si>
  <si>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</si>
  <si>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</si>
  <si>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</si>
  <si>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</si>
  <si>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</si>
  <si>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</si>
  <si>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</si>
  <si>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</si>
  <si>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</si>
  <si>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</si>
  <si>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</si>
  <si>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</si>
  <si>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</si>
  <si>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</si>
  <si>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</si>
  <si>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</si>
  <si>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</si>
  <si>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</si>
  <si>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</si>
  <si>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</si>
  <si>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</si>
  <si>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</si>
  <si>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</si>
  <si>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</si>
  <si>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</si>
  <si>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</si>
  <si>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</si>
  <si>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</si>
  <si>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</si>
  <si>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</si>
  <si>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</si>
  <si>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</si>
  <si>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</si>
  <si>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</si>
  <si>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</si>
  <si>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</si>
  <si>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</si>
  <si>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</si>
  <si>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</si>
  <si>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</si>
  <si>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</si>
  <si>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</si>
  <si>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</si>
  <si>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</si>
  <si>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</si>
  <si>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</si>
  <si>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</si>
  <si>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</si>
  <si>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</si>
  <si>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</si>
  <si>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</si>
  <si>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</si>
  <si>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</si>
  <si>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</si>
  <si>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</si>
  <si>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</si>
  <si>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</si>
  <si>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</si>
  <si>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</si>
  <si>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</si>
  <si>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</si>
  <si>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</si>
  <si>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</si>
  <si>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</si>
  <si>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</si>
  <si>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</si>
  <si>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</si>
  <si>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</si>
  <si>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</si>
  <si>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</si>
  <si>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</si>
  <si>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</si>
  <si>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</si>
  <si>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</si>
  <si>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</si>
  <si>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</si>
  <si>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</si>
  <si>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</si>
  <si>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</si>
  <si>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</si>
  <si>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</si>
  <si>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</si>
  <si>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</si>
  <si>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</si>
  <si>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</si>
  <si>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</si>
  <si>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</si>
  <si>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</si>
  <si>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</si>
  <si>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</si>
  <si>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</si>
  <si>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</si>
  <si>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</si>
  <si>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</si>
  <si>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</si>
  <si>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</si>
  <si>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</si>
  <si>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</si>
  <si>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</si>
  <si>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</si>
  <si>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</si>
  <si>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</si>
  <si>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</si>
  <si>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</si>
  <si>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</si>
  <si>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</si>
  <si>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</si>
  <si>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</si>
  <si>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</si>
  <si>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</si>
  <si>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</si>
  <si>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</si>
  <si>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</si>
  <si>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</si>
  <si>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</si>
  <si>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</si>
  <si>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</si>
  <si>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</si>
  <si>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</si>
  <si>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</si>
  <si>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</si>
  <si>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</si>
  <si>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</si>
  <si>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</si>
  <si>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</si>
  <si>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</si>
  <si>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</si>
  <si>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</si>
  <si>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</si>
  <si>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</si>
  <si>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</si>
  <si>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</si>
  <si>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</si>
  <si>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</si>
  <si>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</si>
  <si>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</si>
  <si>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</si>
  <si>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</si>
  <si>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</si>
  <si>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</si>
  <si>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</si>
  <si>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</si>
  <si>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</si>
  <si>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</si>
  <si>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</si>
  <si>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</si>
  <si>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</si>
  <si>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</si>
  <si>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</si>
  <si>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</si>
  <si>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</si>
  <si>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</si>
  <si>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</si>
  <si>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</si>
  <si>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</si>
  <si>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</si>
  <si>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</si>
  <si>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</si>
  <si>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</si>
  <si>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</si>
  <si>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</si>
  <si>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</si>
  <si>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</si>
  <si>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</si>
  <si>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</si>
  <si>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</si>
  <si>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</si>
  <si>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</si>
  <si>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</si>
  <si>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</si>
  <si>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</si>
  <si>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</si>
  <si>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</si>
  <si>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</si>
  <si>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</si>
  <si>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</si>
  <si>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</si>
  <si>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</si>
  <si>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</si>
  <si>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</si>
  <si>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</si>
  <si>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</si>
  <si>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</si>
  <si>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</si>
  <si>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</si>
  <si>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</si>
  <si>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</si>
  <si>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</si>
  <si>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</si>
  <si>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</si>
  <si>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</si>
  <si>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</si>
  <si>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</si>
  <si>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</si>
  <si>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</si>
  <si>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</si>
  <si>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</si>
  <si>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</si>
  <si>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</si>
  <si>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</si>
  <si>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</si>
  <si>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</si>
  <si>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</si>
  <si>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</si>
  <si>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</si>
  <si>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</si>
  <si>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</si>
  <si>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</si>
  <si>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</si>
  <si>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</si>
  <si>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</si>
  <si>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</si>
  <si>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</si>
  <si>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</si>
  <si>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</si>
  <si>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</si>
  <si>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</si>
  <si>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</si>
  <si>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</si>
  <si>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</si>
  <si>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</si>
  <si>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</si>
  <si>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</si>
  <si>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</si>
  <si>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</si>
  <si>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</si>
  <si>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</si>
  <si>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</si>
  <si>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</si>
  <si>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</si>
  <si>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</si>
  <si>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</si>
  <si>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</si>
  <si>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</si>
  <si>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</si>
  <si>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</si>
  <si>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</si>
  <si>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</si>
  <si>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</si>
  <si>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</si>
  <si>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</si>
  <si>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</si>
  <si>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</si>
  <si>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</si>
  <si>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</si>
  <si>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</si>
  <si>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</si>
  <si>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</si>
  <si>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</si>
  <si>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</si>
  <si>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</si>
  <si>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</si>
  <si>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</si>
  <si>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</si>
  <si>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</si>
  <si>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</si>
  <si>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</si>
  <si>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</si>
  <si>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</si>
  <si>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</si>
  <si>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</si>
  <si>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</si>
  <si>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</si>
  <si>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</si>
  <si>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</si>
  <si>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</si>
  <si>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</si>
  <si>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</si>
  <si>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</si>
  <si>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</si>
  <si>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</si>
  <si>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</si>
  <si>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</si>
  <si>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</si>
  <si>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</si>
  <si>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</si>
  <si>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</si>
  <si>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</si>
  <si>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</si>
  <si>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</si>
  <si>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</si>
  <si>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</si>
  <si>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</si>
  <si>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</si>
  <si>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</si>
  <si>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</si>
  <si>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</si>
  <si>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</si>
  <si>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</si>
  <si>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</si>
  <si>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</si>
  <si>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</si>
  <si>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</si>
  <si>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</si>
  <si>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</si>
  <si>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</si>
  <si>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</si>
  <si>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</si>
  <si>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</si>
  <si>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</si>
  <si>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</si>
  <si>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</si>
  <si>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</si>
  <si>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</si>
  <si>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</si>
  <si>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</si>
  <si>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</si>
  <si>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</si>
  <si>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</si>
  <si>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</si>
  <si>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</si>
  <si>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</si>
  <si>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</si>
  <si>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</si>
  <si>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</si>
  <si>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</si>
  <si>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</si>
  <si>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</si>
  <si>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</si>
  <si>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</si>
  <si>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</si>
  <si>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</si>
  <si>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</si>
  <si>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</si>
  <si>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</si>
  <si>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</si>
  <si>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</si>
  <si>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</si>
  <si>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</si>
  <si>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</si>
  <si>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</si>
  <si>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</si>
  <si>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</si>
  <si>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</si>
  <si>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</si>
  <si>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</si>
  <si>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</si>
  <si>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</si>
  <si>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</si>
  <si>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</si>
  <si>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</si>
  <si>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</si>
  <si>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</si>
  <si>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</si>
  <si>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</si>
  <si>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</si>
  <si>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</si>
  <si>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</si>
  <si>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</si>
  <si>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</si>
  <si>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</si>
  <si>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</si>
  <si>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</si>
  <si>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</si>
  <si>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</si>
  <si>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</si>
  <si>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</si>
  <si>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</si>
  <si>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</si>
  <si>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</si>
  <si>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</si>
  <si>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</si>
  <si>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</si>
  <si>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</si>
  <si>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</si>
  <si>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</si>
  <si>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</si>
  <si>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</si>
  <si>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</si>
  <si>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</si>
  <si>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</si>
  <si>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</si>
  <si>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</si>
  <si>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</si>
  <si>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</si>
  <si>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</si>
  <si>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</si>
  <si>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</si>
  <si>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</si>
  <si>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</si>
  <si>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</si>
  <si>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</si>
  <si>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</si>
  <si>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</si>
  <si>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</si>
  <si>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</si>
  <si>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</si>
  <si>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</si>
  <si>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</si>
  <si>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</si>
  <si>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</si>
  <si>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</si>
  <si>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</si>
  <si>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</si>
  <si>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</si>
  <si>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</si>
  <si>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</si>
  <si>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</si>
  <si>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</si>
  <si>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</si>
  <si>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</si>
  <si>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</si>
  <si>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</si>
  <si>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</si>
  <si>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</si>
  <si>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</si>
  <si>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</si>
  <si>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</si>
  <si>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</si>
  <si>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</si>
  <si>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</si>
  <si>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</si>
  <si>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</si>
  <si>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</si>
  <si>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</si>
  <si>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</si>
  <si>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</si>
  <si>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</si>
  <si>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</si>
  <si>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</si>
  <si>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</si>
  <si>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</si>
  <si>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</si>
  <si>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</si>
  <si>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</si>
  <si>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</si>
  <si>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</si>
  <si>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</si>
  <si>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</si>
  <si>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</si>
  <si>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</si>
  <si>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</si>
  <si>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</si>
  <si>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</si>
  <si>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</si>
  <si>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</si>
  <si>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</si>
  <si>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</si>
  <si>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</si>
  <si>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</si>
  <si>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</si>
  <si>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</si>
  <si>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</si>
  <si>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</si>
  <si>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</si>
  <si>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</si>
  <si>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</si>
  <si>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</si>
  <si>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</si>
  <si>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</si>
  <si>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</si>
  <si>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</si>
  <si>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</si>
  <si>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</si>
  <si>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</si>
  <si>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</si>
  <si>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</si>
  <si>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</si>
  <si>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</si>
  <si>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</si>
  <si>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</si>
  <si>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</si>
  <si>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</si>
  <si>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</si>
  <si>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</si>
  <si>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</si>
  <si>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</si>
  <si>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</si>
  <si>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</si>
  <si>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</si>
  <si>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</si>
  <si>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</si>
  <si>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</si>
  <si>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</si>
  <si>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</si>
  <si>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</si>
  <si>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</si>
  <si>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</si>
  <si>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</si>
  <si>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</si>
  <si>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</si>
  <si>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</si>
  <si>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</si>
  <si>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</si>
  <si>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</si>
  <si>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</si>
  <si>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</si>
  <si>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</si>
  <si>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</si>
  <si>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</si>
  <si>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</si>
  <si>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</si>
  <si>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</si>
  <si>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</si>
  <si>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</si>
  <si>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</si>
  <si>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</si>
  <si>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</si>
  <si>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</si>
  <si>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</si>
  <si>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</si>
  <si>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</si>
  <si>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</si>
  <si>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</si>
  <si>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</si>
  <si>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</si>
  <si>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</si>
  <si>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</si>
  <si>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</si>
  <si>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</si>
  <si>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</si>
  <si>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</si>
  <si>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</si>
  <si>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</si>
  <si>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</si>
  <si>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</si>
  <si>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</si>
  <si>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</si>
  <si>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</si>
  <si>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</si>
  <si>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</si>
  <si>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</si>
  <si>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</si>
  <si>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</si>
  <si>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</si>
  <si>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</si>
  <si>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</si>
  <si>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</si>
  <si>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</si>
  <si>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</si>
  <si>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</si>
  <si>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</si>
  <si>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</si>
  <si>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</si>
  <si>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</si>
  <si>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</si>
  <si>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</si>
  <si>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</si>
  <si>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</si>
  <si>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</si>
  <si>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</si>
  <si>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</si>
  <si>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</si>
  <si>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</si>
  <si>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</si>
  <si>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</si>
  <si>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</si>
  <si>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</si>
  <si>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</si>
  <si>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</si>
  <si>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</si>
  <si>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</si>
  <si>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</si>
  <si>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</si>
  <si>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</si>
  <si>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</si>
  <si>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</si>
  <si>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</si>
  <si>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</si>
  <si>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</si>
  <si>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</si>
  <si>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</si>
  <si>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</si>
  <si>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</si>
  <si>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</si>
  <si>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</si>
  <si>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</si>
  <si>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</si>
  <si>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</si>
  <si>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</si>
  <si>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</si>
  <si>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</si>
  <si>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</si>
  <si>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</si>
  <si>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</si>
  <si>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</si>
  <si>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</si>
  <si>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</si>
  <si>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</si>
  <si>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</si>
  <si>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</si>
  <si>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</si>
  <si>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</si>
  <si>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</si>
  <si>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</si>
  <si>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</si>
  <si>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</si>
  <si>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</si>
  <si>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</si>
  <si>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</si>
  <si>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</si>
  <si>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</si>
  <si>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</si>
  <si>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</si>
  <si>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</si>
  <si>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</si>
  <si>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</si>
  <si>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</si>
  <si>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</si>
  <si>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</si>
  <si>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</si>
  <si>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</si>
  <si>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</si>
  <si>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</si>
  <si>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</si>
  <si>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</si>
  <si>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</si>
  <si>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</si>
  <si>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</si>
  <si>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</si>
  <si>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</si>
  <si>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</si>
  <si>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</si>
  <si>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</si>
  <si>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</si>
  <si>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</si>
  <si>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</si>
  <si>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</si>
  <si>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</si>
  <si>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</si>
  <si>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</si>
  <si>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</si>
  <si>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</si>
  <si>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</si>
  <si>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</si>
  <si>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</si>
  <si>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</si>
  <si>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</si>
  <si>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</si>
  <si>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</si>
  <si>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</si>
  <si>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</si>
  <si>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</si>
  <si>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</si>
  <si>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</si>
  <si>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</si>
  <si>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</si>
  <si>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</si>
  <si>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</si>
  <si>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</si>
  <si>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</si>
  <si>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</si>
  <si>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</si>
  <si>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</si>
  <si>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</si>
  <si>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</si>
  <si>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</si>
  <si>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</si>
  <si>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</si>
  <si>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</si>
  <si>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</si>
  <si>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</si>
  <si>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</si>
  <si>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</si>
  <si>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</si>
  <si>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</si>
  <si>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</si>
  <si>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</si>
  <si>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</si>
  <si>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</si>
  <si>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</si>
  <si>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</si>
  <si>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</si>
  <si>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</si>
  <si>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</si>
  <si>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</si>
  <si>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</si>
  <si>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</si>
  <si>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</si>
  <si>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</si>
  <si>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</si>
  <si>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</si>
  <si>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</si>
  <si>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</si>
  <si>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</si>
  <si>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</si>
  <si>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</si>
  <si>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</si>
  <si>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</si>
  <si>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</si>
  <si>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</si>
  <si>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</si>
  <si>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</si>
  <si>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</si>
  <si>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</si>
  <si>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</si>
  <si>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</si>
  <si>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</si>
  <si>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</si>
  <si>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</si>
  <si>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</si>
  <si>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</si>
  <si>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</si>
  <si>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</si>
  <si>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</si>
  <si>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</si>
  <si>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</si>
  <si>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</si>
  <si>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</si>
  <si>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</si>
  <si>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</si>
  <si>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</si>
  <si>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</si>
  <si>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</si>
  <si>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</si>
  <si>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</si>
  <si>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</si>
  <si>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</si>
  <si>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</si>
  <si>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</si>
  <si>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</si>
  <si>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</si>
  <si>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</si>
  <si>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</si>
  <si>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</si>
  <si>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</si>
  <si>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</si>
  <si>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</si>
  <si>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</si>
  <si>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</si>
  <si>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</si>
  <si>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</si>
  <si>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</si>
  <si>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</si>
  <si>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</si>
  <si>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</si>
  <si>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</si>
  <si>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</si>
  <si>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</si>
  <si>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</si>
  <si>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</si>
  <si>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</si>
  <si>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</si>
  <si>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</si>
  <si>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</si>
  <si>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</si>
  <si>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</si>
  <si>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</si>
  <si>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</si>
  <si>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</si>
  <si>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</si>
  <si>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</si>
  <si>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</si>
  <si>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</si>
  <si>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</si>
  <si>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</si>
  <si>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</si>
  <si>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</si>
  <si>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</si>
  <si>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</si>
  <si>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</si>
  <si>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</si>
  <si>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</si>
  <si>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</si>
  <si>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</si>
  <si>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</si>
  <si>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</si>
  <si>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</si>
  <si>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</si>
  <si>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</si>
  <si>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</si>
  <si>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</si>
  <si>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</si>
  <si>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</si>
  <si>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</si>
  <si>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</si>
  <si>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</si>
  <si>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</si>
  <si>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</si>
  <si>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</si>
  <si>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</si>
  <si>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</si>
  <si>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</si>
  <si>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</si>
  <si>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</si>
  <si>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</si>
  <si>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</si>
  <si>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</si>
  <si>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</si>
  <si>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</si>
  <si>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</si>
  <si>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</si>
  <si>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</si>
  <si>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</si>
  <si>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</si>
  <si>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</si>
  <si>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</si>
  <si>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</si>
  <si>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</si>
  <si>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</si>
  <si>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</si>
  <si>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</si>
  <si>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</si>
  <si>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</si>
  <si>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</si>
  <si>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</si>
  <si>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</si>
  <si>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</si>
  <si>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</si>
  <si>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</si>
  <si>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</si>
  <si>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</si>
  <si>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</si>
  <si>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</si>
  <si>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</si>
  <si>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</si>
  <si>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</si>
  <si>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</si>
  <si>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</si>
  <si>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</si>
  <si>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</si>
  <si>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</si>
  <si>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</si>
  <si>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</si>
  <si>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</si>
  <si>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</si>
  <si>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</si>
  <si>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</si>
  <si>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</si>
  <si>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</si>
  <si>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</si>
  <si>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</si>
  <si>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</si>
  <si>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</si>
  <si>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</si>
  <si>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</si>
  <si>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</si>
  <si>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</si>
  <si>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</si>
  <si>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</si>
  <si>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</si>
  <si>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</si>
  <si>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</si>
  <si>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</si>
  <si>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</si>
  <si>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</si>
  <si>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</si>
  <si>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</si>
  <si>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</si>
  <si>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</si>
  <si>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</si>
  <si>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</si>
  <si>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</si>
  <si>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</si>
  <si>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</si>
  <si>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</si>
  <si>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</si>
  <si>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</si>
  <si>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</si>
  <si>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</si>
  <si>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</si>
  <si>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</si>
  <si>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</si>
  <si>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</si>
  <si>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</si>
  <si>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</si>
  <si>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</si>
  <si>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</si>
  <si>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</si>
  <si>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</si>
  <si>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</si>
  <si>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</si>
  <si>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</si>
  <si>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</si>
  <si>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</si>
  <si>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</si>
  <si>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</si>
  <si>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</si>
  <si>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</si>
  <si>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</si>
  <si>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</si>
  <si>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https://itie.ml/rapport-itie-2019/</t>
  </si>
  <si>
    <t>https://www.exchangerates.org.uk/XOF-USD-spot-exchange-rates-history-2019.html</t>
  </si>
  <si>
    <t>Average XR 2019</t>
  </si>
  <si>
    <t>Sables naturels (2505), valeur</t>
  </si>
  <si>
    <t>Granite (2516), value</t>
  </si>
  <si>
    <t>dolerite</t>
  </si>
  <si>
    <t>gravillons</t>
  </si>
  <si>
    <t>La valeur était ici 8309012594 mais la sous-section 7.6 du rapport indique spécifiquement qu'il n'y a pas de paiements infranationaux.</t>
  </si>
  <si>
    <t>Section 8.2 du rapport ITIE 2019</t>
  </si>
  <si>
    <t>Calculés à partir du tableau 56, les sous-totaux pour les deux régions sont les suivants</t>
  </si>
  <si>
    <t>Sous-Section 9.9 du rapport ITIE 2019</t>
  </si>
  <si>
    <t>Tableau 66 du rapport ITIE 2019</t>
  </si>
  <si>
    <t>Tableau 61 du rapport  ITIE 2019</t>
  </si>
  <si>
    <t>Tableau 68 du rapport ITIE 2019</t>
  </si>
  <si>
    <t>Sous-Section 9.11 du rapport ITIE 2019</t>
  </si>
  <si>
    <t>Patentes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</si>
</sst>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-* #,##0\ _€_-;\-* #,##0\ _€_-;_-* &quot;-&quot;??\ _€_-;_-@_-"/>
    <numFmt numFmtId="169" formatCode="_-* #,##0.00\ _€_-;\-* #,##0.00\ _€_-;_-* &quot;-&quot;??\ _€_-;_-@_-"/>
  </numFmts>
  <fonts count="79" x14ac:knownFonts="1"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b/>
      <i/>
      <sz val="10.5"/>
      <color theme="1"/>
      <name val="Franklin Gothic Book"/>
      <family val="2"/>
    </font>
    <font>
      <b/>
      <u/>
      <sz val="10.5"/>
      <color theme="1"/>
      <name val="Franklin Gothic Book"/>
      <family val="2"/>
    </font>
    <font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000000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9" fontId="1" fillId="0" borderId="0" applyFont="0" applyFill="0" applyBorder="0" applyAlignment="0" applyProtection="0"/>
  </cellStyleXfs>
  <cellXfs count="430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4" fillId="3" borderId="15" xfId="0" applyFont="1" applyFill="1" applyBorder="1" applyAlignment="1">
      <alignment wrapText="1"/>
    </xf>
    <xf numFmtId="0" fontId="5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0" fontId="11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4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right" vertical="center"/>
    </xf>
    <xf numFmtId="0" fontId="13" fillId="2" borderId="0" xfId="3" applyFont="1" applyFill="1" applyAlignment="1">
      <alignment horizontal="left" vertical="center"/>
    </xf>
    <xf numFmtId="0" fontId="14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2" fillId="2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17" fillId="5" borderId="0" xfId="3" applyFont="1" applyFill="1" applyAlignment="1">
      <alignment horizontal="left" vertical="center"/>
    </xf>
    <xf numFmtId="0" fontId="18" fillId="5" borderId="0" xfId="3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5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20" fillId="5" borderId="0" xfId="3" applyFont="1" applyFill="1" applyAlignment="1">
      <alignment vertical="center"/>
    </xf>
    <xf numFmtId="0" fontId="21" fillId="2" borderId="0" xfId="3" applyFont="1" applyFill="1" applyAlignment="1">
      <alignment vertical="center"/>
    </xf>
    <xf numFmtId="0" fontId="17" fillId="5" borderId="0" xfId="3" applyFont="1" applyFill="1" applyAlignment="1">
      <alignment horizontal="left" vertical="center" indent="2"/>
    </xf>
    <xf numFmtId="0" fontId="22" fillId="2" borderId="0" xfId="2" applyFont="1" applyFill="1" applyBorder="1" applyAlignment="1"/>
    <xf numFmtId="0" fontId="12" fillId="7" borderId="0" xfId="3" applyFont="1" applyFill="1" applyAlignment="1">
      <alignment horizontal="left" vertical="center"/>
    </xf>
    <xf numFmtId="0" fontId="14" fillId="7" borderId="0" xfId="3" applyFont="1" applyFill="1" applyAlignment="1">
      <alignment vertical="center"/>
    </xf>
    <xf numFmtId="0" fontId="23" fillId="7" borderId="0" xfId="2" applyFont="1" applyFill="1" applyBorder="1" applyAlignment="1"/>
    <xf numFmtId="0" fontId="12" fillId="0" borderId="0" xfId="3" applyFont="1" applyAlignment="1">
      <alignment horizontal="left" vertical="center" wrapText="1"/>
    </xf>
    <xf numFmtId="0" fontId="20" fillId="6" borderId="38" xfId="3" applyFont="1" applyFill="1" applyBorder="1" applyAlignment="1">
      <alignment horizontal="left" vertical="center" wrapText="1"/>
    </xf>
    <xf numFmtId="0" fontId="20" fillId="0" borderId="38" xfId="3" applyFont="1" applyBorder="1" applyAlignment="1">
      <alignment horizontal="left" vertical="center" wrapText="1"/>
    </xf>
    <xf numFmtId="0" fontId="24" fillId="7" borderId="0" xfId="3" applyFont="1" applyFill="1" applyAlignment="1">
      <alignment horizontal="left" vertical="center"/>
    </xf>
    <xf numFmtId="0" fontId="23" fillId="2" borderId="0" xfId="4" applyFont="1" applyFill="1" applyBorder="1" applyAlignment="1"/>
    <xf numFmtId="0" fontId="14" fillId="0" borderId="0" xfId="3" applyFont="1" applyAlignment="1">
      <alignment vertical="center"/>
    </xf>
    <xf numFmtId="0" fontId="23" fillId="0" borderId="0" xfId="4" applyFont="1" applyFill="1" applyBorder="1" applyAlignment="1"/>
    <xf numFmtId="0" fontId="25" fillId="4" borderId="27" xfId="3" applyFont="1" applyFill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5" fillId="4" borderId="30" xfId="3" applyFont="1" applyFill="1" applyBorder="1" applyAlignment="1">
      <alignment vertical="center" wrapText="1"/>
    </xf>
    <xf numFmtId="0" fontId="27" fillId="4" borderId="1" xfId="3" applyFont="1" applyFill="1" applyBorder="1" applyAlignment="1">
      <alignment vertical="center" wrapText="1"/>
    </xf>
    <xf numFmtId="0" fontId="27" fillId="4" borderId="31" xfId="3" applyFont="1" applyFill="1" applyBorder="1" applyAlignment="1">
      <alignment vertical="center" wrapText="1"/>
    </xf>
    <xf numFmtId="0" fontId="27" fillId="4" borderId="28" xfId="3" applyFont="1" applyFill="1" applyBorder="1" applyAlignment="1">
      <alignment vertical="center" wrapText="1"/>
    </xf>
    <xf numFmtId="0" fontId="27" fillId="4" borderId="34" xfId="3" applyFont="1" applyFill="1" applyBorder="1" applyAlignment="1">
      <alignment vertical="center" wrapText="1"/>
    </xf>
    <xf numFmtId="0" fontId="27" fillId="4" borderId="0" xfId="3" applyFont="1" applyFill="1" applyAlignment="1">
      <alignment vertical="center" wrapText="1"/>
    </xf>
    <xf numFmtId="0" fontId="27" fillId="4" borderId="35" xfId="3" applyFont="1" applyFill="1" applyBorder="1" applyAlignment="1">
      <alignment vertical="center" wrapText="1"/>
    </xf>
    <xf numFmtId="0" fontId="28" fillId="4" borderId="29" xfId="3" applyFont="1" applyFill="1" applyBorder="1" applyAlignment="1">
      <alignment vertical="center" wrapText="1"/>
    </xf>
    <xf numFmtId="0" fontId="27" fillId="4" borderId="33" xfId="3" applyFont="1" applyFill="1" applyBorder="1" applyAlignment="1">
      <alignment vertical="center" wrapText="1"/>
    </xf>
    <xf numFmtId="0" fontId="14" fillId="0" borderId="3" xfId="3" applyFont="1" applyBorder="1" applyAlignment="1">
      <alignment vertical="center"/>
    </xf>
    <xf numFmtId="0" fontId="12" fillId="0" borderId="3" xfId="3" applyFont="1" applyBorder="1" applyAlignment="1">
      <alignment horizontal="left" vertical="center"/>
    </xf>
    <xf numFmtId="0" fontId="14" fillId="0" borderId="0" xfId="3" applyFont="1" applyAlignment="1">
      <alignment horizontal="left" vertical="center" indent="2"/>
    </xf>
    <xf numFmtId="0" fontId="13" fillId="0" borderId="0" xfId="3" applyFont="1" applyAlignment="1">
      <alignment vertical="center"/>
    </xf>
    <xf numFmtId="0" fontId="21" fillId="0" borderId="0" xfId="3" applyFont="1" applyAlignment="1">
      <alignment vertical="center"/>
    </xf>
    <xf numFmtId="0" fontId="13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indent="2"/>
    </xf>
    <xf numFmtId="166" fontId="13" fillId="0" borderId="0" xfId="3" applyNumberFormat="1" applyFont="1" applyAlignment="1">
      <alignment vertical="center"/>
    </xf>
    <xf numFmtId="0" fontId="27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wrapText="1" indent="2"/>
    </xf>
    <xf numFmtId="0" fontId="33" fillId="0" borderId="0" xfId="3" applyFont="1" applyAlignment="1">
      <alignment vertical="center"/>
    </xf>
    <xf numFmtId="0" fontId="13" fillId="0" borderId="0" xfId="3" applyFont="1" applyAlignment="1">
      <alignment horizontal="left" vertical="center" indent="4"/>
    </xf>
    <xf numFmtId="0" fontId="13" fillId="0" borderId="0" xfId="3" applyFont="1" applyAlignment="1">
      <alignment horizontal="left" vertical="center" indent="6"/>
    </xf>
    <xf numFmtId="0" fontId="34" fillId="0" borderId="0" xfId="2" applyFont="1" applyFill="1" applyBorder="1" applyAlignment="1">
      <alignment horizontal="left" vertical="center" indent="2"/>
    </xf>
    <xf numFmtId="165" fontId="13" fillId="0" borderId="0" xfId="1" applyNumberFormat="1" applyFont="1" applyFill="1" applyBorder="1" applyAlignment="1">
      <alignment vertical="center"/>
    </xf>
    <xf numFmtId="0" fontId="35" fillId="0" borderId="0" xfId="2" applyFont="1" applyFill="1" applyBorder="1" applyAlignment="1">
      <alignment horizontal="left" vertical="center" wrapText="1"/>
    </xf>
    <xf numFmtId="0" fontId="25" fillId="0" borderId="0" xfId="3" applyFont="1" applyAlignment="1">
      <alignment horizontal="left" vertical="center"/>
    </xf>
    <xf numFmtId="0" fontId="36" fillId="0" borderId="0" xfId="3" applyFont="1" applyAlignment="1">
      <alignment vertical="center"/>
    </xf>
    <xf numFmtId="10" fontId="13" fillId="0" borderId="0" xfId="3" applyNumberFormat="1" applyFont="1" applyAlignment="1">
      <alignment horizontal="left" vertical="center"/>
    </xf>
    <xf numFmtId="0" fontId="37" fillId="5" borderId="0" xfId="3" applyFont="1" applyFill="1" applyAlignment="1">
      <alignment horizontal="left" vertical="center"/>
    </xf>
    <xf numFmtId="0" fontId="12" fillId="5" borderId="0" xfId="3" applyFont="1" applyFill="1" applyAlignment="1">
      <alignment horizontal="left" vertical="center"/>
    </xf>
    <xf numFmtId="0" fontId="39" fillId="0" borderId="0" xfId="2" applyFont="1" applyFill="1"/>
    <xf numFmtId="0" fontId="24" fillId="0" borderId="0" xfId="3" applyFont="1" applyAlignment="1">
      <alignment horizontal="left" vertical="center"/>
    </xf>
    <xf numFmtId="0" fontId="20" fillId="0" borderId="38" xfId="3" applyFont="1" applyBorder="1" applyAlignment="1">
      <alignment horizontal="left" vertical="center"/>
    </xf>
    <xf numFmtId="0" fontId="12" fillId="0" borderId="0" xfId="3" quotePrefix="1" applyFont="1" applyAlignment="1">
      <alignment horizontal="left" vertical="center"/>
    </xf>
    <xf numFmtId="0" fontId="15" fillId="0" borderId="2" xfId="3" applyFont="1" applyBorder="1" applyAlignment="1" applyProtection="1">
      <alignment vertical="center"/>
      <protection locked="0"/>
    </xf>
    <xf numFmtId="0" fontId="12" fillId="0" borderId="2" xfId="3" applyFont="1" applyBorder="1" applyAlignment="1">
      <alignment horizontal="left" vertical="center"/>
    </xf>
    <xf numFmtId="0" fontId="12" fillId="0" borderId="2" xfId="3" applyFont="1" applyBorder="1" applyAlignment="1">
      <alignment vertical="center"/>
    </xf>
    <xf numFmtId="0" fontId="28" fillId="0" borderId="0" xfId="3" applyFont="1" applyAlignment="1">
      <alignment horizontal="left" vertical="center"/>
    </xf>
    <xf numFmtId="0" fontId="41" fillId="0" borderId="2" xfId="3" applyFont="1" applyBorder="1" applyAlignment="1" applyProtection="1">
      <alignment horizontal="left" vertical="center"/>
      <protection locked="0"/>
    </xf>
    <xf numFmtId="0" fontId="28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26" fillId="0" borderId="2" xfId="3" applyFont="1" applyBorder="1" applyAlignment="1">
      <alignment horizontal="left" vertical="center"/>
    </xf>
    <xf numFmtId="0" fontId="21" fillId="0" borderId="5" xfId="3" applyFont="1" applyBorder="1" applyAlignment="1">
      <alignment vertical="center"/>
    </xf>
    <xf numFmtId="0" fontId="21" fillId="0" borderId="10" xfId="3" applyFont="1" applyBorder="1" applyAlignment="1" applyProtection="1">
      <alignment vertical="center"/>
      <protection locked="0"/>
    </xf>
    <xf numFmtId="0" fontId="13" fillId="0" borderId="2" xfId="3" applyFont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indent="2"/>
      <protection locked="0"/>
    </xf>
    <xf numFmtId="0" fontId="27" fillId="6" borderId="7" xfId="3" applyFont="1" applyFill="1" applyBorder="1" applyAlignment="1">
      <alignment horizontal="left" vertical="center"/>
    </xf>
    <xf numFmtId="0" fontId="14" fillId="0" borderId="5" xfId="3" applyFont="1" applyBorder="1" applyAlignment="1" applyProtection="1">
      <alignment horizontal="left" vertical="center" indent="2"/>
      <protection locked="0"/>
    </xf>
    <xf numFmtId="0" fontId="13" fillId="0" borderId="6" xfId="3" applyFont="1" applyBorder="1" applyAlignment="1">
      <alignment vertical="center"/>
    </xf>
    <xf numFmtId="0" fontId="14" fillId="0" borderId="10" xfId="3" applyFont="1" applyBorder="1" applyAlignment="1" applyProtection="1">
      <alignment horizontal="left" vertical="center" indent="2"/>
      <protection locked="0"/>
    </xf>
    <xf numFmtId="0" fontId="27" fillId="0" borderId="2" xfId="3" applyFont="1" applyBorder="1" applyAlignment="1">
      <alignment horizontal="left" vertical="center"/>
    </xf>
    <xf numFmtId="0" fontId="13" fillId="0" borderId="11" xfId="3" applyFont="1" applyBorder="1" applyAlignment="1">
      <alignment vertical="center"/>
    </xf>
    <xf numFmtId="0" fontId="27" fillId="6" borderId="12" xfId="3" applyFont="1" applyFill="1" applyBorder="1" applyAlignment="1">
      <alignment horizontal="left" vertical="center"/>
    </xf>
    <xf numFmtId="0" fontId="13" fillId="0" borderId="10" xfId="3" applyFont="1" applyBorder="1" applyAlignment="1" applyProtection="1">
      <alignment horizontal="left" vertical="center" indent="2"/>
      <protection locked="0"/>
    </xf>
    <xf numFmtId="0" fontId="12" fillId="7" borderId="17" xfId="3" applyFont="1" applyFill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wrapText="1" indent="2"/>
      <protection locked="0"/>
    </xf>
    <xf numFmtId="0" fontId="13" fillId="0" borderId="13" xfId="3" applyFont="1" applyBorder="1" applyAlignment="1" applyProtection="1">
      <alignment horizontal="left" vertical="center" wrapText="1" indent="2"/>
      <protection locked="0"/>
    </xf>
    <xf numFmtId="0" fontId="27" fillId="0" borderId="1" xfId="3" applyFont="1" applyBorder="1" applyAlignment="1">
      <alignment horizontal="left" vertical="center"/>
    </xf>
    <xf numFmtId="0" fontId="27" fillId="6" borderId="1" xfId="3" applyFont="1" applyFill="1" applyBorder="1" applyAlignment="1">
      <alignment horizontal="left" vertical="center"/>
    </xf>
    <xf numFmtId="0" fontId="27" fillId="6" borderId="0" xfId="3" applyFont="1" applyFill="1" applyAlignment="1">
      <alignment horizontal="left" vertical="center"/>
    </xf>
    <xf numFmtId="0" fontId="27" fillId="0" borderId="13" xfId="3" applyFont="1" applyBorder="1" applyAlignment="1">
      <alignment horizontal="left" vertical="center"/>
    </xf>
    <xf numFmtId="0" fontId="27" fillId="6" borderId="14" xfId="3" applyFont="1" applyFill="1" applyBorder="1" applyAlignment="1">
      <alignment horizontal="left" vertical="center"/>
    </xf>
    <xf numFmtId="0" fontId="27" fillId="0" borderId="12" xfId="3" applyFont="1" applyBorder="1" applyAlignment="1">
      <alignment horizontal="left" vertical="center"/>
    </xf>
    <xf numFmtId="0" fontId="33" fillId="6" borderId="2" xfId="3" applyFont="1" applyFill="1" applyBorder="1" applyAlignment="1">
      <alignment vertical="center"/>
    </xf>
    <xf numFmtId="0" fontId="44" fillId="0" borderId="0" xfId="3" applyFont="1" applyAlignment="1">
      <alignment horizontal="left" vertical="center"/>
    </xf>
    <xf numFmtId="0" fontId="44" fillId="0" borderId="26" xfId="3" applyFont="1" applyBorder="1" applyAlignment="1">
      <alignment horizontal="left" vertical="center"/>
    </xf>
    <xf numFmtId="0" fontId="44" fillId="0" borderId="17" xfId="3" applyFont="1" applyBorder="1" applyAlignment="1">
      <alignment horizontal="left" vertical="center"/>
    </xf>
    <xf numFmtId="0" fontId="13" fillId="0" borderId="0" xfId="3" applyFont="1" applyAlignment="1">
      <alignment horizontal="left" vertical="center" indent="1"/>
    </xf>
    <xf numFmtId="0" fontId="45" fillId="0" borderId="0" xfId="3" applyFont="1" applyAlignment="1">
      <alignment horizontal="left" vertical="center"/>
    </xf>
    <xf numFmtId="0" fontId="33" fillId="6" borderId="39" xfId="3" applyFont="1" applyFill="1" applyBorder="1" applyAlignment="1">
      <alignment vertical="center"/>
    </xf>
    <xf numFmtId="0" fontId="13" fillId="0" borderId="2" xfId="3" applyFont="1" applyBorder="1" applyAlignment="1">
      <alignment horizontal="left" vertical="center" indent="1"/>
    </xf>
    <xf numFmtId="0" fontId="45" fillId="0" borderId="2" xfId="3" applyFont="1" applyBorder="1" applyAlignment="1">
      <alignment horizontal="left" vertical="center"/>
    </xf>
    <xf numFmtId="0" fontId="44" fillId="0" borderId="2" xfId="3" applyFont="1" applyBorder="1" applyAlignment="1">
      <alignment horizontal="left" vertical="center"/>
    </xf>
    <xf numFmtId="0" fontId="33" fillId="6" borderId="0" xfId="3" applyFont="1" applyFill="1" applyAlignment="1">
      <alignment vertical="center"/>
    </xf>
    <xf numFmtId="0" fontId="12" fillId="0" borderId="17" xfId="3" applyFont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indent="4"/>
      <protection locked="0"/>
    </xf>
    <xf numFmtId="0" fontId="13" fillId="0" borderId="5" xfId="3" applyFont="1" applyBorder="1" applyAlignment="1" applyProtection="1">
      <alignment horizontal="left" vertical="center" indent="6"/>
      <protection locked="0"/>
    </xf>
    <xf numFmtId="0" fontId="27" fillId="0" borderId="42" xfId="3" applyFont="1" applyBorder="1" applyAlignment="1">
      <alignment horizontal="left" vertical="center"/>
    </xf>
    <xf numFmtId="0" fontId="27" fillId="6" borderId="23" xfId="3" applyFont="1" applyFill="1" applyBorder="1" applyAlignment="1">
      <alignment horizontal="left" vertical="center"/>
    </xf>
    <xf numFmtId="0" fontId="34" fillId="0" borderId="1" xfId="2" applyFont="1" applyFill="1" applyBorder="1" applyAlignment="1" applyProtection="1">
      <alignment horizontal="left" vertical="center" indent="2"/>
      <protection locked="0"/>
    </xf>
    <xf numFmtId="0" fontId="13" fillId="0" borderId="0" xfId="3" applyFont="1" applyAlignment="1" applyProtection="1">
      <alignment horizontal="left" vertical="center" indent="4"/>
      <protection locked="0"/>
    </xf>
    <xf numFmtId="0" fontId="13" fillId="0" borderId="23" xfId="3" applyFont="1" applyBorder="1" applyAlignment="1" applyProtection="1">
      <alignment horizontal="left" vertical="center" indent="4"/>
      <protection locked="0"/>
    </xf>
    <xf numFmtId="0" fontId="27" fillId="0" borderId="23" xfId="3" applyFont="1" applyBorder="1" applyAlignment="1">
      <alignment horizontal="left" vertical="center"/>
    </xf>
    <xf numFmtId="0" fontId="23" fillId="0" borderId="5" xfId="2" applyFont="1" applyFill="1" applyBorder="1" applyAlignment="1" applyProtection="1">
      <alignment horizontal="left" vertical="center" wrapText="1"/>
      <protection locked="0"/>
    </xf>
    <xf numFmtId="0" fontId="13" fillId="0" borderId="1" xfId="3" applyFont="1" applyBorder="1" applyAlignment="1">
      <alignment vertical="center"/>
    </xf>
    <xf numFmtId="0" fontId="13" fillId="0" borderId="10" xfId="3" applyFont="1" applyBorder="1" applyAlignment="1" applyProtection="1">
      <alignment horizontal="left" vertical="center" indent="4"/>
      <protection locked="0"/>
    </xf>
    <xf numFmtId="0" fontId="27" fillId="6" borderId="2" xfId="3" applyFont="1" applyFill="1" applyBorder="1" applyAlignment="1">
      <alignment horizontal="left" vertical="center"/>
    </xf>
    <xf numFmtId="0" fontId="21" fillId="0" borderId="2" xfId="3" applyFont="1" applyBorder="1" applyAlignment="1" applyProtection="1">
      <alignment vertical="center"/>
      <protection locked="0"/>
    </xf>
    <xf numFmtId="0" fontId="25" fillId="0" borderId="2" xfId="3" applyFont="1" applyBorder="1" applyAlignment="1">
      <alignment horizontal="left" vertical="center"/>
    </xf>
    <xf numFmtId="10" fontId="36" fillId="0" borderId="17" xfId="3" applyNumberFormat="1" applyFont="1" applyBorder="1" applyAlignment="1">
      <alignment vertical="center"/>
    </xf>
    <xf numFmtId="0" fontId="27" fillId="0" borderId="7" xfId="3" applyFont="1" applyBorder="1" applyAlignment="1">
      <alignment horizontal="left" vertical="center"/>
    </xf>
    <xf numFmtId="10" fontId="12" fillId="0" borderId="0" xfId="6" applyNumberFormat="1" applyFont="1" applyFill="1" applyAlignment="1">
      <alignment horizontal="left" vertical="center"/>
    </xf>
    <xf numFmtId="0" fontId="21" fillId="0" borderId="26" xfId="3" applyFont="1" applyBorder="1" applyAlignment="1" applyProtection="1">
      <alignment vertical="center"/>
      <protection locked="0"/>
    </xf>
    <xf numFmtId="0" fontId="25" fillId="0" borderId="17" xfId="3" applyFont="1" applyBorder="1" applyAlignment="1">
      <alignment horizontal="left" vertical="center"/>
    </xf>
    <xf numFmtId="0" fontId="36" fillId="0" borderId="17" xfId="3" applyFont="1" applyBorder="1" applyAlignment="1">
      <alignment vertical="center"/>
    </xf>
    <xf numFmtId="0" fontId="13" fillId="0" borderId="10" xfId="3" applyFont="1" applyBorder="1" applyAlignment="1" applyProtection="1">
      <alignment vertical="center"/>
      <protection locked="0"/>
    </xf>
    <xf numFmtId="0" fontId="14" fillId="5" borderId="0" xfId="3" applyFont="1" applyFill="1" applyAlignment="1">
      <alignment horizontal="left" vertical="center"/>
    </xf>
    <xf numFmtId="0" fontId="24" fillId="6" borderId="38" xfId="3" applyFont="1" applyFill="1" applyBorder="1" applyAlignment="1">
      <alignment horizontal="left" vertical="center" wrapText="1"/>
    </xf>
    <xf numFmtId="0" fontId="24" fillId="0" borderId="38" xfId="3" applyFont="1" applyBorder="1" applyAlignment="1">
      <alignment horizontal="left" vertical="center" wrapText="1"/>
    </xf>
    <xf numFmtId="0" fontId="15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27" xfId="2" applyFont="1" applyFill="1" applyBorder="1" applyAlignment="1">
      <alignment horizontal="left" vertical="center" wrapText="1"/>
    </xf>
    <xf numFmtId="0" fontId="52" fillId="0" borderId="27" xfId="3" applyFont="1" applyBorder="1" applyAlignment="1">
      <alignment vertical="center" wrapText="1"/>
    </xf>
    <xf numFmtId="0" fontId="44" fillId="6" borderId="27" xfId="3" applyFont="1" applyFill="1" applyBorder="1" applyAlignment="1">
      <alignment horizontal="left" vertical="center"/>
    </xf>
    <xf numFmtId="0" fontId="52" fillId="0" borderId="28" xfId="3" applyFont="1" applyBorder="1" applyAlignment="1">
      <alignment horizontal="left" vertical="center" indent="1"/>
    </xf>
    <xf numFmtId="0" fontId="52" fillId="0" borderId="28" xfId="3" applyFont="1" applyBorder="1" applyAlignment="1">
      <alignment vertical="center" wrapText="1"/>
    </xf>
    <xf numFmtId="0" fontId="44" fillId="6" borderId="28" xfId="3" applyFont="1" applyFill="1" applyBorder="1" applyAlignment="1">
      <alignment horizontal="left" vertical="center"/>
    </xf>
    <xf numFmtId="0" fontId="52" fillId="0" borderId="28" xfId="3" applyFont="1" applyBorder="1" applyAlignment="1">
      <alignment horizontal="left" vertical="center" indent="3"/>
    </xf>
    <xf numFmtId="0" fontId="52" fillId="0" borderId="29" xfId="3" applyFont="1" applyBorder="1" applyAlignment="1">
      <alignment horizontal="left" vertical="center" indent="3"/>
    </xf>
    <xf numFmtId="0" fontId="44" fillId="6" borderId="29" xfId="3" applyFont="1" applyFill="1" applyBorder="1" applyAlignment="1">
      <alignment horizontal="left" vertical="center"/>
    </xf>
    <xf numFmtId="0" fontId="52" fillId="0" borderId="0" xfId="3" applyFont="1" applyAlignment="1">
      <alignment horizontal="left" vertical="center"/>
    </xf>
    <xf numFmtId="0" fontId="53" fillId="0" borderId="0" xfId="3" applyFont="1" applyAlignment="1">
      <alignment horizontal="left" vertical="center"/>
    </xf>
    <xf numFmtId="0" fontId="12" fillId="0" borderId="35" xfId="3" applyFont="1" applyBorder="1" applyAlignment="1">
      <alignment horizontal="left" vertical="center"/>
    </xf>
    <xf numFmtId="0" fontId="52" fillId="0" borderId="0" xfId="3" applyFont="1" applyAlignment="1">
      <alignment horizontal="left" vertical="center" indent="5"/>
    </xf>
    <xf numFmtId="0" fontId="44" fillId="0" borderId="28" xfId="3" applyFont="1" applyBorder="1" applyAlignment="1">
      <alignment horizontal="left" vertical="center"/>
    </xf>
    <xf numFmtId="0" fontId="52" fillId="0" borderId="34" xfId="3" applyFont="1" applyBorder="1" applyAlignment="1">
      <alignment horizontal="left" vertical="center" indent="5"/>
    </xf>
    <xf numFmtId="0" fontId="52" fillId="0" borderId="34" xfId="3" applyFont="1" applyBorder="1" applyAlignment="1">
      <alignment horizontal="left" vertical="center" indent="1"/>
    </xf>
    <xf numFmtId="0" fontId="52" fillId="0" borderId="41" xfId="3" applyFont="1" applyBorder="1" applyAlignment="1">
      <alignment horizontal="left" vertical="center"/>
    </xf>
    <xf numFmtId="0" fontId="44" fillId="0" borderId="41" xfId="3" applyFont="1" applyBorder="1" applyAlignment="1">
      <alignment horizontal="left" vertical="center"/>
    </xf>
    <xf numFmtId="0" fontId="54" fillId="0" borderId="27" xfId="3" applyFont="1" applyBorder="1" applyAlignment="1">
      <alignment vertical="center"/>
    </xf>
    <xf numFmtId="0" fontId="52" fillId="0" borderId="29" xfId="3" applyFont="1" applyBorder="1" applyAlignment="1">
      <alignment horizontal="left" vertical="center" wrapText="1" indent="1"/>
    </xf>
    <xf numFmtId="0" fontId="44" fillId="0" borderId="27" xfId="3" applyFont="1" applyBorder="1" applyAlignment="1">
      <alignment vertical="center"/>
    </xf>
    <xf numFmtId="0" fontId="52" fillId="0" borderId="29" xfId="3" applyFont="1" applyBorder="1" applyAlignment="1">
      <alignment horizontal="left" vertical="center" indent="1"/>
    </xf>
    <xf numFmtId="0" fontId="52" fillId="0" borderId="28" xfId="3" applyFont="1" applyBorder="1" applyAlignment="1">
      <alignment horizontal="left" vertical="center" wrapText="1" indent="1"/>
    </xf>
    <xf numFmtId="0" fontId="52" fillId="0" borderId="28" xfId="3" applyFont="1" applyBorder="1" applyAlignment="1">
      <alignment horizontal="left" vertical="center" wrapText="1" indent="3"/>
    </xf>
    <xf numFmtId="0" fontId="52" fillId="0" borderId="29" xfId="3" applyFont="1" applyBorder="1" applyAlignment="1">
      <alignment horizontal="left" vertical="center" wrapText="1" indent="3"/>
    </xf>
    <xf numFmtId="0" fontId="53" fillId="0" borderId="27" xfId="3" applyFont="1" applyBorder="1" applyAlignment="1">
      <alignment vertical="center"/>
    </xf>
    <xf numFmtId="0" fontId="55" fillId="0" borderId="28" xfId="2" applyFont="1" applyFill="1" applyBorder="1" applyAlignment="1">
      <alignment horizontal="left" vertical="center" wrapText="1" indent="1"/>
    </xf>
    <xf numFmtId="0" fontId="55" fillId="0" borderId="29" xfId="2" applyFont="1" applyFill="1" applyBorder="1" applyAlignment="1">
      <alignment horizontal="left" vertical="center" wrapText="1" indent="1"/>
    </xf>
    <xf numFmtId="0" fontId="52" fillId="0" borderId="29" xfId="3" applyFont="1" applyBorder="1" applyAlignment="1">
      <alignment vertical="center" wrapText="1"/>
    </xf>
    <xf numFmtId="0" fontId="55" fillId="0" borderId="28" xfId="2" applyFont="1" applyFill="1" applyBorder="1" applyAlignment="1">
      <alignment horizontal="left" vertical="center" wrapText="1" indent="3"/>
    </xf>
    <xf numFmtId="0" fontId="12" fillId="0" borderId="28" xfId="3" applyFont="1" applyBorder="1" applyAlignment="1">
      <alignment horizontal="left" vertical="center"/>
    </xf>
    <xf numFmtId="0" fontId="52" fillId="0" borderId="28" xfId="3" applyFont="1" applyBorder="1" applyAlignment="1">
      <alignment horizontal="left" vertical="center" wrapText="1" indent="5"/>
    </xf>
    <xf numFmtId="0" fontId="53" fillId="0" borderId="0" xfId="3" applyFont="1" applyAlignment="1">
      <alignment vertical="center"/>
    </xf>
    <xf numFmtId="0" fontId="55" fillId="0" borderId="29" xfId="2" applyFont="1" applyFill="1" applyBorder="1" applyAlignment="1">
      <alignment horizontal="left" vertical="center" wrapText="1" indent="3"/>
    </xf>
    <xf numFmtId="0" fontId="44" fillId="0" borderId="35" xfId="3" applyFont="1" applyBorder="1" applyAlignment="1">
      <alignment horizontal="left" vertical="center"/>
    </xf>
    <xf numFmtId="0" fontId="52" fillId="7" borderId="27" xfId="3" applyFont="1" applyFill="1" applyBorder="1" applyAlignment="1">
      <alignment vertical="center" wrapText="1"/>
    </xf>
    <xf numFmtId="0" fontId="53" fillId="7" borderId="27" xfId="3" applyFont="1" applyFill="1" applyBorder="1" applyAlignment="1">
      <alignment vertical="center"/>
    </xf>
    <xf numFmtId="0" fontId="55" fillId="0" borderId="28" xfId="2" applyFont="1" applyFill="1" applyBorder="1" applyAlignment="1">
      <alignment horizontal="left" vertical="center" wrapText="1"/>
    </xf>
    <xf numFmtId="0" fontId="56" fillId="0" borderId="28" xfId="2" applyFont="1" applyFill="1" applyBorder="1" applyAlignment="1">
      <alignment horizontal="left" vertical="center" wrapText="1" indent="1"/>
    </xf>
    <xf numFmtId="0" fontId="52" fillId="0" borderId="0" xfId="3" applyFont="1" applyAlignment="1">
      <alignment vertical="center" wrapText="1"/>
    </xf>
    <xf numFmtId="0" fontId="12" fillId="5" borderId="19" xfId="3" applyFont="1" applyFill="1" applyBorder="1" applyAlignment="1">
      <alignment horizontal="left" vertical="center"/>
    </xf>
    <xf numFmtId="0" fontId="12" fillId="5" borderId="25" xfId="3" applyFont="1" applyFill="1" applyBorder="1" applyAlignment="1">
      <alignment horizontal="left" vertical="center"/>
    </xf>
    <xf numFmtId="0" fontId="58" fillId="0" borderId="0" xfId="0" applyFont="1" applyAlignment="1">
      <alignment vertical="center"/>
    </xf>
    <xf numFmtId="0" fontId="44" fillId="0" borderId="0" xfId="0" applyFont="1"/>
    <xf numFmtId="0" fontId="26" fillId="5" borderId="0" xfId="3" applyFont="1" applyFill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59" fillId="0" borderId="0" xfId="3" applyFont="1" applyAlignment="1">
      <alignment vertical="center"/>
    </xf>
    <xf numFmtId="0" fontId="60" fillId="0" borderId="0" xfId="3" applyFont="1" applyAlignment="1">
      <alignment horizontal="left" vertical="center"/>
    </xf>
    <xf numFmtId="0" fontId="27" fillId="0" borderId="0" xfId="3" applyFont="1" applyAlignment="1">
      <alignment vertical="center"/>
    </xf>
    <xf numFmtId="164" fontId="27" fillId="0" borderId="0" xfId="1" applyFont="1" applyFill="1" applyAlignment="1">
      <alignment horizontal="left" vertical="center"/>
    </xf>
    <xf numFmtId="167" fontId="27" fillId="0" borderId="0" xfId="1" applyNumberFormat="1" applyFont="1" applyFill="1" applyAlignment="1">
      <alignment horizontal="left" vertical="center"/>
    </xf>
    <xf numFmtId="0" fontId="12" fillId="0" borderId="0" xfId="0" applyFont="1"/>
    <xf numFmtId="0" fontId="15" fillId="5" borderId="0" xfId="3" applyFont="1" applyFill="1" applyAlignment="1">
      <alignment vertical="center"/>
    </xf>
    <xf numFmtId="0" fontId="12" fillId="5" borderId="0" xfId="3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3" fillId="2" borderId="0" xfId="0" applyFont="1" applyFill="1"/>
    <xf numFmtId="0" fontId="65" fillId="0" borderId="0" xfId="5" applyFont="1"/>
    <xf numFmtId="0" fontId="44" fillId="0" borderId="0" xfId="0" applyFont="1" applyAlignment="1">
      <alignment wrapText="1"/>
    </xf>
    <xf numFmtId="164" fontId="44" fillId="0" borderId="0" xfId="1" applyFont="1"/>
    <xf numFmtId="0" fontId="44" fillId="0" borderId="0" xfId="3" applyFont="1" applyAlignment="1">
      <alignment horizontal="left" vertical="center" wrapText="1"/>
    </xf>
    <xf numFmtId="0" fontId="60" fillId="0" borderId="36" xfId="0" applyFont="1" applyBorder="1"/>
    <xf numFmtId="0" fontId="60" fillId="0" borderId="17" xfId="0" applyFont="1" applyBorder="1"/>
    <xf numFmtId="0" fontId="69" fillId="2" borderId="0" xfId="0" applyFont="1" applyFill="1" applyAlignment="1">
      <alignment vertical="center"/>
    </xf>
    <xf numFmtId="0" fontId="45" fillId="2" borderId="0" xfId="3" applyFont="1" applyFill="1" applyAlignment="1">
      <alignment horizontal="left" vertical="center" indent="1"/>
    </xf>
    <xf numFmtId="0" fontId="63" fillId="2" borderId="1" xfId="3" applyFont="1" applyFill="1" applyBorder="1" applyAlignment="1">
      <alignment horizontal="left" vertical="center"/>
    </xf>
    <xf numFmtId="164" fontId="63" fillId="2" borderId="1" xfId="1" applyFont="1" applyFill="1" applyBorder="1" applyAlignment="1">
      <alignment horizontal="left" vertical="center"/>
    </xf>
    <xf numFmtId="164" fontId="63" fillId="2" borderId="41" xfId="1" applyFont="1" applyFill="1" applyBorder="1" applyAlignment="1">
      <alignment horizontal="left" vertical="center"/>
    </xf>
    <xf numFmtId="0" fontId="45" fillId="2" borderId="1" xfId="3" applyFont="1" applyFill="1" applyBorder="1" applyAlignment="1">
      <alignment horizontal="left" vertical="center"/>
    </xf>
    <xf numFmtId="164" fontId="45" fillId="2" borderId="1" xfId="1" applyFont="1" applyFill="1" applyBorder="1" applyAlignment="1">
      <alignment horizontal="left" vertical="center"/>
    </xf>
    <xf numFmtId="164" fontId="45" fillId="2" borderId="23" xfId="1" applyFont="1" applyFill="1" applyBorder="1" applyAlignment="1">
      <alignment horizontal="left" vertical="center"/>
    </xf>
    <xf numFmtId="0" fontId="45" fillId="2" borderId="21" xfId="3" applyFont="1" applyFill="1" applyBorder="1" applyAlignment="1">
      <alignment horizontal="left" vertical="center"/>
    </xf>
    <xf numFmtId="164" fontId="45" fillId="2" borderId="41" xfId="1" applyFont="1" applyFill="1" applyBorder="1" applyAlignment="1">
      <alignment horizontal="left" vertical="center"/>
    </xf>
    <xf numFmtId="0" fontId="44" fillId="5" borderId="0" xfId="0" applyFont="1" applyFill="1"/>
    <xf numFmtId="0" fontId="44" fillId="5" borderId="0" xfId="0" applyFont="1" applyFill="1" applyAlignment="1">
      <alignment wrapText="1"/>
    </xf>
    <xf numFmtId="0" fontId="37" fillId="5" borderId="0" xfId="0" applyFont="1" applyFill="1" applyAlignment="1">
      <alignment vertical="center"/>
    </xf>
    <xf numFmtId="167" fontId="44" fillId="0" borderId="0" xfId="1" applyNumberFormat="1" applyFont="1"/>
    <xf numFmtId="164" fontId="60" fillId="0" borderId="37" xfId="1" applyFont="1" applyBorder="1"/>
    <xf numFmtId="0" fontId="18" fillId="0" borderId="24" xfId="2" applyFont="1" applyFill="1" applyBorder="1" applyAlignment="1"/>
    <xf numFmtId="0" fontId="18" fillId="0" borderId="0" xfId="2" applyFont="1" applyFill="1" applyBorder="1" applyAlignment="1"/>
    <xf numFmtId="0" fontId="18" fillId="0" borderId="25" xfId="2" applyFont="1" applyFill="1" applyBorder="1" applyAlignment="1"/>
    <xf numFmtId="0" fontId="30" fillId="0" borderId="25" xfId="2" applyFont="1" applyFill="1" applyBorder="1" applyAlignment="1"/>
    <xf numFmtId="0" fontId="12" fillId="8" borderId="0" xfId="3" applyFont="1" applyFill="1" applyAlignment="1">
      <alignment horizontal="left" vertical="center"/>
    </xf>
    <xf numFmtId="0" fontId="24" fillId="8" borderId="38" xfId="3" applyFont="1" applyFill="1" applyBorder="1" applyAlignment="1">
      <alignment horizontal="left" vertical="center" wrapText="1"/>
    </xf>
    <xf numFmtId="0" fontId="13" fillId="8" borderId="6" xfId="3" applyFont="1" applyFill="1" applyBorder="1" applyAlignment="1">
      <alignment vertical="center"/>
    </xf>
    <xf numFmtId="166" fontId="13" fillId="8" borderId="6" xfId="3" applyNumberFormat="1" applyFont="1" applyFill="1" applyBorder="1" applyAlignment="1">
      <alignment vertical="center"/>
    </xf>
    <xf numFmtId="0" fontId="13" fillId="8" borderId="0" xfId="3" applyFont="1" applyFill="1" applyAlignment="1">
      <alignment vertical="center"/>
    </xf>
    <xf numFmtId="166" fontId="13" fillId="8" borderId="0" xfId="3" applyNumberFormat="1" applyFont="1" applyFill="1" applyAlignment="1">
      <alignment vertical="center"/>
    </xf>
    <xf numFmtId="0" fontId="43" fillId="8" borderId="23" xfId="3" applyFont="1" applyFill="1" applyBorder="1" applyAlignment="1">
      <alignment vertical="center"/>
    </xf>
    <xf numFmtId="0" fontId="39" fillId="8" borderId="23" xfId="4" applyFont="1" applyFill="1" applyBorder="1" applyAlignment="1">
      <alignment vertical="center" wrapText="1"/>
    </xf>
    <xf numFmtId="0" fontId="13" fillId="8" borderId="39" xfId="3" applyFont="1" applyFill="1" applyBorder="1" applyAlignment="1">
      <alignment vertical="center" wrapText="1"/>
    </xf>
    <xf numFmtId="0" fontId="13" fillId="8" borderId="1" xfId="3" applyFont="1" applyFill="1" applyBorder="1" applyAlignment="1">
      <alignment vertical="center"/>
    </xf>
    <xf numFmtId="165" fontId="13" fillId="8" borderId="0" xfId="1" applyNumberFormat="1" applyFont="1" applyFill="1" applyBorder="1" applyAlignment="1">
      <alignment vertical="center"/>
    </xf>
    <xf numFmtId="0" fontId="52" fillId="8" borderId="28" xfId="3" applyFont="1" applyFill="1" applyBorder="1" applyAlignment="1">
      <alignment vertical="center" wrapText="1"/>
    </xf>
    <xf numFmtId="0" fontId="55" fillId="8" borderId="29" xfId="4" applyFont="1" applyFill="1" applyBorder="1" applyAlignment="1">
      <alignment vertical="center"/>
    </xf>
    <xf numFmtId="0" fontId="52" fillId="8" borderId="29" xfId="3" applyFont="1" applyFill="1" applyBorder="1" applyAlignment="1">
      <alignment vertical="center" wrapText="1"/>
    </xf>
    <xf numFmtId="0" fontId="70" fillId="0" borderId="0" xfId="3" applyFont="1" applyAlignment="1">
      <alignment horizontal="left" vertical="center"/>
    </xf>
    <xf numFmtId="0" fontId="71" fillId="0" borderId="27" xfId="3" applyFont="1" applyBorder="1" applyAlignment="1">
      <alignment vertical="center" wrapText="1"/>
    </xf>
    <xf numFmtId="0" fontId="70" fillId="6" borderId="27" xfId="3" applyFont="1" applyFill="1" applyBorder="1" applyAlignment="1">
      <alignment horizontal="left" vertical="center"/>
    </xf>
    <xf numFmtId="0" fontId="71" fillId="0" borderId="28" xfId="3" applyFont="1" applyBorder="1" applyAlignment="1">
      <alignment vertical="center" wrapText="1"/>
    </xf>
    <xf numFmtId="0" fontId="70" fillId="6" borderId="28" xfId="3" applyFont="1" applyFill="1" applyBorder="1" applyAlignment="1">
      <alignment horizontal="left" vertical="center"/>
    </xf>
    <xf numFmtId="0" fontId="71" fillId="0" borderId="28" xfId="3" applyFont="1" applyBorder="1" applyAlignment="1">
      <alignment horizontal="left" vertical="center" wrapText="1" indent="3"/>
    </xf>
    <xf numFmtId="0" fontId="70" fillId="0" borderId="28" xfId="3" applyFont="1" applyBorder="1" applyAlignment="1">
      <alignment horizontal="left" vertical="center"/>
    </xf>
    <xf numFmtId="0" fontId="71" fillId="0" borderId="29" xfId="3" applyFont="1" applyBorder="1" applyAlignment="1">
      <alignment horizontal="left" vertical="center" wrapText="1" indent="3"/>
    </xf>
    <xf numFmtId="0" fontId="70" fillId="6" borderId="29" xfId="3" applyFont="1" applyFill="1" applyBorder="1" applyAlignment="1">
      <alignment horizontal="left" vertical="center"/>
    </xf>
    <xf numFmtId="0" fontId="71" fillId="0" borderId="28" xfId="3" applyFont="1" applyBorder="1" applyAlignment="1">
      <alignment horizontal="left" vertical="center" wrapText="1" indent="1"/>
    </xf>
    <xf numFmtId="0" fontId="52" fillId="8" borderId="28" xfId="3" applyFont="1" applyFill="1" applyBorder="1" applyAlignment="1">
      <alignment horizontal="left" vertical="center" wrapText="1" indent="5"/>
    </xf>
    <xf numFmtId="0" fontId="48" fillId="8" borderId="0" xfId="3" applyFont="1" applyFill="1" applyAlignment="1">
      <alignment vertical="center"/>
    </xf>
    <xf numFmtId="0" fontId="27" fillId="8" borderId="0" xfId="3" applyFont="1" applyFill="1" applyAlignment="1">
      <alignment horizontal="left" vertical="center"/>
    </xf>
    <xf numFmtId="0" fontId="27" fillId="7" borderId="0" xfId="3" applyFont="1" applyFill="1" applyAlignment="1">
      <alignment horizontal="left" vertical="center"/>
    </xf>
    <xf numFmtId="0" fontId="48" fillId="7" borderId="0" xfId="3" applyFont="1" applyFill="1" applyAlignment="1">
      <alignment vertical="center"/>
    </xf>
    <xf numFmtId="0" fontId="59" fillId="9" borderId="43" xfId="3" applyFont="1" applyFill="1" applyBorder="1" applyAlignment="1">
      <alignment horizontal="left" vertical="center"/>
    </xf>
    <xf numFmtId="0" fontId="27" fillId="4" borderId="23" xfId="3" applyFont="1" applyFill="1" applyBorder="1" applyAlignment="1">
      <alignment vertical="center"/>
    </xf>
    <xf numFmtId="0" fontId="45" fillId="8" borderId="0" xfId="2" applyFont="1" applyFill="1" applyBorder="1" applyAlignment="1">
      <alignment horizontal="left" vertical="center" wrapText="1"/>
    </xf>
    <xf numFmtId="0" fontId="44" fillId="8" borderId="0" xfId="0" applyFont="1" applyFill="1"/>
    <xf numFmtId="0" fontId="44" fillId="0" borderId="23" xfId="3" applyFont="1" applyBorder="1" applyAlignment="1">
      <alignment horizontal="left" vertical="center"/>
    </xf>
    <xf numFmtId="0" fontId="52" fillId="8" borderId="29" xfId="3" applyFont="1" applyFill="1" applyBorder="1" applyAlignment="1">
      <alignment horizontal="left" vertical="center" wrapText="1" indent="5"/>
    </xf>
    <xf numFmtId="0" fontId="20" fillId="0" borderId="40" xfId="2" applyFont="1" applyFill="1" applyBorder="1" applyAlignment="1" applyProtection="1">
      <alignment vertical="center"/>
      <protection locked="0"/>
    </xf>
    <xf numFmtId="0" fontId="52" fillId="8" borderId="28" xfId="3" applyFont="1" applyFill="1" applyBorder="1" applyAlignment="1">
      <alignment horizontal="left" vertical="center" wrapText="1" indent="3"/>
    </xf>
    <xf numFmtId="0" fontId="44" fillId="0" borderId="28" xfId="3" applyFont="1" applyBorder="1" applyAlignment="1">
      <alignment vertical="center"/>
    </xf>
    <xf numFmtId="0" fontId="64" fillId="0" borderId="28" xfId="2" applyFont="1" applyFill="1" applyBorder="1" applyAlignment="1">
      <alignment horizontal="left" vertical="center" wrapText="1"/>
    </xf>
    <xf numFmtId="0" fontId="52" fillId="0" borderId="29" xfId="3" applyFont="1" applyBorder="1" applyAlignment="1">
      <alignment vertical="center"/>
    </xf>
    <xf numFmtId="0" fontId="53" fillId="0" borderId="41" xfId="3" applyFont="1" applyBorder="1" applyAlignment="1">
      <alignment vertical="center"/>
    </xf>
    <xf numFmtId="0" fontId="60" fillId="0" borderId="0" xfId="0" applyFont="1"/>
    <xf numFmtId="164" fontId="60" fillId="0" borderId="0" xfId="1" applyFont="1" applyBorder="1"/>
    <xf numFmtId="0" fontId="65" fillId="0" borderId="0" xfId="5" applyFont="1" applyAlignment="1">
      <alignment vertical="center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vertical="center"/>
    </xf>
    <xf numFmtId="164" fontId="44" fillId="0" borderId="0" xfId="1" applyFont="1" applyAlignment="1">
      <alignment vertical="center"/>
    </xf>
    <xf numFmtId="0" fontId="65" fillId="0" borderId="0" xfId="5" applyNumberFormat="1" applyFont="1" applyAlignment="1">
      <alignment vertical="center"/>
    </xf>
    <xf numFmtId="0" fontId="45" fillId="0" borderId="0" xfId="0" applyFont="1" applyAlignment="1">
      <alignment vertical="center"/>
    </xf>
    <xf numFmtId="0" fontId="60" fillId="0" borderId="36" xfId="0" applyFont="1" applyBorder="1" applyAlignment="1">
      <alignment vertical="center"/>
    </xf>
    <xf numFmtId="164" fontId="60" fillId="0" borderId="17" xfId="1" applyFont="1" applyBorder="1" applyAlignment="1">
      <alignment vertical="center"/>
    </xf>
    <xf numFmtId="0" fontId="44" fillId="0" borderId="44" xfId="0" applyFont="1" applyBorder="1" applyAlignment="1">
      <alignment vertical="center"/>
    </xf>
    <xf numFmtId="164" fontId="44" fillId="0" borderId="0" xfId="0" applyNumberFormat="1" applyFont="1" applyAlignment="1">
      <alignment vertical="center"/>
    </xf>
    <xf numFmtId="0" fontId="65" fillId="0" borderId="0" xfId="0" applyFont="1" applyAlignment="1">
      <alignment vertical="center"/>
    </xf>
    <xf numFmtId="0" fontId="6" fillId="8" borderId="6" xfId="2" applyFill="1" applyBorder="1" applyAlignment="1">
      <alignment vertical="center"/>
    </xf>
    <xf numFmtId="0" fontId="44" fillId="6" borderId="28" xfId="3" applyFont="1" applyFill="1" applyBorder="1" applyAlignment="1">
      <alignment horizontal="left" vertical="center" wrapText="1"/>
    </xf>
    <xf numFmtId="167" fontId="52" fillId="8" borderId="28" xfId="1" applyNumberFormat="1" applyFont="1" applyFill="1" applyBorder="1" applyAlignment="1">
      <alignment vertical="center" wrapText="1"/>
    </xf>
    <xf numFmtId="3" fontId="52" fillId="8" borderId="29" xfId="3" applyNumberFormat="1" applyFont="1" applyFill="1" applyBorder="1" applyAlignment="1">
      <alignment vertical="center" wrapText="1"/>
    </xf>
    <xf numFmtId="164" fontId="27" fillId="0" borderId="0" xfId="3" applyNumberFormat="1" applyFont="1" applyAlignment="1">
      <alignment horizontal="left" vertical="center"/>
    </xf>
    <xf numFmtId="0" fontId="44" fillId="6" borderId="29" xfId="3" applyFont="1" applyFill="1" applyBorder="1" applyAlignment="1">
      <alignment horizontal="left" vertical="center" wrapText="1"/>
    </xf>
    <xf numFmtId="3" fontId="52" fillId="8" borderId="28" xfId="3" applyNumberFormat="1" applyFont="1" applyFill="1" applyBorder="1" applyAlignment="1">
      <alignment vertical="center" wrapText="1"/>
    </xf>
    <xf numFmtId="14" fontId="12" fillId="8" borderId="0" xfId="3" applyNumberFormat="1" applyFont="1" applyFill="1" applyAlignment="1">
      <alignment horizontal="right" vertical="center"/>
    </xf>
    <xf numFmtId="164" fontId="25" fillId="0" borderId="0" xfId="1" applyFont="1" applyFill="1" applyAlignment="1">
      <alignment horizontal="left" vertical="center"/>
    </xf>
    <xf numFmtId="0" fontId="45" fillId="2" borderId="0" xfId="3" applyFont="1" applyFill="1" applyAlignment="1">
      <alignment horizontal="left" vertical="center"/>
    </xf>
    <xf numFmtId="0" fontId="76" fillId="2" borderId="0" xfId="3" applyFont="1" applyFill="1" applyAlignment="1">
      <alignment horizontal="left" vertical="center"/>
    </xf>
    <xf numFmtId="0" fontId="66" fillId="2" borderId="0" xfId="3" applyFont="1" applyFill="1" applyAlignment="1">
      <alignment horizontal="center" vertical="center"/>
    </xf>
    <xf numFmtId="0" fontId="45" fillId="2" borderId="0" xfId="3" applyFont="1" applyFill="1" applyAlignment="1">
      <alignment horizontal="left" vertical="center" wrapText="1"/>
    </xf>
    <xf numFmtId="168" fontId="45" fillId="2" borderId="0" xfId="3" applyNumberFormat="1" applyFont="1" applyFill="1" applyAlignment="1">
      <alignment horizontal="left" vertical="center"/>
    </xf>
    <xf numFmtId="0" fontId="76" fillId="2" borderId="1" xfId="3" applyFont="1" applyFill="1" applyBorder="1" applyAlignment="1">
      <alignment horizontal="left" vertical="center"/>
    </xf>
    <xf numFmtId="168" fontId="76" fillId="2" borderId="1" xfId="3" applyNumberFormat="1" applyFont="1" applyFill="1" applyBorder="1" applyAlignment="1">
      <alignment horizontal="left" vertical="center"/>
    </xf>
    <xf numFmtId="0" fontId="76" fillId="2" borderId="21" xfId="3" applyFont="1" applyFill="1" applyBorder="1" applyAlignment="1">
      <alignment horizontal="left" vertical="center"/>
    </xf>
    <xf numFmtId="168" fontId="76" fillId="2" borderId="21" xfId="3" applyNumberFormat="1" applyFont="1" applyFill="1" applyBorder="1" applyAlignment="1">
      <alignment horizontal="left" vertical="center"/>
    </xf>
    <xf numFmtId="0" fontId="66" fillId="2" borderId="0" xfId="3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167" fontId="27" fillId="0" borderId="0" xfId="3" applyNumberFormat="1" applyFont="1" applyAlignment="1">
      <alignment horizontal="left" vertical="center"/>
    </xf>
    <xf numFmtId="169" fontId="45" fillId="2" borderId="0" xfId="3" applyNumberFormat="1" applyFont="1" applyFill="1" applyAlignment="1">
      <alignment horizontal="left" vertical="center"/>
    </xf>
    <xf numFmtId="0" fontId="45" fillId="2" borderId="0" xfId="3" applyFont="1" applyFill="1" applyAlignment="1">
      <alignment horizontal="left" vertical="center" wrapText="1" indent="1"/>
    </xf>
    <xf numFmtId="167" fontId="45" fillId="2" borderId="0" xfId="3" applyNumberFormat="1" applyFont="1" applyFill="1" applyAlignment="1">
      <alignment vertical="center"/>
    </xf>
    <xf numFmtId="0" fontId="45" fillId="2" borderId="0" xfId="3" applyFont="1" applyFill="1" applyAlignment="1">
      <alignment vertical="center"/>
    </xf>
    <xf numFmtId="0" fontId="76" fillId="2" borderId="21" xfId="3" applyFont="1" applyFill="1" applyBorder="1" applyAlignment="1">
      <alignment horizontal="left" vertical="center" indent="1"/>
    </xf>
    <xf numFmtId="167" fontId="76" fillId="2" borderId="21" xfId="3" applyNumberFormat="1" applyFont="1" applyFill="1" applyBorder="1" applyAlignment="1">
      <alignment horizontal="left" vertical="center"/>
    </xf>
    <xf numFmtId="0" fontId="76" fillId="2" borderId="0" xfId="3" applyFont="1" applyFill="1" applyAlignment="1">
      <alignment horizontal="left" vertical="center" indent="1"/>
    </xf>
    <xf numFmtId="167" fontId="76" fillId="2" borderId="0" xfId="3" applyNumberFormat="1" applyFont="1" applyFill="1" applyAlignment="1">
      <alignment horizontal="left" vertical="center"/>
    </xf>
    <xf numFmtId="0" fontId="77" fillId="2" borderId="0" xfId="3" applyFont="1" applyFill="1" applyAlignment="1">
      <alignment horizontal="left" vertical="center" indent="1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3" applyNumberFormat="1" applyFont="1" applyFill="1" applyAlignment="1">
      <alignment horizontal="left" vertical="center"/>
    </xf>
    <xf numFmtId="0" fontId="27" fillId="0" borderId="0" xfId="3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167" fontId="27" fillId="0" borderId="0" xfId="0" applyNumberFormat="1" applyFont="1" applyAlignment="1">
      <alignment horizontal="left" vertical="center"/>
    </xf>
    <xf numFmtId="167" fontId="25" fillId="0" borderId="0" xfId="0" applyNumberFormat="1" applyFont="1" applyAlignment="1">
      <alignment horizontal="left" vertical="center"/>
    </xf>
    <xf numFmtId="10" fontId="13" fillId="0" borderId="6" xfId="3" applyNumberFormat="1" applyFont="1" applyBorder="1" applyAlignment="1">
      <alignment horizontal="left" vertical="center"/>
    </xf>
    <xf numFmtId="0" fontId="6" fillId="8" borderId="23" xfId="2" applyFill="1" applyBorder="1" applyAlignment="1">
      <alignment vertical="center"/>
    </xf>
    <xf numFmtId="0" fontId="6" fillId="8" borderId="28" xfId="2" applyFill="1" applyBorder="1" applyAlignment="1">
      <alignment vertical="center" wrapText="1"/>
    </xf>
    <xf numFmtId="0" fontId="27" fillId="10" borderId="32" xfId="3" applyFont="1" applyFill="1" applyBorder="1" applyAlignment="1">
      <alignment vertical="center"/>
    </xf>
    <xf numFmtId="0" fontId="6" fillId="10" borderId="33" xfId="2" applyNumberFormat="1" applyFill="1" applyBorder="1" applyAlignment="1">
      <alignment vertical="center" wrapText="1"/>
    </xf>
    <xf numFmtId="0" fontId="27" fillId="11" borderId="0" xfId="3" applyFont="1" applyFill="1" applyAlignment="1">
      <alignment horizontal="left" vertical="center"/>
    </xf>
    <xf numFmtId="0" fontId="12" fillId="11" borderId="0" xfId="3" applyFont="1" applyFill="1" applyAlignment="1">
      <alignment horizontal="left" vertical="center"/>
    </xf>
    <xf numFmtId="167" fontId="27" fillId="0" borderId="0" xfId="1" applyNumberFormat="1" applyFont="1" applyFill="1" applyAlignment="1">
      <alignment horizontal="left" vertical="center" wrapText="1"/>
    </xf>
    <xf numFmtId="164" fontId="44" fillId="0" borderId="0" xfId="1" applyFont="1" applyAlignment="1"/>
    <xf numFmtId="164" fontId="44" fillId="5" borderId="0" xfId="1" applyFont="1" applyFill="1" applyAlignment="1"/>
    <xf numFmtId="164" fontId="37" fillId="5" borderId="0" xfId="1" applyFont="1" applyFill="1" applyAlignment="1">
      <alignment vertical="center" wrapText="1"/>
    </xf>
    <xf numFmtId="164" fontId="60" fillId="0" borderId="17" xfId="1" applyFont="1" applyBorder="1"/>
    <xf numFmtId="164" fontId="62" fillId="2" borderId="0" xfId="1" applyFont="1" applyFill="1" applyBorder="1" applyAlignment="1">
      <alignment vertical="center"/>
    </xf>
    <xf numFmtId="164" fontId="45" fillId="2" borderId="0" xfId="1" applyFont="1" applyFill="1" applyAlignment="1">
      <alignment vertical="center"/>
    </xf>
    <xf numFmtId="164" fontId="45" fillId="2" borderId="0" xfId="1" applyFont="1" applyFill="1" applyAlignment="1">
      <alignment horizontal="left" vertical="center"/>
    </xf>
    <xf numFmtId="164" fontId="14" fillId="0" borderId="3" xfId="1" applyFont="1" applyFill="1" applyBorder="1" applyAlignment="1">
      <alignment vertical="center"/>
    </xf>
    <xf numFmtId="167" fontId="44" fillId="0" borderId="0" xfId="0" applyNumberFormat="1" applyFont="1"/>
    <xf numFmtId="164" fontId="52" fillId="8" borderId="29" xfId="1" applyFont="1" applyFill="1" applyBorder="1" applyAlignment="1">
      <alignment vertical="center" wrapText="1"/>
    </xf>
    <xf numFmtId="0" fontId="31" fillId="0" borderId="0" xfId="0" applyFont="1" applyAlignment="1">
      <alignment vertical="center"/>
    </xf>
    <xf numFmtId="0" fontId="13" fillId="2" borderId="0" xfId="3" applyFont="1" applyFill="1" applyAlignment="1">
      <alignment horizontal="left" vertical="center" wrapText="1" indent="2"/>
    </xf>
    <xf numFmtId="0" fontId="27" fillId="5" borderId="0" xfId="3" applyFont="1" applyFill="1" applyAlignment="1">
      <alignment horizontal="left" vertical="center" wrapText="1" indent="3"/>
    </xf>
    <xf numFmtId="0" fontId="27" fillId="5" borderId="0" xfId="3" applyFont="1" applyFill="1" applyAlignment="1">
      <alignment vertical="center" wrapText="1"/>
    </xf>
    <xf numFmtId="0" fontId="23" fillId="2" borderId="0" xfId="2" applyFont="1" applyFill="1"/>
    <xf numFmtId="0" fontId="39" fillId="2" borderId="0" xfId="2" applyFont="1" applyFill="1"/>
    <xf numFmtId="0" fontId="37" fillId="5" borderId="0" xfId="0" applyFont="1" applyFill="1" applyAlignment="1">
      <alignment vertical="center" wrapText="1"/>
    </xf>
    <xf numFmtId="0" fontId="27" fillId="2" borderId="0" xfId="0" applyFont="1" applyFill="1" applyAlignment="1">
      <alignment horizontal="left" vertical="center" wrapText="1" indent="3"/>
    </xf>
    <xf numFmtId="0" fontId="16" fillId="5" borderId="0" xfId="3" applyFont="1" applyFill="1" applyAlignment="1">
      <alignment horizontal="left" vertical="center" wrapText="1" indent="3"/>
    </xf>
    <xf numFmtId="0" fontId="68" fillId="2" borderId="0" xfId="2" applyFont="1" applyFill="1" applyAlignment="1">
      <alignment vertical="center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top" wrapText="1" indent="3"/>
    </xf>
    <xf numFmtId="0" fontId="12" fillId="5" borderId="0" xfId="3" applyFont="1" applyFill="1" applyAlignment="1">
      <alignment horizontal="left" vertical="center" wrapText="1"/>
    </xf>
    <xf numFmtId="164" fontId="45" fillId="2" borderId="0" xfId="1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 wrapText="1" indent="2"/>
    </xf>
    <xf numFmtId="0" fontId="15" fillId="2" borderId="0" xfId="3" applyFont="1" applyFill="1" applyAlignment="1">
      <alignment vertical="center"/>
    </xf>
    <xf numFmtId="0" fontId="44" fillId="8" borderId="0" xfId="3" applyFont="1" applyFill="1" applyAlignment="1">
      <alignment horizontal="left" vertical="center"/>
    </xf>
    <xf numFmtId="0" fontId="45" fillId="2" borderId="0" xfId="3" applyFont="1" applyFill="1" applyAlignment="1">
      <alignment horizontal="left" vertical="center"/>
    </xf>
    <xf numFmtId="164" fontId="45" fillId="2" borderId="0" xfId="1" applyFont="1" applyFill="1" applyBorder="1" applyAlignment="1">
      <alignment horizontal="left" vertical="center"/>
    </xf>
    <xf numFmtId="4" fontId="52" fillId="8" borderId="28" xfId="3" applyNumberFormat="1" applyFont="1" applyFill="1" applyBorder="1" applyAlignment="1">
      <alignment horizontal="right" vertical="center" wrapText="1"/>
    </xf>
    <xf numFmtId="4" fontId="52" fillId="8" borderId="28" xfId="3" applyNumberFormat="1" applyFont="1" applyFill="1" applyBorder="1" applyAlignment="1">
      <alignment vertical="center" wrapText="1"/>
    </xf>
    <xf numFmtId="4" fontId="52" fillId="8" borderId="28" xfId="1" applyNumberFormat="1" applyFont="1" applyFill="1" applyBorder="1" applyAlignment="1">
      <alignment vertical="center" wrapText="1"/>
    </xf>
    <xf numFmtId="4" fontId="78" fillId="8" borderId="0" xfId="0" applyNumberFormat="1" applyFont="1" applyFill="1" applyAlignment="1"/>
    <xf numFmtId="4" fontId="52" fillId="8" borderId="28" xfId="1" applyNumberFormat="1" applyFont="1" applyFill="1" applyBorder="1" applyAlignment="1">
      <alignment horizontal="right" vertical="center" wrapText="1"/>
    </xf>
    <xf numFmtId="0" fontId="30" fillId="2" borderId="4" xfId="2" applyFont="1" applyFill="1" applyBorder="1" applyAlignment="1">
      <alignment horizontal="center"/>
    </xf>
    <xf numFmtId="0" fontId="31" fillId="0" borderId="2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17" fillId="5" borderId="0" xfId="2" applyFont="1" applyFill="1" applyBorder="1" applyAlignment="1">
      <alignment vertical="center" wrapText="1"/>
    </xf>
    <xf numFmtId="0" fontId="13" fillId="2" borderId="0" xfId="3" applyFont="1" applyFill="1" applyAlignment="1">
      <alignment horizontal="left" vertical="center" wrapText="1" indent="2"/>
    </xf>
    <xf numFmtId="0" fontId="14" fillId="2" borderId="0" xfId="3" applyFont="1" applyFill="1" applyAlignment="1">
      <alignment vertical="center" wrapText="1"/>
    </xf>
    <xf numFmtId="0" fontId="18" fillId="5" borderId="0" xfId="2" applyFont="1" applyFill="1" applyAlignment="1">
      <alignment horizontal="center"/>
    </xf>
    <xf numFmtId="0" fontId="18" fillId="5" borderId="19" xfId="2" applyFont="1" applyFill="1" applyBorder="1" applyAlignment="1">
      <alignment horizontal="center"/>
    </xf>
    <xf numFmtId="0" fontId="28" fillId="4" borderId="34" xfId="3" applyFont="1" applyFill="1" applyBorder="1" applyAlignment="1">
      <alignment horizontal="left" vertical="center" wrapText="1"/>
    </xf>
    <xf numFmtId="0" fontId="28" fillId="4" borderId="0" xfId="3" applyFont="1" applyFill="1" applyAlignment="1">
      <alignment horizontal="left" vertical="center" wrapText="1"/>
    </xf>
    <xf numFmtId="0" fontId="28" fillId="4" borderId="32" xfId="3" applyFont="1" applyFill="1" applyBorder="1" applyAlignment="1">
      <alignment horizontal="left" vertical="center" wrapText="1"/>
    </xf>
    <xf numFmtId="0" fontId="28" fillId="4" borderId="23" xfId="3" applyFont="1" applyFill="1" applyBorder="1" applyAlignment="1">
      <alignment horizontal="left" vertical="center" wrapText="1"/>
    </xf>
    <xf numFmtId="0" fontId="17" fillId="5" borderId="0" xfId="2" applyFont="1" applyFill="1" applyBorder="1" applyAlignment="1">
      <alignment vertical="center"/>
    </xf>
    <xf numFmtId="0" fontId="16" fillId="5" borderId="0" xfId="3" applyFont="1" applyFill="1" applyAlignment="1">
      <alignment horizontal="left" vertical="center" wrapText="1" indent="3"/>
    </xf>
    <xf numFmtId="0" fontId="27" fillId="5" borderId="0" xfId="3" applyFont="1" applyFill="1" applyAlignment="1">
      <alignment horizontal="left" vertical="center" wrapText="1" indent="3"/>
    </xf>
    <xf numFmtId="0" fontId="27" fillId="5" borderId="0" xfId="3" applyFont="1" applyFill="1" applyAlignment="1">
      <alignment vertical="center" wrapText="1"/>
    </xf>
    <xf numFmtId="0" fontId="30" fillId="0" borderId="0" xfId="2" applyFont="1" applyFill="1" applyBorder="1" applyAlignment="1">
      <alignment horizontal="center" vertical="center"/>
    </xf>
    <xf numFmtId="0" fontId="30" fillId="2" borderId="20" xfId="2" applyFont="1" applyFill="1" applyBorder="1" applyAlignment="1">
      <alignment horizontal="center"/>
    </xf>
    <xf numFmtId="0" fontId="30" fillId="2" borderId="18" xfId="2" applyFont="1" applyFill="1" applyBorder="1" applyAlignment="1">
      <alignment horizontal="center"/>
    </xf>
    <xf numFmtId="0" fontId="23" fillId="2" borderId="0" xfId="2" applyFont="1" applyFill="1" applyAlignment="1"/>
    <xf numFmtId="0" fontId="39" fillId="2" borderId="0" xfId="2" applyFont="1" applyFill="1" applyAlignment="1"/>
    <xf numFmtId="0" fontId="18" fillId="5" borderId="24" xfId="2" applyFont="1" applyFill="1" applyBorder="1" applyAlignment="1">
      <alignment horizontal="center"/>
    </xf>
    <xf numFmtId="0" fontId="18" fillId="5" borderId="0" xfId="2" applyFont="1" applyFill="1" applyBorder="1" applyAlignment="1">
      <alignment horizontal="center"/>
    </xf>
    <xf numFmtId="0" fontId="30" fillId="2" borderId="0" xfId="2" applyFont="1" applyFill="1" applyBorder="1" applyAlignment="1">
      <alignment horizontal="center"/>
    </xf>
    <xf numFmtId="0" fontId="15" fillId="5" borderId="2" xfId="3" applyFont="1" applyFill="1" applyBorder="1" applyAlignment="1">
      <alignment vertical="center"/>
    </xf>
    <xf numFmtId="0" fontId="41" fillId="2" borderId="17" xfId="3" applyFont="1" applyFill="1" applyBorder="1" applyAlignment="1">
      <alignment horizontal="left" vertical="center"/>
    </xf>
    <xf numFmtId="0" fontId="27" fillId="0" borderId="0" xfId="3" applyFont="1" applyAlignment="1">
      <alignment horizontal="left" vertical="center"/>
    </xf>
    <xf numFmtId="0" fontId="18" fillId="5" borderId="24" xfId="2" applyFont="1" applyFill="1" applyBorder="1" applyAlignment="1">
      <alignment horizontal="center" vertical="center"/>
    </xf>
    <xf numFmtId="0" fontId="18" fillId="5" borderId="0" xfId="2" applyFont="1" applyFill="1" applyBorder="1" applyAlignment="1">
      <alignment horizontal="center" vertical="center"/>
    </xf>
    <xf numFmtId="0" fontId="18" fillId="5" borderId="25" xfId="2" applyFont="1" applyFill="1" applyBorder="1" applyAlignment="1">
      <alignment horizontal="center" vertical="center"/>
    </xf>
    <xf numFmtId="0" fontId="30" fillId="2" borderId="25" xfId="2" applyFont="1" applyFill="1" applyBorder="1" applyAlignment="1">
      <alignment horizontal="center" vertical="center"/>
    </xf>
    <xf numFmtId="0" fontId="37" fillId="5" borderId="0" xfId="0" applyFont="1" applyFill="1" applyAlignment="1">
      <alignment vertical="center" wrapText="1"/>
    </xf>
    <xf numFmtId="0" fontId="27" fillId="2" borderId="0" xfId="0" applyFont="1" applyFill="1" applyAlignment="1">
      <alignment horizontal="left" vertical="center" wrapText="1" indent="3"/>
    </xf>
    <xf numFmtId="0" fontId="54" fillId="2" borderId="0" xfId="2" applyFont="1" applyFill="1" applyAlignment="1">
      <alignment vertical="center"/>
    </xf>
    <xf numFmtId="0" fontId="6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top" wrapText="1" indent="3"/>
    </xf>
    <xf numFmtId="0" fontId="45" fillId="2" borderId="0" xfId="0" applyFont="1" applyFill="1" applyAlignment="1">
      <alignment horizontal="left" vertical="center" wrapText="1"/>
    </xf>
    <xf numFmtId="0" fontId="45" fillId="8" borderId="5" xfId="2" applyFont="1" applyFill="1" applyBorder="1" applyAlignment="1">
      <alignment horizontal="left" vertical="center" wrapText="1"/>
    </xf>
    <xf numFmtId="0" fontId="12" fillId="5" borderId="0" xfId="3" applyFont="1" applyFill="1" applyAlignment="1">
      <alignment horizontal="left" vertical="center" wrapText="1"/>
    </xf>
    <xf numFmtId="0" fontId="64" fillId="2" borderId="5" xfId="2" applyFont="1" applyFill="1" applyBorder="1" applyAlignment="1">
      <alignment horizontal="left" vertical="center" wrapText="1"/>
    </xf>
    <xf numFmtId="0" fontId="64" fillId="2" borderId="0" xfId="2" applyFont="1" applyFill="1" applyBorder="1" applyAlignment="1">
      <alignment horizontal="left" vertical="center" wrapText="1"/>
    </xf>
    <xf numFmtId="164" fontId="31" fillId="0" borderId="0" xfId="1" applyFont="1" applyAlignment="1">
      <alignment vertical="center"/>
    </xf>
    <xf numFmtId="0" fontId="30" fillId="2" borderId="25" xfId="2" applyFont="1" applyFill="1" applyBorder="1" applyAlignment="1">
      <alignment horizontal="center"/>
    </xf>
    <xf numFmtId="0" fontId="27" fillId="2" borderId="0" xfId="0" applyFont="1" applyFill="1" applyAlignment="1">
      <alignment horizontal="left" vertical="center" wrapText="1" indent="2"/>
    </xf>
    <xf numFmtId="0" fontId="15" fillId="2" borderId="0" xfId="3" applyFont="1" applyFill="1" applyAlignment="1">
      <alignment vertical="center"/>
    </xf>
    <xf numFmtId="164" fontId="15" fillId="2" borderId="0" xfId="1" applyFont="1" applyFill="1" applyBorder="1" applyAlignment="1">
      <alignment vertical="center"/>
    </xf>
    <xf numFmtId="0" fontId="64" fillId="8" borderId="0" xfId="2" applyFont="1" applyFill="1" applyBorder="1" applyAlignment="1">
      <alignment horizontal="left" vertical="center" wrapText="1"/>
    </xf>
    <xf numFmtId="164" fontId="64" fillId="8" borderId="0" xfId="1" applyFont="1" applyFill="1" applyBorder="1" applyAlignment="1">
      <alignment horizontal="left" vertical="center" wrapText="1"/>
    </xf>
    <xf numFmtId="0" fontId="64" fillId="8" borderId="5" xfId="2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164" fontId="27" fillId="2" borderId="0" xfId="1" applyFont="1" applyFill="1" applyAlignment="1">
      <alignment horizontal="left" vertical="center" wrapText="1"/>
    </xf>
    <xf numFmtId="164" fontId="39" fillId="2" borderId="0" xfId="1" applyFont="1" applyFill="1" applyAlignment="1"/>
    <xf numFmtId="0" fontId="45" fillId="2" borderId="0" xfId="3" applyFont="1" applyFill="1" applyAlignment="1">
      <alignment horizontal="left" vertical="center"/>
    </xf>
    <xf numFmtId="164" fontId="45" fillId="2" borderId="0" xfId="1" applyFont="1" applyFill="1" applyBorder="1" applyAlignment="1">
      <alignment horizontal="left" vertical="center"/>
    </xf>
    <xf numFmtId="0" fontId="27" fillId="0" borderId="0" xfId="3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53" fillId="12" borderId="0" xfId="0" applyFont="1" applyFill="1" applyAlignment="1">
      <alignment vertical="center" wrapText="1"/>
    </xf>
    <xf numFmtId="0" fontId="53" fillId="0" borderId="0" xfId="0" applyFont="1" applyAlignment="1">
      <alignment vertical="center" wrapText="1"/>
    </xf>
    <xf numFmtId="164" fontId="44" fillId="0" borderId="0" xfId="1" applyFont="1" applyFill="1" applyAlignment="1">
      <alignment vertical="center"/>
    </xf>
    <xf numFmtId="0" fontId="53" fillId="0" borderId="0" xfId="0" applyFont="1" applyAlignment="1">
      <alignment horizontal="left" vertical="top"/>
    </xf>
    <xf numFmtId="164" fontId="44" fillId="0" borderId="0" xfId="1" applyFont="1" applyFill="1"/>
    <xf numFmtId="167" fontId="44" fillId="0" borderId="0" xfId="1" applyNumberFormat="1" applyFont="1" applyFill="1"/>
    <xf numFmtId="9" fontId="52" fillId="11" borderId="29" xfId="6" applyNumberFormat="1" applyFont="1" applyFill="1" applyBorder="1" applyAlignment="1">
      <alignment vertical="center" wrapText="1"/>
    </xf>
    <xf numFmtId="164" fontId="45" fillId="2" borderId="0" xfId="1" applyFont="1" applyFill="1" applyAlignment="1">
      <alignment horizontal="left" vertical="center" indent="1"/>
    </xf>
    <xf numFmtId="0" fontId="44" fillId="2" borderId="0" xfId="0" applyFont="1" applyFill="1" applyBorder="1"/>
    <xf numFmtId="164" fontId="63" fillId="2" borderId="0" xfId="0" applyNumberFormat="1" applyFont="1" applyFill="1" applyBorder="1"/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Milliers 2" xfId="8" xr:uid="{E101643F-DEB5-48CC-9EC2-1533278B7769}"/>
    <cellStyle name="Normal" xfId="0" builtinId="0"/>
    <cellStyle name="Normal 2" xfId="3" xr:uid="{00000000-0005-0000-0000-000004000000}"/>
    <cellStyle name="Normal 3" xfId="7" xr:uid="{36B3F2BC-A999-47ED-9B8F-C366D809E8F6}"/>
    <cellStyle name="Percent" xfId="6" builtinId="5"/>
  </cellStyles>
  <dxfs count="119"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solid">
          <fgColor indexed="64"/>
          <bgColor rgb="FFFFFF0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4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18"/>
      <tableStyleElement type="firstRowStripe" dxfId="117"/>
      <tableStyleElement type="secondRowStripe" dxfId="116"/>
    </tableStyle>
    <tableStyle name="EITI Table 3" pivot="0" count="3" xr9:uid="{75225649-1FD3-452E-B344-3C5F7BA5401C}">
      <tableStyleElement type="headerRow" dxfId="115"/>
      <tableStyleElement type="firstRowStripe" dxfId="114"/>
      <tableStyleElement type="secondRowStripe" dxfId="113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274"/>
          <a:ext cx="13890171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2143" y="0"/>
          <a:ext cx="1410788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6225" y="0"/>
          <a:ext cx="1580197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843534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9550" y="1019174"/>
          <a:ext cx="22288500" cy="238126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54</xdr:row>
      <xdr:rowOff>0</xdr:rowOff>
    </xdr:from>
    <xdr:to>
      <xdr:col>14</xdr:col>
      <xdr:colOff>9788</xdr:colOff>
      <xdr:row>95</xdr:row>
      <xdr:rowOff>102764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f9770e905b32528/Moore%20Stephens/02-%20Missions/2019/01-%20ITIE/05-%20Mali/EITI%20Summary%20data/v2/MALI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f9770e905b32528/Moore%20Stephens/02-%20Missions/2019/01-%20ITIE/05-%20Mali/EITI%20Summary%20data/v2/Copie%20de%20Copie%20de%20fr_eiti_summary_data_template_2.0_5%20MALI%202017%20V%2010-02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ie 1 - Présentation"/>
      <sheetName val="Partie 2 - Liste de pointage"/>
      <sheetName val="Partie 3 - Entités déclarantes"/>
      <sheetName val="Partie 4 - Recettes de l’État"/>
      <sheetName val="Partie 5 - Données d’entreprise"/>
      <sheetName val="Listes"/>
    </sheetNames>
    <sheetDataSet>
      <sheetData sheetId="0" refreshError="1"/>
      <sheetData sheetId="1" refreshError="1">
        <row r="26">
          <cell r="E26">
            <v>43465</v>
          </cell>
        </row>
        <row r="30">
          <cell r="E30" t="str">
            <v>November 2020</v>
          </cell>
        </row>
        <row r="33">
          <cell r="E33" t="str">
            <v>N/A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K4" t="str">
            <v>Oui, divulgation systématique</v>
          </cell>
        </row>
        <row r="5">
          <cell r="K5" t="str">
            <v>Oui, à travers le rapportage ITIE</v>
          </cell>
        </row>
        <row r="6">
          <cell r="K6" t="str">
            <v>Sans objet.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ie 1 - Présentation"/>
      <sheetName val="Partie 2 - Liste de pointage"/>
      <sheetName val="Partie 3 - Entités déclarantes"/>
      <sheetName val="Partie 4 - Recettes de l’État"/>
      <sheetName val="Partie 5 - Données d’entreprise"/>
      <sheetName val="Listes"/>
      <sheetName val="Copie de Copie de fr_eiti_summ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43:I67" totalsRowCount="1" headerRowDxfId="31" dataDxfId="30" tableBorderDxfId="29" headerRowCellStyle="Normal 2">
  <autoFilter ref="B43:I66" xr:uid="{00000000-0009-0000-0100-000009000000}"/>
  <sortState xmlns:xlrd2="http://schemas.microsoft.com/office/spreadsheetml/2017/richdata2" ref="B44:I66">
    <sortCondition ref="B43:B66"/>
  </sortState>
  <tableColumns count="8">
    <tableColumn id="1" xr3:uid="{00000000-0010-0000-0000-000001000000}" name="Nom complet de l’entreprise" dataDxfId="21"/>
    <tableColumn id="7" xr3:uid="{808AAC1E-1D33-4EC8-B148-4FFBA7D63DC5}" name="Type d'entreprise" dataDxfId="22" dataCellStyle="Normal 2"/>
    <tableColumn id="2" xr3:uid="{00000000-0010-0000-0000-000002000000}" name="Identifiant de l’entreprise" dataDxfId="28" dataCellStyle="Normal 2"/>
    <tableColumn id="5" xr3:uid="{00000000-0010-0000-0000-000005000000}" name="Secteur" dataDxfId="27" dataCellStyle="Normal 2"/>
    <tableColumn id="3" xr3:uid="{00000000-0010-0000-0000-000003000000}" name="Matières premières (séparation par virgule)" dataDxfId="26" dataCellStyle="Normal 2"/>
    <tableColumn id="4" xr3:uid="{00000000-0010-0000-0000-000004000000}" name="Cotation boursière ou site Internet d’entreprise " dataDxfId="25"/>
    <tableColumn id="8" xr3:uid="{22462830-EB9B-4EA7-8DF6-E0AD5C287116}" name="Rapport financier audité (si indisponible, bilan comptable ou flux de trésorerie…)" dataDxfId="24"/>
    <tableColumn id="6" xr3:uid="{00000000-0010-0000-0000-000006000000}" name="Rapport de paiements à l’État" totalsRowFunction="sum" dataDxfId="23">
      <calculatedColumnFormula>SUMIF([4]!Table10[Entreprise],[4]!Companies[[#This Row],[Nom complet de l’entreprise]],[4]!Table10[Valeur de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54" dataDxfId="53">
  <autoFilter ref="S2:Y30" xr:uid="{00000000-0009-0000-0100-000007000000}"/>
  <tableColumns count="7">
    <tableColumn id="4" xr3:uid="{00000000-0010-0000-0A00-000004000000}" name="Combiné" dataDxfId="52"/>
    <tableColumn id="1" xr3:uid="{00000000-0010-0000-0A00-000001000000}" name="Codes GFS des flux de revenus issus des entreprises extractives" dataDxfId="51"/>
    <tableColumn id="2" xr3:uid="{00000000-0010-0000-0A00-000002000000}" name="Code GFS" dataDxfId="50"/>
    <tableColumn id="5" xr3:uid="{00000000-0010-0000-0A00-000005000000}" name="GFS Niveau 1" dataDxfId="49"/>
    <tableColumn id="6" xr3:uid="{00000000-0010-0000-0A00-000006000000}" name="GFS Niveau 2" dataDxfId="48"/>
    <tableColumn id="7" xr3:uid="{00000000-0010-0000-0A00-000007000000}" name="GFS Niveau 3" dataDxfId="47"/>
    <tableColumn id="8" xr3:uid="{00000000-0010-0000-0A00-000008000000}" name="GFS Niveau 4" dataDxfId="4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45" dataDxfId="44">
  <autoFilter ref="AA2:AA9" xr:uid="{00000000-0009-0000-0100-000008000000}"/>
  <tableColumns count="1">
    <tableColumn id="1" xr3:uid="{00000000-0010-0000-0B00-000001000000}" name="Secteur (s)" dataDxfId="4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42" dataDxfId="41">
  <autoFilter ref="AC2:AC8" xr:uid="{00000000-0009-0000-0100-00000C000000}"/>
  <tableColumns count="1">
    <tableColumn id="1" xr3:uid="{00000000-0010-0000-0C00-000001000000}" name="Étapes du projet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39" dataDxfId="38">
  <autoFilter ref="AE2:AE7" xr:uid="{CD58DBE6-DBB8-4355-BE05-6A7896FEE10E}"/>
  <tableColumns count="1">
    <tableColumn id="1" xr3:uid="{6A3BD155-D04E-45FA-B3C6-8D7C66767FAA}" name="Type d'Agence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36" dataDxfId="35">
  <autoFilter ref="N2:P74" xr:uid="{00000000-0009-0000-0100-000005000000}"/>
  <tableColumns count="3">
    <tableColumn id="1" xr3:uid="{00000000-0010-0000-0900-000001000000}" name="Code de produit HS" dataDxfId="34"/>
    <tableColumn id="4" xr3:uid="{3E801F50-2500-42BD-BE8A-30F558C882A2}" name="Description de produit HS" dataDxfId="33"/>
    <tableColumn id="3" xr3:uid="{00000000-0010-0000-0900-000003000000}" name="Description de produit HS av. volume" dataDxfId="3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8" totalsRowShown="0" headerRowDxfId="112" dataDxfId="111" tableBorderDxfId="110" headerRowCellStyle="Normal 2">
  <autoFilter ref="B20:E28" xr:uid="{00000000-0009-0000-0100-00000B000000}"/>
  <tableColumns count="4">
    <tableColumn id="1" xr3:uid="{00000000-0010-0000-0100-000001000000}" name="Nom complet de l’entité" dataDxfId="109" dataCellStyle="Normal 2"/>
    <tableColumn id="4" xr3:uid="{A515A55C-F4BE-4632-9726-8C5991446E4D}" name="Type d'Agence" dataDxfId="108" dataCellStyle="Normal 2"/>
    <tableColumn id="2" xr3:uid="{00000000-0010-0000-0100-000002000000}" name="N° d’identifiant (le cas échéant)" dataDxfId="107"/>
    <tableColumn id="3" xr3:uid="{00000000-0010-0000-0100-000003000000}" name="Total déclaré" dataDxfId="106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82:K83" totalsRowShown="0" headerRowDxfId="105" dataDxfId="104" tableBorderDxfId="103" headerRowCellStyle="Normal 2">
  <autoFilter ref="B82:K83" xr:uid="{00000000-0009-0000-0100-00000E000000}"/>
  <tableColumns count="10">
    <tableColumn id="1" xr3:uid="{00000000-0010-0000-0200-000001000000}" name="Nom complet du projet" dataDxfId="102"/>
    <tableColumn id="2" xr3:uid="{00000000-0010-0000-0200-000002000000}" name="Référence(s) de la convention juridique : contrat, licence, bail, concession,..." dataDxfId="101"/>
    <tableColumn id="3" xr3:uid="{00000000-0010-0000-0200-000003000000}" name="Sociétés associées, commencer par l’Opérateur" dataDxfId="100"/>
    <tableColumn id="5" xr3:uid="{00000000-0010-0000-0200-000005000000}" name="Matières premières (une matière/ligne)" dataDxfId="99" dataCellStyle="Normal 2"/>
    <tableColumn id="6" xr3:uid="{00000000-0010-0000-0200-000006000000}" name="Statut" dataDxfId="98"/>
    <tableColumn id="7" xr3:uid="{00000000-0010-0000-0200-000007000000}" name="Volume de production" dataDxfId="97"/>
    <tableColumn id="8" xr3:uid="{00000000-0010-0000-0200-000008000000}" name="Unité" dataDxfId="96"/>
    <tableColumn id="9" xr3:uid="{69ACE613-4186-4537-828E-9BCF9A056E9C}" name="Valeur de production" dataDxfId="95"/>
    <tableColumn id="10" xr3:uid="{34361E49-3DC3-4CE9-84F8-49A8DCDE718A}" name="Devise" dataDxfId="94"/>
    <tableColumn id="4" xr3:uid="{86DC888B-61DA-4873-96A1-9AE7C00F31F5}" name="Colonne1" dataDxfId="93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5" totalsRowCount="1" headerRowDxfId="92" dataDxfId="91">
  <autoFilter ref="B21:K54" xr:uid="{00000000-0009-0000-0100-000006000000}"/>
  <sortState xmlns:xlrd2="http://schemas.microsoft.com/office/spreadsheetml/2017/richdata2" ref="B22:K54">
    <sortCondition ref="I21:I54"/>
  </sortState>
  <tableColumns count="10">
    <tableColumn id="8" xr3:uid="{00000000-0010-0000-0300-000008000000}" name="GFS Niveau 1" dataDxfId="20" totalsRowDxfId="10"/>
    <tableColumn id="9" xr3:uid="{00000000-0010-0000-0300-000009000000}" name="GFS Niveau 2" dataDxfId="19" totalsRowDxfId="9"/>
    <tableColumn id="10" xr3:uid="{00000000-0010-0000-0300-00000A000000}" name="GFS Niveau 3" dataDxfId="18" totalsRowDxfId="8"/>
    <tableColumn id="7" xr3:uid="{00000000-0010-0000-0300-000007000000}" name="GFS Niveau 4" dataDxfId="17" totalsRowDxfId="7"/>
    <tableColumn id="1" xr3:uid="{00000000-0010-0000-0300-000001000000}" name="Classification SFP" dataDxfId="16" totalsRowDxfId="6"/>
    <tableColumn id="11" xr3:uid="{00000000-0010-0000-0300-00000B000000}" name="Secteur" dataDxfId="15" totalsRowDxfId="5"/>
    <tableColumn id="3" xr3:uid="{00000000-0010-0000-0300-000003000000}" name="Nom du flux de revenus" dataDxfId="14" totalsRowDxfId="4"/>
    <tableColumn id="4" xr3:uid="{00000000-0010-0000-0300-000004000000}" name="Entité de l’État" dataDxfId="13" totalsRowDxfId="3"/>
    <tableColumn id="5" xr3:uid="{00000000-0010-0000-0300-000005000000}" name="Valeur des revenus" dataDxfId="12" totalsRowDxfId="2"/>
    <tableColumn id="2" xr3:uid="{8F9EFD48-22AC-49D1-90C9-330FE689ED70}" name="Devise" dataDxfId="11" totalsRowDxfId="1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773" totalsRowShown="0" headerRowDxfId="90" dataDxfId="89">
  <autoFilter ref="B14:N773" xr:uid="{00000000-0009-0000-0100-00000A000000}"/>
  <sortState xmlns:xlrd2="http://schemas.microsoft.com/office/spreadsheetml/2017/richdata2" ref="B15:N773">
    <sortCondition ref="E14:E773"/>
  </sortState>
  <tableColumns count="13">
    <tableColumn id="7" xr3:uid="{00000000-0010-0000-0400-000007000000}" name="Secteur" dataDxfId="88"/>
    <tableColumn id="1" xr3:uid="{00000000-0010-0000-0400-000001000000}" name="Entreprise" dataDxfId="87"/>
    <tableColumn id="3" xr3:uid="{00000000-0010-0000-0400-000003000000}" name="Entité de l’État" dataDxfId="86"/>
    <tableColumn id="4" xr3:uid="{00000000-0010-0000-0400-000004000000}" name="Nom du paiement" dataDxfId="85"/>
    <tableColumn id="5" xr3:uid="{00000000-0010-0000-0400-000005000000}" name="Perçu par projet (O/N)" dataDxfId="84"/>
    <tableColumn id="6" xr3:uid="{00000000-0010-0000-0400-000006000000}" name="Déclaré par projet (O/N)" dataDxfId="83"/>
    <tableColumn id="2" xr3:uid="{00000000-0010-0000-0400-000002000000}" name="Nom du projet" dataDxfId="82"/>
    <tableColumn id="13" xr3:uid="{00000000-0010-0000-0400-00000D000000}" name="Devise de déclaration" dataDxfId="81"/>
    <tableColumn id="14" xr3:uid="{00000000-0010-0000-0400-00000E000000}" name="Valeur de revenus" dataDxfId="80"/>
    <tableColumn id="18" xr3:uid="{00000000-0010-0000-0400-000012000000}" name="Paiement effectué en nature?" dataDxfId="79"/>
    <tableColumn id="8" xr3:uid="{4EDA321B-D206-45BE-AA21-450873EED28F}" name="Volume en nature (si applicable)" dataDxfId="78"/>
    <tableColumn id="9" xr3:uid="{7C32B81E-95F3-4AFA-A063-B66F8C1C5A0B}" name="Unité (si applicable)" dataDxfId="77"/>
    <tableColumn id="11" xr3:uid="{F3B0EE0C-7585-4B02-A792-5C92BFE24FBA}" name="Commentaires" dataDxfId="0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76" dataDxfId="75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74"/>
    <tableColumn id="2" xr3:uid="{00000000-0010-0000-0500-000002000000}" name="Code ISO de pays (alpha 2)" dataDxfId="73"/>
    <tableColumn id="3" xr3:uid="{00000000-0010-0000-0500-000003000000}" name="Code ISO de devise (alpha 3)" dataDxfId="72"/>
    <tableColumn id="4" xr3:uid="{00000000-0010-0000-0500-000004000000}" name="Code numérique ISO (UN M49)" dataDxfId="71"/>
    <tableColumn id="5" xr3:uid="{00000000-0010-0000-0500-000005000000}" name="Code de devise (ISO 4217)" dataDxfId="70"/>
    <tableColumn id="6" xr3:uid="{00000000-0010-0000-0500-000006000000}" name="Code numérique de devise (ISO 4217)" dataDxfId="69"/>
    <tableColumn id="7" xr3:uid="{00000000-0010-0000-0500-000007000000}" name="Devise" dataDxfId="6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67" dataDxfId="66">
  <autoFilter ref="I2:I7" xr:uid="{00000000-0009-0000-0100-000002000000}"/>
  <tableColumns count="1">
    <tableColumn id="1" xr3:uid="{00000000-0010-0000-0600-000001000000}" name="Liste" dataDxfId="6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64" dataDxfId="62" headerRowBorderDxfId="63" tableBorderDxfId="61">
  <autoFilter ref="I10:K168" xr:uid="{00000000-0009-0000-0100-000004000000}"/>
  <tableColumns count="3">
    <tableColumn id="1" xr3:uid="{00000000-0010-0000-0700-000001000000}" name="Code de devise (ISO 4217)" dataDxfId="60"/>
    <tableColumn id="2" xr3:uid="{00000000-0010-0000-0700-000002000000}" name="Code numérique de devise (ISO 4217)" dataDxfId="59"/>
    <tableColumn id="3" xr3:uid="{00000000-0010-0000-0700-000003000000}" name="Devise" dataDxfId="5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57" dataDxfId="56">
  <autoFilter ref="K2:K7" xr:uid="{00000000-0009-0000-0100-000003000000}"/>
  <tableColumns count="1">
    <tableColumn id="1" xr3:uid="{00000000-0010-0000-0800-000001000000}" name="Liste" dataDxfId="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seydou.zebo@pyramis-ac.com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drawing" Target="../drawings/drawing3.xm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finances.gouv.ml/rapportdexecution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eiti.org/board-decision/2019-47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eiti.org/fr/pays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mali.revenuedev.org/dashboard" TargetMode="External"/><Relationship Id="rId10" Type="http://schemas.openxmlformats.org/officeDocument/2006/relationships/table" Target="../tables/table3.xml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table" Target="../tables/table4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exigences-norme-itie-201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>
      <selection activeCell="G4" sqref="G4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76.5546875" style="12" customWidth="1"/>
    <col min="4" max="4" width="2.77734375" style="12" customWidth="1"/>
    <col min="5" max="5" width="61.77734375" style="12" customWidth="1"/>
    <col min="6" max="6" width="10.7773437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"/>
    <row r="2" spans="3:7" ht="16.2" x14ac:dyDescent="0.3"/>
    <row r="3" spans="3:7" ht="16.2" x14ac:dyDescent="0.3">
      <c r="E3" s="13"/>
      <c r="G3" s="13"/>
    </row>
    <row r="4" spans="3:7" ht="16.2" x14ac:dyDescent="0.3">
      <c r="E4" s="13" t="s">
        <v>0</v>
      </c>
      <c r="F4" s="229"/>
      <c r="G4" s="290">
        <v>44237</v>
      </c>
    </row>
    <row r="5" spans="3:7" ht="16.2" x14ac:dyDescent="0.3"/>
    <row r="6" spans="3:7" ht="27" customHeight="1" x14ac:dyDescent="0.3"/>
    <row r="7" spans="3:7" ht="0.6" customHeight="1" x14ac:dyDescent="0.3"/>
    <row r="8" spans="3:7" ht="20.100000000000001" customHeight="1" x14ac:dyDescent="0.3"/>
    <row r="9" spans="3:7" ht="16.2" x14ac:dyDescent="0.3">
      <c r="C9" s="14"/>
      <c r="D9" s="15"/>
      <c r="E9" s="15"/>
      <c r="F9" s="16"/>
      <c r="G9" s="16"/>
    </row>
    <row r="10" spans="3:7" x14ac:dyDescent="0.3">
      <c r="C10" s="353" t="s">
        <v>1</v>
      </c>
      <c r="D10" s="17"/>
      <c r="E10" s="17"/>
      <c r="F10" s="16"/>
      <c r="G10" s="16"/>
    </row>
    <row r="11" spans="3:7" ht="16.2" x14ac:dyDescent="0.3">
      <c r="C11" s="18" t="s">
        <v>2</v>
      </c>
      <c r="D11" s="19"/>
      <c r="E11" s="19"/>
      <c r="F11" s="16"/>
      <c r="G11" s="16"/>
    </row>
    <row r="12" spans="3:7" ht="16.2" x14ac:dyDescent="0.3">
      <c r="C12" s="14"/>
      <c r="D12" s="15"/>
      <c r="E12" s="15"/>
      <c r="F12" s="16"/>
      <c r="G12" s="16"/>
    </row>
    <row r="13" spans="3:7" ht="16.2" x14ac:dyDescent="0.3">
      <c r="C13" s="20" t="s">
        <v>3</v>
      </c>
      <c r="D13" s="15"/>
      <c r="E13" s="15"/>
      <c r="F13" s="16"/>
      <c r="G13" s="16"/>
    </row>
    <row r="14" spans="3:7" ht="16.2" x14ac:dyDescent="0.3">
      <c r="C14" s="366" t="s">
        <v>4</v>
      </c>
      <c r="D14" s="366"/>
      <c r="E14" s="366"/>
      <c r="F14" s="16"/>
      <c r="G14" s="16"/>
    </row>
    <row r="15" spans="3:7" ht="16.2" x14ac:dyDescent="0.3">
      <c r="C15" s="338"/>
      <c r="D15" s="338"/>
      <c r="E15" s="338"/>
      <c r="F15" s="16"/>
      <c r="G15" s="16"/>
    </row>
    <row r="16" spans="3:7" ht="16.2" x14ac:dyDescent="0.3">
      <c r="C16" s="21" t="s">
        <v>5</v>
      </c>
      <c r="D16" s="22"/>
      <c r="E16" s="22"/>
      <c r="F16" s="16"/>
      <c r="G16" s="16"/>
    </row>
    <row r="17" spans="3:7" ht="16.2" x14ac:dyDescent="0.3">
      <c r="C17" s="23" t="s">
        <v>6</v>
      </c>
      <c r="D17" s="22"/>
      <c r="E17" s="22"/>
      <c r="F17" s="16"/>
      <c r="G17" s="16"/>
    </row>
    <row r="18" spans="3:7" ht="16.2" x14ac:dyDescent="0.3">
      <c r="C18" s="23" t="s">
        <v>7</v>
      </c>
      <c r="D18" s="22"/>
      <c r="E18" s="22"/>
      <c r="F18" s="16"/>
      <c r="G18" s="16"/>
    </row>
    <row r="19" spans="3:7" ht="16.2" x14ac:dyDescent="0.3">
      <c r="C19" s="374" t="s">
        <v>8</v>
      </c>
      <c r="D19" s="374"/>
      <c r="E19" s="374"/>
      <c r="F19" s="16"/>
      <c r="G19" s="16"/>
    </row>
    <row r="20" spans="3:7" ht="32.1" customHeight="1" x14ac:dyDescent="0.3">
      <c r="C20" s="365" t="s">
        <v>9</v>
      </c>
      <c r="D20" s="365"/>
      <c r="E20" s="365"/>
      <c r="F20" s="16"/>
      <c r="G20" s="16"/>
    </row>
    <row r="21" spans="3:7" ht="16.2" x14ac:dyDescent="0.3">
      <c r="C21" s="22"/>
      <c r="D21" s="22"/>
      <c r="E21" s="22"/>
      <c r="F21" s="16"/>
      <c r="G21" s="16"/>
    </row>
    <row r="22" spans="3:7" ht="16.2" x14ac:dyDescent="0.3">
      <c r="C22" s="24" t="s">
        <v>10</v>
      </c>
      <c r="D22" s="25"/>
      <c r="E22" s="25"/>
      <c r="F22" s="16"/>
      <c r="G22" s="16"/>
    </row>
    <row r="23" spans="3:7" ht="16.2" x14ac:dyDescent="0.3">
      <c r="C23" s="25"/>
      <c r="D23" s="25"/>
      <c r="E23" s="25"/>
      <c r="F23" s="16"/>
      <c r="G23" s="16"/>
    </row>
    <row r="24" spans="3:7" ht="16.2" x14ac:dyDescent="0.3">
      <c r="C24" s="26"/>
      <c r="D24" s="17"/>
      <c r="E24" s="17"/>
      <c r="F24" s="16"/>
      <c r="G24" s="16"/>
    </row>
    <row r="25" spans="3:7" ht="16.2" x14ac:dyDescent="0.3">
      <c r="C25" s="27" t="s">
        <v>11</v>
      </c>
      <c r="D25" s="17"/>
      <c r="E25" s="17"/>
      <c r="F25" s="16"/>
      <c r="G25" s="16"/>
    </row>
    <row r="26" spans="3:7" ht="16.2" x14ac:dyDescent="0.3">
      <c r="C26" s="28"/>
      <c r="D26" s="17"/>
      <c r="E26" s="17"/>
      <c r="F26" s="16"/>
      <c r="G26" s="16"/>
    </row>
    <row r="27" spans="3:7" ht="16.2" x14ac:dyDescent="0.3">
      <c r="C27" s="29" t="s">
        <v>12</v>
      </c>
      <c r="D27" s="17"/>
      <c r="E27" s="17"/>
      <c r="F27" s="16"/>
      <c r="G27" s="16"/>
    </row>
    <row r="28" spans="3:7" ht="16.2" x14ac:dyDescent="0.3">
      <c r="C28" s="29" t="s">
        <v>13</v>
      </c>
      <c r="D28" s="17"/>
      <c r="E28" s="17"/>
      <c r="F28" s="16"/>
      <c r="G28" s="16"/>
    </row>
    <row r="29" spans="3:7" ht="16.2" x14ac:dyDescent="0.3">
      <c r="C29" s="29" t="s">
        <v>14</v>
      </c>
      <c r="D29" s="17"/>
      <c r="E29" s="17"/>
      <c r="F29" s="16"/>
      <c r="G29" s="16"/>
    </row>
    <row r="30" spans="3:7" ht="16.2" x14ac:dyDescent="0.3">
      <c r="C30" s="29" t="s">
        <v>15</v>
      </c>
      <c r="D30" s="17"/>
      <c r="E30" s="17"/>
      <c r="F30" s="16"/>
      <c r="G30" s="16"/>
    </row>
    <row r="31" spans="3:7" ht="16.2" x14ac:dyDescent="0.3">
      <c r="C31" s="29" t="s">
        <v>16</v>
      </c>
      <c r="D31" s="17"/>
      <c r="E31" s="17"/>
      <c r="F31" s="16"/>
      <c r="G31" s="16"/>
    </row>
    <row r="32" spans="3:7" ht="16.2" x14ac:dyDescent="0.3">
      <c r="C32" s="26"/>
      <c r="D32" s="26"/>
      <c r="E32" s="26"/>
      <c r="F32" s="16"/>
      <c r="G32" s="16"/>
    </row>
    <row r="33" spans="3:7" ht="16.2" x14ac:dyDescent="0.35">
      <c r="C33" s="367" t="s">
        <v>17</v>
      </c>
      <c r="D33" s="367"/>
      <c r="E33" s="30" t="s">
        <v>18</v>
      </c>
      <c r="F33" s="16"/>
      <c r="G33" s="16"/>
    </row>
    <row r="34" spans="3:7" s="31" customFormat="1" ht="16.2" x14ac:dyDescent="0.35">
      <c r="C34" s="32"/>
      <c r="D34" s="32"/>
      <c r="E34" s="33"/>
    </row>
    <row r="35" spans="3:7" s="34" customFormat="1" ht="32.4" x14ac:dyDescent="0.3">
      <c r="C35" s="230" t="s">
        <v>19</v>
      </c>
      <c r="E35" s="35" t="s">
        <v>20</v>
      </c>
      <c r="G35" s="36" t="s">
        <v>21</v>
      </c>
    </row>
    <row r="36" spans="3:7" s="31" customFormat="1" ht="16.2" x14ac:dyDescent="0.3">
      <c r="C36" s="37"/>
      <c r="E36" s="37"/>
      <c r="G36" s="37"/>
    </row>
    <row r="37" spans="3:7" ht="16.2" x14ac:dyDescent="0.35">
      <c r="C37" s="21" t="s">
        <v>22</v>
      </c>
      <c r="D37" s="26"/>
      <c r="E37" s="38"/>
      <c r="F37" s="16"/>
      <c r="G37" s="16"/>
    </row>
    <row r="38" spans="3:7" ht="16.2" x14ac:dyDescent="0.35">
      <c r="C38" s="39"/>
      <c r="D38" s="39"/>
      <c r="E38" s="40"/>
    </row>
    <row r="40" spans="3:7" ht="15.6" customHeight="1" x14ac:dyDescent="0.3">
      <c r="C40" s="41" t="s">
        <v>23</v>
      </c>
      <c r="D40" s="42"/>
      <c r="E40" s="43" t="s">
        <v>24</v>
      </c>
      <c r="F40" s="44"/>
      <c r="G40" s="45"/>
    </row>
    <row r="41" spans="3:7" ht="43.5" customHeight="1" x14ac:dyDescent="0.3">
      <c r="C41" s="46" t="s">
        <v>25</v>
      </c>
      <c r="D41" s="42"/>
      <c r="E41" s="47" t="s">
        <v>26</v>
      </c>
      <c r="F41" s="48"/>
      <c r="G41" s="49"/>
    </row>
    <row r="42" spans="3:7" ht="45" customHeight="1" x14ac:dyDescent="0.3">
      <c r="C42" s="46" t="s">
        <v>27</v>
      </c>
      <c r="D42" s="42"/>
      <c r="E42" s="370" t="s">
        <v>28</v>
      </c>
      <c r="F42" s="371"/>
      <c r="G42" s="49"/>
    </row>
    <row r="43" spans="3:7" ht="30" customHeight="1" x14ac:dyDescent="0.3">
      <c r="C43" s="46" t="s">
        <v>29</v>
      </c>
      <c r="D43" s="42"/>
      <c r="E43" s="47" t="s">
        <v>30</v>
      </c>
      <c r="F43" s="48"/>
      <c r="G43" s="49"/>
    </row>
    <row r="44" spans="3:7" ht="48" customHeight="1" x14ac:dyDescent="0.3">
      <c r="C44" s="50" t="s">
        <v>31</v>
      </c>
      <c r="D44" s="42"/>
      <c r="E44" s="372" t="s">
        <v>32</v>
      </c>
      <c r="F44" s="373"/>
      <c r="G44" s="51"/>
    </row>
    <row r="45" spans="3:7" ht="9" customHeight="1" x14ac:dyDescent="0.3"/>
    <row r="46" spans="3:7" ht="17.25" customHeight="1" thickBot="1" x14ac:dyDescent="0.4">
      <c r="C46" s="368" t="s">
        <v>33</v>
      </c>
      <c r="D46" s="368"/>
      <c r="E46" s="368"/>
      <c r="F46" s="368"/>
      <c r="G46" s="368"/>
    </row>
    <row r="47" spans="3:7" ht="24" customHeight="1" thickBot="1" x14ac:dyDescent="0.4">
      <c r="C47" s="369" t="s">
        <v>34</v>
      </c>
      <c r="D47" s="369"/>
      <c r="E47" s="369"/>
      <c r="F47" s="369"/>
      <c r="G47" s="369"/>
    </row>
    <row r="48" spans="3:7" ht="19.5" customHeight="1" thickBot="1" x14ac:dyDescent="0.4">
      <c r="C48" s="368" t="s">
        <v>35</v>
      </c>
      <c r="D48" s="368"/>
      <c r="E48" s="368"/>
      <c r="F48" s="368"/>
      <c r="G48" s="368"/>
    </row>
    <row r="49" spans="2:15" ht="18.75" customHeight="1" thickBot="1" x14ac:dyDescent="0.4">
      <c r="C49" s="362" t="s">
        <v>36</v>
      </c>
      <c r="D49" s="362"/>
      <c r="E49" s="362"/>
      <c r="F49" s="362"/>
      <c r="G49" s="362"/>
    </row>
    <row r="50" spans="2:15" ht="16.8" thickBot="1" x14ac:dyDescent="0.35">
      <c r="C50" s="52"/>
      <c r="D50" s="52"/>
      <c r="E50" s="52"/>
      <c r="F50" s="52"/>
      <c r="G50" s="53"/>
    </row>
    <row r="51" spans="2:15" ht="18.75" customHeight="1" x14ac:dyDescent="0.3">
      <c r="C51" s="363" t="s">
        <v>37</v>
      </c>
      <c r="D51" s="363"/>
      <c r="E51" s="363"/>
    </row>
    <row r="52" spans="2:15" ht="16.2" x14ac:dyDescent="0.3">
      <c r="C52" s="364" t="s">
        <v>38</v>
      </c>
      <c r="D52" s="364"/>
      <c r="E52" s="364"/>
    </row>
    <row r="53" spans="2:15" ht="16.2" x14ac:dyDescent="0.3">
      <c r="B53" s="60" t="s">
        <v>39</v>
      </c>
      <c r="C53" s="54"/>
      <c r="D53" s="60"/>
      <c r="E53" s="55"/>
      <c r="F53" s="60"/>
      <c r="G53" s="60"/>
    </row>
    <row r="54" spans="2:15" ht="16.2" x14ac:dyDescent="0.3">
      <c r="B54" s="56"/>
      <c r="C54" s="56"/>
      <c r="E54" s="57"/>
      <c r="G54" s="57"/>
    </row>
    <row r="55" spans="2:15" s="60" customFormat="1" ht="16.2" x14ac:dyDescent="0.3">
      <c r="B55" s="60" t="s">
        <v>40</v>
      </c>
      <c r="C55" s="58"/>
      <c r="E55" s="59"/>
    </row>
    <row r="56" spans="2:15" s="60" customFormat="1" ht="16.2" x14ac:dyDescent="0.3">
      <c r="B56" s="60" t="s">
        <v>40</v>
      </c>
      <c r="C56" s="58"/>
      <c r="E56" s="59"/>
    </row>
    <row r="57" spans="2:15" ht="15" customHeight="1" x14ac:dyDescent="0.3">
      <c r="B57" s="56"/>
      <c r="C57" s="56"/>
      <c r="E57" s="57"/>
      <c r="G57" s="57"/>
    </row>
    <row r="58" spans="2:15" ht="16.2" x14ac:dyDescent="0.3">
      <c r="B58" s="60" t="s">
        <v>41</v>
      </c>
      <c r="C58" s="61"/>
      <c r="D58" s="60"/>
      <c r="E58" s="55"/>
      <c r="F58" s="60"/>
      <c r="G58" s="60"/>
      <c r="O58" s="60"/>
    </row>
    <row r="59" spans="2:15" s="60" customFormat="1" ht="16.2" x14ac:dyDescent="0.3">
      <c r="B59" s="60" t="s">
        <v>41</v>
      </c>
      <c r="C59" s="58"/>
      <c r="E59" s="55"/>
    </row>
    <row r="60" spans="2:15" ht="16.2" x14ac:dyDescent="0.3">
      <c r="B60" s="60" t="s">
        <v>41</v>
      </c>
      <c r="C60" s="58"/>
      <c r="D60" s="60"/>
      <c r="E60" s="59"/>
      <c r="F60" s="60"/>
      <c r="G60" s="60"/>
    </row>
    <row r="61" spans="2:15" s="60" customFormat="1" ht="16.2" x14ac:dyDescent="0.3">
      <c r="B61" s="60" t="s">
        <v>41</v>
      </c>
      <c r="C61" s="58"/>
      <c r="E61" s="55"/>
      <c r="G61" s="62"/>
    </row>
    <row r="62" spans="2:15" ht="16.2" x14ac:dyDescent="0.3">
      <c r="B62" s="60" t="s">
        <v>41</v>
      </c>
      <c r="C62" s="61"/>
      <c r="D62" s="60"/>
      <c r="E62" s="55"/>
      <c r="F62" s="60"/>
      <c r="G62" s="60"/>
    </row>
    <row r="63" spans="2:15" ht="16.2" x14ac:dyDescent="0.3">
      <c r="B63" s="60" t="s">
        <v>41</v>
      </c>
      <c r="C63" s="58"/>
      <c r="D63" s="60"/>
      <c r="E63" s="59"/>
      <c r="F63" s="60"/>
      <c r="G63" s="60"/>
    </row>
    <row r="64" spans="2:15" s="60" customFormat="1" ht="16.2" x14ac:dyDescent="0.3">
      <c r="B64" s="60" t="s">
        <v>41</v>
      </c>
      <c r="C64" s="58"/>
      <c r="E64" s="55"/>
      <c r="G64" s="62"/>
    </row>
    <row r="65" spans="2:7" ht="16.2" x14ac:dyDescent="0.3">
      <c r="B65" s="60" t="s">
        <v>41</v>
      </c>
      <c r="C65" s="61"/>
      <c r="D65" s="60"/>
      <c r="E65" s="55"/>
      <c r="F65" s="60"/>
      <c r="G65" s="60"/>
    </row>
    <row r="66" spans="2:7" s="60" customFormat="1" ht="16.2" x14ac:dyDescent="0.3">
      <c r="B66" s="60" t="s">
        <v>41</v>
      </c>
      <c r="C66" s="58"/>
      <c r="E66" s="59"/>
    </row>
    <row r="67" spans="2:7" s="60" customFormat="1" ht="16.2" x14ac:dyDescent="0.3">
      <c r="B67" s="60" t="s">
        <v>41</v>
      </c>
      <c r="C67" s="58"/>
      <c r="E67" s="55"/>
      <c r="G67" s="62"/>
    </row>
    <row r="68" spans="2:7" s="60" customFormat="1" ht="16.2" x14ac:dyDescent="0.3">
      <c r="B68" s="56"/>
      <c r="C68" s="56"/>
      <c r="D68" s="12"/>
      <c r="E68" s="57"/>
      <c r="F68" s="12"/>
      <c r="G68" s="57"/>
    </row>
    <row r="69" spans="2:7" ht="16.2" x14ac:dyDescent="0.3">
      <c r="B69" s="60" t="s">
        <v>42</v>
      </c>
      <c r="C69" s="54"/>
      <c r="D69" s="60"/>
      <c r="E69" s="55"/>
      <c r="F69" s="60"/>
      <c r="G69" s="60"/>
    </row>
    <row r="70" spans="2:7" s="60" customFormat="1" ht="16.2" x14ac:dyDescent="0.3">
      <c r="B70" s="60" t="s">
        <v>42</v>
      </c>
      <c r="C70" s="63"/>
      <c r="E70" s="55"/>
    </row>
    <row r="71" spans="2:7" s="60" customFormat="1" ht="16.2" x14ac:dyDescent="0.3">
      <c r="B71" s="60" t="s">
        <v>42</v>
      </c>
      <c r="C71" s="63"/>
      <c r="E71" s="55"/>
    </row>
    <row r="72" spans="2:7" ht="16.2" x14ac:dyDescent="0.3">
      <c r="B72" s="60" t="s">
        <v>42</v>
      </c>
      <c r="C72" s="63"/>
      <c r="D72" s="60"/>
      <c r="E72" s="55"/>
      <c r="F72" s="60"/>
      <c r="G72" s="60"/>
    </row>
    <row r="73" spans="2:7" s="60" customFormat="1" ht="16.2" x14ac:dyDescent="0.3">
      <c r="B73" s="60" t="s">
        <v>42</v>
      </c>
      <c r="C73" s="63"/>
      <c r="E73" s="55"/>
    </row>
    <row r="74" spans="2:7" s="60" customFormat="1" ht="16.2" x14ac:dyDescent="0.3">
      <c r="B74" s="60" t="s">
        <v>42</v>
      </c>
      <c r="C74" s="64"/>
      <c r="E74" s="55"/>
    </row>
    <row r="75" spans="2:7" ht="16.2" x14ac:dyDescent="0.3">
      <c r="B75" s="60" t="s">
        <v>42</v>
      </c>
      <c r="C75" s="63"/>
      <c r="D75" s="60"/>
      <c r="E75" s="55"/>
      <c r="F75" s="60"/>
      <c r="G75" s="60"/>
    </row>
    <row r="76" spans="2:7" ht="16.2" x14ac:dyDescent="0.3">
      <c r="B76" s="60" t="s">
        <v>42</v>
      </c>
      <c r="C76" s="63"/>
      <c r="D76" s="60"/>
      <c r="E76" s="55"/>
      <c r="F76" s="60"/>
      <c r="G76" s="60"/>
    </row>
    <row r="77" spans="2:7" ht="16.2" x14ac:dyDescent="0.3">
      <c r="B77" s="60" t="s">
        <v>42</v>
      </c>
      <c r="C77" s="65"/>
      <c r="D77" s="60"/>
      <c r="E77" s="55"/>
      <c r="F77" s="60"/>
      <c r="G77" s="60"/>
    </row>
    <row r="78" spans="2:7" ht="16.2" x14ac:dyDescent="0.3">
      <c r="B78" s="60" t="s">
        <v>42</v>
      </c>
      <c r="C78" s="63"/>
      <c r="D78" s="60"/>
      <c r="E78" s="66"/>
      <c r="F78" s="60"/>
      <c r="G78" s="60"/>
    </row>
    <row r="79" spans="2:7" ht="16.2" x14ac:dyDescent="0.3">
      <c r="B79" s="60" t="s">
        <v>42</v>
      </c>
      <c r="C79" s="67"/>
      <c r="D79" s="60"/>
      <c r="E79" s="55"/>
      <c r="F79" s="60"/>
      <c r="G79" s="60"/>
    </row>
    <row r="80" spans="2:7" ht="16.2" x14ac:dyDescent="0.3">
      <c r="B80" s="60" t="s">
        <v>42</v>
      </c>
      <c r="C80" s="63"/>
      <c r="D80" s="60"/>
      <c r="E80" s="55"/>
      <c r="F80" s="60"/>
      <c r="G80" s="60"/>
    </row>
    <row r="81" spans="2:7" ht="16.2" x14ac:dyDescent="0.3">
      <c r="B81" s="60" t="s">
        <v>42</v>
      </c>
      <c r="C81" s="63"/>
      <c r="D81" s="60"/>
      <c r="E81" s="55"/>
      <c r="F81" s="60"/>
      <c r="G81" s="60"/>
    </row>
    <row r="82" spans="2:7" ht="16.2" x14ac:dyDescent="0.3">
      <c r="B82" s="60" t="s">
        <v>42</v>
      </c>
      <c r="C82" s="63"/>
      <c r="D82" s="60"/>
      <c r="E82" s="55"/>
      <c r="F82" s="60"/>
      <c r="G82" s="60"/>
    </row>
    <row r="83" spans="2:7" ht="16.2" x14ac:dyDescent="0.3">
      <c r="B83" s="60" t="s">
        <v>42</v>
      </c>
      <c r="C83" s="63"/>
      <c r="D83" s="60"/>
      <c r="E83" s="55"/>
      <c r="F83" s="60"/>
      <c r="G83" s="60"/>
    </row>
    <row r="84" spans="2:7" ht="16.2" x14ac:dyDescent="0.3">
      <c r="B84" s="60"/>
      <c r="C84" s="56"/>
      <c r="D84" s="68"/>
      <c r="E84" s="69"/>
      <c r="F84" s="68"/>
      <c r="G84" s="68"/>
    </row>
    <row r="85" spans="2:7" ht="16.2" x14ac:dyDescent="0.3">
      <c r="B85" s="60"/>
      <c r="C85" s="58"/>
      <c r="D85" s="60"/>
      <c r="E85" s="70"/>
      <c r="F85" s="60"/>
      <c r="G85" s="60"/>
    </row>
    <row r="86" spans="2:7" ht="16.2" x14ac:dyDescent="0.3">
      <c r="B86" s="60"/>
      <c r="C86" s="58"/>
      <c r="D86" s="60"/>
      <c r="E86" s="70"/>
      <c r="F86" s="60"/>
      <c r="G86" s="60"/>
    </row>
    <row r="87" spans="2:7" ht="16.2" x14ac:dyDescent="0.3">
      <c r="B87" s="60"/>
      <c r="C87" s="58"/>
      <c r="D87" s="60"/>
      <c r="E87" s="70"/>
      <c r="F87" s="60"/>
      <c r="G87" s="60"/>
    </row>
    <row r="88" spans="2:7" ht="16.2" x14ac:dyDescent="0.3">
      <c r="B88" s="60"/>
      <c r="C88" s="58"/>
      <c r="D88" s="60"/>
      <c r="E88" s="70"/>
      <c r="F88" s="60"/>
      <c r="G88" s="60"/>
    </row>
    <row r="89" spans="2:7" s="60" customFormat="1" ht="16.2" x14ac:dyDescent="0.3">
      <c r="B89" s="56"/>
      <c r="C89" s="56"/>
      <c r="D89" s="68"/>
      <c r="E89" s="69"/>
      <c r="F89" s="68"/>
      <c r="G89" s="68"/>
    </row>
    <row r="90" spans="2:7" ht="16.2" x14ac:dyDescent="0.3">
      <c r="B90" s="60" t="s">
        <v>43</v>
      </c>
      <c r="C90" s="58"/>
      <c r="D90" s="60"/>
      <c r="E90" s="55"/>
      <c r="F90" s="60"/>
      <c r="G90" s="60"/>
    </row>
    <row r="91" spans="2:7" ht="16.2" x14ac:dyDescent="0.3">
      <c r="B91" s="60" t="s">
        <v>43</v>
      </c>
      <c r="C91" s="58"/>
      <c r="D91" s="60"/>
      <c r="E91" s="55"/>
      <c r="F91" s="60"/>
      <c r="G91" s="60"/>
    </row>
    <row r="92" spans="2:7" ht="16.2" x14ac:dyDescent="0.3">
      <c r="B92" s="60" t="s">
        <v>43</v>
      </c>
      <c r="C92" s="58"/>
      <c r="D92" s="60"/>
      <c r="E92" s="55"/>
      <c r="F92" s="60"/>
      <c r="G92" s="60"/>
    </row>
    <row r="93" spans="2:7" ht="16.2" x14ac:dyDescent="0.3">
      <c r="B93" s="60" t="s">
        <v>43</v>
      </c>
      <c r="C93" s="55"/>
      <c r="D93" s="60"/>
      <c r="E93" s="55"/>
      <c r="F93" s="60"/>
      <c r="G93" s="60"/>
    </row>
    <row r="94" spans="2:7" ht="16.2" x14ac:dyDescent="0.3">
      <c r="C94" s="39"/>
      <c r="D94" s="39"/>
      <c r="E94" s="39"/>
      <c r="F94" s="39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40" zoomScale="70" zoomScaleNormal="70" workbookViewId="0">
      <selection activeCell="E59" sqref="E59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84.21875" style="12" customWidth="1"/>
    <col min="4" max="4" width="2.77734375" style="12" customWidth="1"/>
    <col min="5" max="5" width="57.21875" style="12" customWidth="1"/>
    <col min="6" max="6" width="2.77734375" style="12" customWidth="1"/>
    <col min="7" max="7" width="58.44140625" style="12" customWidth="1"/>
    <col min="8" max="10" width="4" style="12"/>
    <col min="11" max="11" width="9.554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44</v>
      </c>
    </row>
    <row r="4" spans="3:9" ht="16.2" hidden="1" x14ac:dyDescent="0.3">
      <c r="E4" s="13"/>
      <c r="G4" s="13">
        <f>Introduction!G4</f>
        <v>44237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45</v>
      </c>
      <c r="D8" s="15"/>
      <c r="E8" s="15"/>
      <c r="F8" s="15"/>
      <c r="G8" s="15"/>
    </row>
    <row r="9" spans="3:9" ht="19.5" customHeight="1" x14ac:dyDescent="0.3">
      <c r="C9" s="71" t="s">
        <v>46</v>
      </c>
      <c r="D9" s="72"/>
      <c r="E9" s="72"/>
      <c r="F9" s="72"/>
      <c r="G9" s="71"/>
    </row>
    <row r="10" spans="3:9" ht="30.6" customHeight="1" x14ac:dyDescent="0.3">
      <c r="C10" s="375" t="s">
        <v>47</v>
      </c>
      <c r="D10" s="375"/>
      <c r="E10" s="375"/>
      <c r="F10" s="340"/>
      <c r="G10" s="377"/>
    </row>
    <row r="11" spans="3:9" ht="31.5" customHeight="1" x14ac:dyDescent="0.3">
      <c r="C11" s="376" t="s">
        <v>48</v>
      </c>
      <c r="D11" s="376"/>
      <c r="E11" s="376"/>
      <c r="F11" s="340"/>
      <c r="G11" s="377"/>
    </row>
    <row r="12" spans="3:9" ht="14.55" customHeight="1" x14ac:dyDescent="0.3">
      <c r="C12" s="376" t="s">
        <v>49</v>
      </c>
      <c r="D12" s="376"/>
      <c r="E12" s="376"/>
      <c r="F12" s="376"/>
      <c r="G12" s="377"/>
    </row>
    <row r="13" spans="3:9" ht="14.1" customHeight="1" x14ac:dyDescent="0.35">
      <c r="C13" s="342" t="s">
        <v>50</v>
      </c>
      <c r="D13" s="342"/>
      <c r="E13" s="342"/>
      <c r="F13" s="342"/>
      <c r="G13" s="377"/>
      <c r="H13" s="73"/>
      <c r="I13" s="73"/>
    </row>
    <row r="14" spans="3:9" ht="16.2" x14ac:dyDescent="0.3">
      <c r="D14" s="74"/>
      <c r="E14" s="74"/>
    </row>
    <row r="15" spans="3:9" ht="32.4" x14ac:dyDescent="0.3">
      <c r="C15" s="230" t="s">
        <v>19</v>
      </c>
      <c r="D15" s="31"/>
      <c r="E15" s="35" t="s">
        <v>51</v>
      </c>
      <c r="F15" s="31"/>
      <c r="G15" s="75" t="s">
        <v>21</v>
      </c>
    </row>
    <row r="16" spans="3:9" ht="16.2" x14ac:dyDescent="0.3">
      <c r="D16" s="74"/>
      <c r="E16" s="74"/>
    </row>
    <row r="17" spans="1:7" ht="24.6" thickBot="1" x14ac:dyDescent="0.35">
      <c r="B17" s="76"/>
      <c r="C17" s="77" t="s">
        <v>52</v>
      </c>
      <c r="D17" s="78"/>
      <c r="E17" s="79"/>
      <c r="F17" s="78"/>
      <c r="G17" s="78"/>
    </row>
    <row r="18" spans="1:7" ht="16.8" thickBot="1" x14ac:dyDescent="0.35">
      <c r="A18" s="80"/>
      <c r="B18" s="80"/>
      <c r="C18" s="81" t="s">
        <v>53</v>
      </c>
      <c r="D18" s="82"/>
      <c r="E18" s="83" t="s">
        <v>54</v>
      </c>
      <c r="F18" s="82"/>
      <c r="G18" s="84" t="s">
        <v>55</v>
      </c>
    </row>
    <row r="19" spans="1:7" ht="16.8" thickBot="1" x14ac:dyDescent="0.35">
      <c r="B19" s="85"/>
      <c r="C19" s="86" t="s">
        <v>39</v>
      </c>
      <c r="D19" s="78"/>
      <c r="E19" s="87"/>
      <c r="F19" s="78"/>
      <c r="G19" s="87"/>
    </row>
    <row r="20" spans="1:7" ht="16.2" x14ac:dyDescent="0.3">
      <c r="A20" s="60"/>
      <c r="B20" s="60" t="s">
        <v>39</v>
      </c>
      <c r="C20" s="88" t="s">
        <v>56</v>
      </c>
      <c r="D20" s="60"/>
      <c r="E20" s="231" t="s">
        <v>57</v>
      </c>
      <c r="F20" s="60"/>
      <c r="G20" s="89"/>
    </row>
    <row r="21" spans="1:7" ht="16.2" x14ac:dyDescent="0.3">
      <c r="A21" s="60"/>
      <c r="B21" s="60" t="s">
        <v>39</v>
      </c>
      <c r="C21" s="90" t="s">
        <v>58</v>
      </c>
      <c r="D21" s="60"/>
      <c r="E21" s="91" t="str">
        <f>IFERROR(VLOOKUP($E$20,Table1_Country_codes_and_currencies[],3,FALSE),"")</f>
        <v>MLI</v>
      </c>
      <c r="F21" s="60"/>
      <c r="G21" s="89"/>
    </row>
    <row r="22" spans="1:7" ht="16.2" x14ac:dyDescent="0.3">
      <c r="B22" s="60" t="s">
        <v>39</v>
      </c>
      <c r="C22" s="90" t="s">
        <v>59</v>
      </c>
      <c r="D22" s="60"/>
      <c r="E22" s="91" t="s">
        <v>60</v>
      </c>
      <c r="F22" s="60"/>
      <c r="G22" s="89"/>
    </row>
    <row r="23" spans="1:7" ht="16.8" thickBot="1" x14ac:dyDescent="0.35">
      <c r="B23" s="60" t="s">
        <v>39</v>
      </c>
      <c r="C23" s="92" t="s">
        <v>61</v>
      </c>
      <c r="D23" s="93"/>
      <c r="E23" s="94" t="str">
        <f>IFERROR(VLOOKUP($E$20,Table1_Country_codes_and_currencies[],5,FALSE),"")</f>
        <v>XOF</v>
      </c>
      <c r="F23" s="93"/>
      <c r="G23" s="95"/>
    </row>
    <row r="24" spans="1:7" ht="16.8" thickBot="1" x14ac:dyDescent="0.35">
      <c r="B24" s="85"/>
      <c r="C24" s="86" t="s">
        <v>40</v>
      </c>
      <c r="D24" s="78"/>
      <c r="E24" s="87"/>
      <c r="F24" s="78"/>
      <c r="G24" s="87"/>
    </row>
    <row r="25" spans="1:7" ht="16.2" x14ac:dyDescent="0.3">
      <c r="A25" s="60"/>
      <c r="B25" s="60" t="s">
        <v>40</v>
      </c>
      <c r="C25" s="88" t="s">
        <v>62</v>
      </c>
      <c r="D25" s="60"/>
      <c r="E25" s="232">
        <v>43466</v>
      </c>
      <c r="F25" s="60"/>
      <c r="G25" s="89"/>
    </row>
    <row r="26" spans="1:7" ht="16.8" thickBot="1" x14ac:dyDescent="0.35">
      <c r="A26" s="60"/>
      <c r="B26" s="60" t="s">
        <v>40</v>
      </c>
      <c r="C26" s="96" t="s">
        <v>63</v>
      </c>
      <c r="D26" s="93"/>
      <c r="E26" s="232">
        <v>43830</v>
      </c>
      <c r="F26" s="93"/>
      <c r="G26" s="95"/>
    </row>
    <row r="27" spans="1:7" ht="16.8" thickBot="1" x14ac:dyDescent="0.35">
      <c r="B27" s="85"/>
      <c r="C27" s="86" t="s">
        <v>41</v>
      </c>
      <c r="D27" s="78"/>
      <c r="E27" s="97"/>
      <c r="F27" s="78"/>
      <c r="G27" s="87"/>
    </row>
    <row r="28" spans="1:7" ht="16.2" x14ac:dyDescent="0.3">
      <c r="B28" s="60" t="s">
        <v>41</v>
      </c>
      <c r="C28" s="98" t="s">
        <v>64</v>
      </c>
      <c r="D28" s="60"/>
      <c r="E28" s="231" t="s">
        <v>65</v>
      </c>
      <c r="F28" s="60"/>
      <c r="G28" s="89"/>
    </row>
    <row r="29" spans="1:7" ht="16.2" x14ac:dyDescent="0.3">
      <c r="A29" s="60"/>
      <c r="B29" s="60" t="s">
        <v>41</v>
      </c>
      <c r="C29" s="88" t="s">
        <v>66</v>
      </c>
      <c r="D29" s="60"/>
      <c r="E29" s="233" t="s">
        <v>67</v>
      </c>
      <c r="F29" s="60"/>
      <c r="G29" s="89"/>
    </row>
    <row r="30" spans="1:7" ht="16.2" x14ac:dyDescent="0.3">
      <c r="B30" s="60" t="s">
        <v>41</v>
      </c>
      <c r="C30" s="88" t="s">
        <v>68</v>
      </c>
      <c r="D30" s="60"/>
      <c r="E30" s="234">
        <v>43891</v>
      </c>
      <c r="F30" s="60"/>
      <c r="G30" s="89"/>
    </row>
    <row r="31" spans="1:7" ht="16.2" x14ac:dyDescent="0.3">
      <c r="A31" s="60"/>
      <c r="B31" s="60" t="s">
        <v>41</v>
      </c>
      <c r="C31" s="88" t="s">
        <v>69</v>
      </c>
      <c r="D31" s="60"/>
      <c r="E31" s="320" t="s">
        <v>2439</v>
      </c>
      <c r="F31" s="60"/>
      <c r="G31" s="89"/>
    </row>
    <row r="32" spans="1:7" ht="32.4" x14ac:dyDescent="0.3">
      <c r="B32" s="60" t="s">
        <v>41</v>
      </c>
      <c r="C32" s="99" t="s">
        <v>70</v>
      </c>
      <c r="D32" s="100"/>
      <c r="E32" s="233" t="s">
        <v>71</v>
      </c>
      <c r="F32" s="100"/>
      <c r="G32" s="101"/>
    </row>
    <row r="33" spans="1:9" ht="16.2" x14ac:dyDescent="0.3">
      <c r="B33" s="60" t="s">
        <v>41</v>
      </c>
      <c r="C33" s="88" t="s">
        <v>72</v>
      </c>
      <c r="D33" s="60"/>
      <c r="E33" s="234" t="s">
        <v>73</v>
      </c>
      <c r="F33" s="60"/>
      <c r="G33" s="102"/>
    </row>
    <row r="34" spans="1:9" ht="16.2" x14ac:dyDescent="0.3">
      <c r="A34" s="60"/>
      <c r="B34" s="60" t="s">
        <v>41</v>
      </c>
      <c r="C34" s="88" t="s">
        <v>74</v>
      </c>
      <c r="D34" s="60"/>
      <c r="E34" s="235"/>
      <c r="F34" s="60"/>
      <c r="G34" s="102"/>
    </row>
    <row r="35" spans="1:9" ht="16.2" x14ac:dyDescent="0.3">
      <c r="B35" s="60" t="s">
        <v>41</v>
      </c>
      <c r="C35" s="99" t="s">
        <v>75</v>
      </c>
      <c r="D35" s="100"/>
      <c r="E35" s="233" t="s">
        <v>71</v>
      </c>
      <c r="F35" s="103"/>
      <c r="G35" s="104"/>
    </row>
    <row r="36" spans="1:9" ht="16.2" x14ac:dyDescent="0.3">
      <c r="A36" s="60"/>
      <c r="B36" s="60" t="s">
        <v>41</v>
      </c>
      <c r="C36" s="88" t="s">
        <v>76</v>
      </c>
      <c r="D36" s="60"/>
      <c r="E36" s="234" t="s">
        <v>73</v>
      </c>
      <c r="F36" s="60"/>
      <c r="G36" s="89"/>
    </row>
    <row r="37" spans="1:9" ht="16.8" thickBot="1" x14ac:dyDescent="0.35">
      <c r="A37" s="60"/>
      <c r="B37" s="60" t="s">
        <v>41</v>
      </c>
      <c r="C37" s="88" t="s">
        <v>77</v>
      </c>
      <c r="D37" s="105"/>
      <c r="E37" s="236"/>
      <c r="F37" s="93"/>
      <c r="G37" s="106"/>
      <c r="H37" s="107"/>
      <c r="I37" s="107"/>
    </row>
    <row r="38" spans="1:9" ht="16.05" customHeight="1" thickBot="1" x14ac:dyDescent="0.35">
      <c r="C38" s="264" t="s">
        <v>78</v>
      </c>
      <c r="D38" s="108"/>
      <c r="E38" s="55"/>
      <c r="F38" s="109"/>
      <c r="G38" s="62"/>
      <c r="H38" s="107"/>
      <c r="I38" s="107"/>
    </row>
    <row r="39" spans="1:9" ht="16.2" x14ac:dyDescent="0.3">
      <c r="A39" s="60"/>
      <c r="B39" s="56"/>
      <c r="C39" s="110" t="s">
        <v>79</v>
      </c>
      <c r="D39" s="111"/>
      <c r="E39" s="237" t="s">
        <v>80</v>
      </c>
      <c r="F39" s="107"/>
      <c r="G39" s="112"/>
      <c r="H39" s="107"/>
      <c r="I39" s="107"/>
    </row>
    <row r="40" spans="1:9" ht="16.8" thickBot="1" x14ac:dyDescent="0.35">
      <c r="B40" s="60" t="s">
        <v>42</v>
      </c>
      <c r="C40" s="113" t="s">
        <v>81</v>
      </c>
      <c r="D40" s="114"/>
      <c r="E40" s="236"/>
      <c r="F40" s="115"/>
      <c r="G40" s="116"/>
      <c r="H40" s="107"/>
      <c r="I40" s="107"/>
    </row>
    <row r="41" spans="1:9" ht="18" customHeight="1" thickBot="1" x14ac:dyDescent="0.35">
      <c r="A41" s="60"/>
      <c r="B41" s="60" t="s">
        <v>42</v>
      </c>
      <c r="C41" s="86" t="s">
        <v>42</v>
      </c>
      <c r="D41" s="78"/>
      <c r="E41" s="117"/>
      <c r="F41" s="78"/>
      <c r="G41" s="117"/>
    </row>
    <row r="42" spans="1:9" ht="15.6" customHeight="1" x14ac:dyDescent="0.3">
      <c r="B42" s="60" t="s">
        <v>42</v>
      </c>
      <c r="C42" s="90" t="s">
        <v>82</v>
      </c>
      <c r="D42" s="60"/>
      <c r="E42" s="91"/>
      <c r="F42" s="60"/>
      <c r="G42" s="60"/>
    </row>
    <row r="43" spans="1:9" ht="16.5" customHeight="1" x14ac:dyDescent="0.3">
      <c r="A43" s="60"/>
      <c r="B43" s="60" t="s">
        <v>42</v>
      </c>
      <c r="C43" s="118" t="s">
        <v>83</v>
      </c>
      <c r="D43" s="60"/>
      <c r="E43" s="233" t="s">
        <v>65</v>
      </c>
      <c r="F43" s="60"/>
      <c r="G43" s="102"/>
      <c r="H43" s="107"/>
      <c r="I43" s="107"/>
    </row>
    <row r="44" spans="1:9" ht="16.5" customHeight="1" x14ac:dyDescent="0.3">
      <c r="A44" s="60"/>
      <c r="B44" s="60" t="s">
        <v>42</v>
      </c>
      <c r="C44" s="118" t="s">
        <v>84</v>
      </c>
      <c r="D44" s="60"/>
      <c r="E44" s="233" t="s">
        <v>65</v>
      </c>
      <c r="F44" s="60"/>
      <c r="G44" s="102"/>
      <c r="H44" s="107"/>
      <c r="I44" s="107"/>
    </row>
    <row r="45" spans="1:9" ht="15.6" customHeight="1" x14ac:dyDescent="0.3">
      <c r="B45" s="60" t="s">
        <v>42</v>
      </c>
      <c r="C45" s="118" t="s">
        <v>85</v>
      </c>
      <c r="D45" s="60"/>
      <c r="E45" s="233" t="s">
        <v>65</v>
      </c>
      <c r="F45" s="60"/>
      <c r="G45" s="102"/>
      <c r="H45" s="107"/>
      <c r="I45" s="107"/>
    </row>
    <row r="46" spans="1:9" ht="18" customHeight="1" x14ac:dyDescent="0.3">
      <c r="B46" s="60" t="s">
        <v>42</v>
      </c>
      <c r="C46" s="118" t="s">
        <v>86</v>
      </c>
      <c r="D46" s="60"/>
      <c r="E46" s="233" t="s">
        <v>71</v>
      </c>
      <c r="F46" s="60"/>
      <c r="G46" s="102"/>
    </row>
    <row r="47" spans="1:9" ht="16.2" x14ac:dyDescent="0.3">
      <c r="B47" s="60" t="s">
        <v>42</v>
      </c>
      <c r="C47" s="119" t="s">
        <v>87</v>
      </c>
      <c r="D47" s="60"/>
      <c r="E47" s="233"/>
      <c r="F47" s="60"/>
      <c r="G47" s="102"/>
    </row>
    <row r="48" spans="1:9" ht="16.2" x14ac:dyDescent="0.3">
      <c r="B48" s="60" t="s">
        <v>42</v>
      </c>
      <c r="C48" s="118" t="s">
        <v>88</v>
      </c>
      <c r="D48" s="60"/>
      <c r="E48" s="233">
        <v>7</v>
      </c>
      <c r="F48" s="60"/>
      <c r="G48" s="102"/>
      <c r="H48" s="107"/>
      <c r="I48" s="107"/>
    </row>
    <row r="49" spans="1:15" ht="16.2" x14ac:dyDescent="0.3">
      <c r="B49" s="60" t="s">
        <v>42</v>
      </c>
      <c r="C49" s="118" t="s">
        <v>89</v>
      </c>
      <c r="D49" s="120"/>
      <c r="E49" s="233">
        <v>25</v>
      </c>
      <c r="F49" s="60"/>
      <c r="G49" s="121"/>
      <c r="H49" s="107"/>
      <c r="I49" s="107"/>
    </row>
    <row r="50" spans="1:15" ht="16.2" x14ac:dyDescent="0.3">
      <c r="B50" s="60" t="s">
        <v>42</v>
      </c>
      <c r="C50" s="122" t="s">
        <v>90</v>
      </c>
      <c r="D50" s="60"/>
      <c r="E50" s="238" t="s">
        <v>91</v>
      </c>
      <c r="F50" s="100"/>
      <c r="G50" s="102"/>
      <c r="H50" s="107"/>
      <c r="I50" s="107"/>
    </row>
    <row r="51" spans="1:15" ht="16.2" x14ac:dyDescent="0.3">
      <c r="B51" s="60" t="s">
        <v>42</v>
      </c>
      <c r="C51" s="123" t="s">
        <v>92</v>
      </c>
      <c r="D51" s="60"/>
      <c r="E51" s="239">
        <v>586.5</v>
      </c>
      <c r="F51" s="60"/>
      <c r="G51" s="102" t="s">
        <v>2441</v>
      </c>
      <c r="H51" s="107"/>
      <c r="I51" s="107"/>
    </row>
    <row r="52" spans="1:15" ht="16.2" x14ac:dyDescent="0.3">
      <c r="B52" s="60" t="s">
        <v>42</v>
      </c>
      <c r="C52" s="124" t="s">
        <v>93</v>
      </c>
      <c r="D52" s="125"/>
      <c r="E52" s="239" t="s">
        <v>2440</v>
      </c>
      <c r="F52" s="125"/>
      <c r="G52" s="102"/>
      <c r="H52" s="107"/>
      <c r="I52" s="107"/>
    </row>
    <row r="53" spans="1:15" s="80" customFormat="1" ht="25.5" customHeight="1" x14ac:dyDescent="0.3">
      <c r="A53" s="12"/>
      <c r="B53" s="60" t="s">
        <v>42</v>
      </c>
      <c r="C53" s="126" t="s">
        <v>94</v>
      </c>
      <c r="D53" s="60"/>
      <c r="E53" s="127"/>
      <c r="F53" s="60"/>
      <c r="G53" s="101"/>
      <c r="H53" s="12"/>
      <c r="I53" s="12"/>
    </row>
    <row r="54" spans="1:15" ht="15.6" customHeight="1" x14ac:dyDescent="0.3">
      <c r="B54" s="60" t="s">
        <v>42</v>
      </c>
      <c r="C54" s="118" t="s">
        <v>95</v>
      </c>
      <c r="D54" s="60"/>
      <c r="E54" s="233" t="s">
        <v>65</v>
      </c>
      <c r="F54" s="60"/>
      <c r="G54" s="102"/>
    </row>
    <row r="55" spans="1:15" s="60" customFormat="1" ht="16.2" x14ac:dyDescent="0.3">
      <c r="A55" s="12"/>
      <c r="C55" s="118" t="s">
        <v>96</v>
      </c>
      <c r="E55" s="233" t="s">
        <v>65</v>
      </c>
      <c r="G55" s="102"/>
      <c r="H55" s="12"/>
      <c r="I55" s="12"/>
    </row>
    <row r="56" spans="1:15" s="60" customFormat="1" ht="15.6" customHeight="1" x14ac:dyDescent="0.3">
      <c r="A56" s="12"/>
      <c r="C56" s="118" t="s">
        <v>97</v>
      </c>
      <c r="E56" s="233" t="s">
        <v>65</v>
      </c>
      <c r="G56" s="102"/>
      <c r="H56" s="80"/>
      <c r="I56" s="80"/>
    </row>
    <row r="57" spans="1:15" ht="16.8" thickBot="1" x14ac:dyDescent="0.35">
      <c r="B57" s="60"/>
      <c r="C57" s="128" t="s">
        <v>98</v>
      </c>
      <c r="D57" s="93"/>
      <c r="E57" s="233" t="s">
        <v>99</v>
      </c>
      <c r="F57" s="93"/>
      <c r="G57" s="129"/>
    </row>
    <row r="58" spans="1:15" ht="16.8" thickBot="1" x14ac:dyDescent="0.35">
      <c r="B58" s="60"/>
      <c r="C58" s="130" t="s">
        <v>100</v>
      </c>
      <c r="D58" s="131"/>
      <c r="E58" s="132">
        <f>SUM(E59:E62)</f>
        <v>1</v>
      </c>
      <c r="F58" s="131"/>
      <c r="G58" s="131"/>
      <c r="H58" s="60"/>
      <c r="I58" s="60"/>
    </row>
    <row r="59" spans="1:15" ht="16.2" x14ac:dyDescent="0.3">
      <c r="B59" s="60"/>
      <c r="C59" s="88" t="s">
        <v>101</v>
      </c>
      <c r="D59" s="60"/>
      <c r="E59" s="319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1.8867924528301886E-2</v>
      </c>
      <c r="F59" s="60"/>
      <c r="G59" s="133" t="s">
        <v>102</v>
      </c>
      <c r="H59" s="60"/>
      <c r="I59" s="324"/>
      <c r="K59" s="134"/>
    </row>
    <row r="60" spans="1:15" s="60" customFormat="1" ht="16.2" x14ac:dyDescent="0.3">
      <c r="B60" s="85"/>
      <c r="C60" s="88" t="s">
        <v>103</v>
      </c>
      <c r="E60" s="319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0.69811320754716977</v>
      </c>
      <c r="G60" s="133" t="s">
        <v>102</v>
      </c>
      <c r="H60" s="12"/>
      <c r="I60" s="325"/>
      <c r="K60" s="134"/>
    </row>
    <row r="61" spans="1:15" s="60" customFormat="1" ht="16.2" x14ac:dyDescent="0.3">
      <c r="A61" s="12"/>
      <c r="B61" s="60" t="s">
        <v>43</v>
      </c>
      <c r="C61" s="88" t="s">
        <v>104</v>
      </c>
      <c r="E61" s="319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3.7735849056603772E-2</v>
      </c>
      <c r="G61" s="133" t="s">
        <v>102</v>
      </c>
      <c r="H61" s="12"/>
      <c r="I61" s="325"/>
      <c r="K61" s="134"/>
    </row>
    <row r="62" spans="1:15" ht="15" customHeight="1" thickBot="1" x14ac:dyDescent="0.35">
      <c r="B62" s="60" t="s">
        <v>43</v>
      </c>
      <c r="C62" s="88" t="s">
        <v>105</v>
      </c>
      <c r="D62" s="60"/>
      <c r="E62" s="319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0.24528301886792453</v>
      </c>
      <c r="F62" s="60"/>
      <c r="G62" s="133" t="s">
        <v>102</v>
      </c>
      <c r="I62" s="325"/>
      <c r="K62" s="134"/>
    </row>
    <row r="63" spans="1:15" ht="16.8" thickBot="1" x14ac:dyDescent="0.35">
      <c r="B63" s="60" t="s">
        <v>43</v>
      </c>
      <c r="C63" s="135" t="s">
        <v>106</v>
      </c>
      <c r="D63" s="136"/>
      <c r="E63" s="137"/>
      <c r="F63" s="136"/>
      <c r="G63" s="136"/>
      <c r="H63" s="60"/>
      <c r="I63" s="60"/>
      <c r="O63" s="60"/>
    </row>
    <row r="64" spans="1:15" s="60" customFormat="1" ht="16.2" x14ac:dyDescent="0.3">
      <c r="A64" s="12"/>
      <c r="B64" s="60" t="s">
        <v>43</v>
      </c>
      <c r="C64" s="88" t="s">
        <v>107</v>
      </c>
      <c r="E64" s="231" t="s">
        <v>108</v>
      </c>
      <c r="G64" s="89"/>
    </row>
    <row r="65" spans="1:9" ht="16.2" x14ac:dyDescent="0.3">
      <c r="C65" s="88" t="s">
        <v>109</v>
      </c>
      <c r="D65" s="60"/>
      <c r="E65" s="231" t="s">
        <v>110</v>
      </c>
      <c r="F65" s="60"/>
      <c r="G65" s="89"/>
    </row>
    <row r="66" spans="1:9" ht="12.75" customHeight="1" x14ac:dyDescent="0.3">
      <c r="C66" s="88" t="s">
        <v>111</v>
      </c>
      <c r="D66" s="60"/>
      <c r="E66" s="283" t="s">
        <v>112</v>
      </c>
      <c r="F66" s="60"/>
      <c r="G66" s="89"/>
    </row>
    <row r="67" spans="1:9" ht="18.75" customHeight="1" thickBot="1" x14ac:dyDescent="0.35">
      <c r="C67" s="138"/>
      <c r="D67" s="93"/>
      <c r="E67" s="94"/>
      <c r="F67" s="93"/>
      <c r="G67" s="105"/>
      <c r="H67" s="60"/>
      <c r="I67" s="60"/>
    </row>
    <row r="68" spans="1:9" s="60" customFormat="1" ht="17.25" customHeight="1" x14ac:dyDescent="0.3">
      <c r="A68" s="12"/>
      <c r="B68" s="12"/>
      <c r="C68" s="39"/>
      <c r="D68" s="39"/>
      <c r="E68" s="39"/>
      <c r="F68" s="39"/>
      <c r="G68" s="12"/>
      <c r="H68" s="12"/>
      <c r="I68" s="12"/>
    </row>
    <row r="69" spans="1:9" ht="17.25" hidden="1" customHeight="1" thickBot="1" x14ac:dyDescent="0.4">
      <c r="C69" s="368" t="s">
        <v>33</v>
      </c>
      <c r="D69" s="368"/>
      <c r="E69" s="368"/>
      <c r="F69" s="368"/>
      <c r="G69" s="368"/>
    </row>
    <row r="70" spans="1:9" ht="24" hidden="1" customHeight="1" thickBot="1" x14ac:dyDescent="0.4">
      <c r="C70" s="369" t="s">
        <v>34</v>
      </c>
      <c r="D70" s="369"/>
      <c r="E70" s="369"/>
      <c r="F70" s="369"/>
      <c r="G70" s="369"/>
    </row>
    <row r="71" spans="1:9" ht="19.5" hidden="1" customHeight="1" thickBot="1" x14ac:dyDescent="0.4">
      <c r="C71" s="368" t="s">
        <v>35</v>
      </c>
      <c r="D71" s="368"/>
      <c r="E71" s="368"/>
      <c r="F71" s="368"/>
      <c r="G71" s="368"/>
    </row>
    <row r="72" spans="1:9" ht="18.75" hidden="1" customHeight="1" thickBot="1" x14ac:dyDescent="0.4">
      <c r="C72" s="362" t="s">
        <v>36</v>
      </c>
      <c r="D72" s="362"/>
      <c r="E72" s="362"/>
      <c r="F72" s="362"/>
      <c r="G72" s="362"/>
    </row>
    <row r="73" spans="1:9" ht="16.8" thickBot="1" x14ac:dyDescent="0.35">
      <c r="B73" s="60" t="s">
        <v>42</v>
      </c>
      <c r="C73" s="52"/>
      <c r="D73" s="52"/>
      <c r="E73" s="52"/>
      <c r="F73" s="52"/>
      <c r="G73" s="53"/>
      <c r="H73" s="60"/>
      <c r="I73" s="60"/>
    </row>
    <row r="74" spans="1:9" s="60" customFormat="1" ht="16.2" x14ac:dyDescent="0.3">
      <c r="B74" s="60" t="s">
        <v>42</v>
      </c>
      <c r="C74" s="363" t="s">
        <v>113</v>
      </c>
      <c r="D74" s="363"/>
      <c r="E74" s="363"/>
      <c r="F74" s="12"/>
      <c r="G74" s="12"/>
    </row>
    <row r="75" spans="1:9" s="60" customFormat="1" ht="16.2" x14ac:dyDescent="0.3">
      <c r="B75" s="60" t="s">
        <v>42</v>
      </c>
      <c r="C75" s="364" t="s">
        <v>38</v>
      </c>
      <c r="D75" s="364"/>
      <c r="E75" s="364"/>
      <c r="F75" s="12"/>
      <c r="G75" s="12"/>
    </row>
    <row r="76" spans="1:9" ht="16.2" x14ac:dyDescent="0.3">
      <c r="B76" s="60" t="s">
        <v>42</v>
      </c>
      <c r="C76" s="54"/>
      <c r="D76" s="60"/>
      <c r="E76" s="55"/>
      <c r="F76" s="60"/>
      <c r="G76" s="60"/>
    </row>
    <row r="77" spans="1:9" s="60" customFormat="1" ht="16.2" x14ac:dyDescent="0.3">
      <c r="B77" s="60" t="s">
        <v>42</v>
      </c>
      <c r="C77" s="63"/>
      <c r="E77" s="55"/>
    </row>
    <row r="78" spans="1:9" s="60" customFormat="1" ht="16.2" x14ac:dyDescent="0.3">
      <c r="B78" s="60" t="s">
        <v>42</v>
      </c>
      <c r="C78" s="63"/>
      <c r="E78" s="55"/>
    </row>
    <row r="79" spans="1:9" ht="16.2" x14ac:dyDescent="0.3">
      <c r="B79" s="60" t="s">
        <v>42</v>
      </c>
      <c r="C79" s="63"/>
      <c r="D79" s="60"/>
      <c r="E79" s="55"/>
      <c r="F79" s="60"/>
      <c r="G79" s="60"/>
    </row>
    <row r="80" spans="1:9" ht="16.2" x14ac:dyDescent="0.3">
      <c r="B80" s="60" t="s">
        <v>42</v>
      </c>
      <c r="C80" s="63"/>
      <c r="D80" s="60"/>
      <c r="E80" s="55"/>
      <c r="F80" s="60"/>
      <c r="G80" s="60"/>
      <c r="H80" s="60"/>
      <c r="I80" s="60"/>
    </row>
    <row r="81" spans="2:9" ht="16.2" x14ac:dyDescent="0.3">
      <c r="B81" s="60" t="s">
        <v>42</v>
      </c>
      <c r="C81" s="64"/>
      <c r="D81" s="60"/>
      <c r="E81" s="55"/>
      <c r="F81" s="60"/>
      <c r="G81" s="60"/>
      <c r="H81" s="60"/>
      <c r="I81" s="60"/>
    </row>
    <row r="82" spans="2:9" ht="16.2" x14ac:dyDescent="0.3">
      <c r="B82" s="60" t="s">
        <v>42</v>
      </c>
      <c r="C82" s="63"/>
      <c r="D82" s="60"/>
      <c r="E82" s="55"/>
      <c r="F82" s="60"/>
      <c r="G82" s="60"/>
    </row>
    <row r="83" spans="2:9" ht="16.2" x14ac:dyDescent="0.3">
      <c r="B83" s="60" t="s">
        <v>42</v>
      </c>
      <c r="C83" s="63"/>
      <c r="D83" s="60"/>
      <c r="E83" s="55"/>
      <c r="F83" s="60"/>
      <c r="G83" s="60"/>
    </row>
    <row r="84" spans="2:9" ht="16.2" x14ac:dyDescent="0.3">
      <c r="B84" s="60" t="s">
        <v>42</v>
      </c>
      <c r="C84" s="65"/>
      <c r="D84" s="60"/>
      <c r="E84" s="55"/>
      <c r="F84" s="60"/>
      <c r="G84" s="60"/>
    </row>
    <row r="85" spans="2:9" ht="16.2" x14ac:dyDescent="0.3">
      <c r="B85" s="60" t="s">
        <v>42</v>
      </c>
      <c r="C85" s="63"/>
      <c r="D85" s="60"/>
      <c r="E85" s="66"/>
      <c r="F85" s="60"/>
      <c r="G85" s="60"/>
    </row>
    <row r="86" spans="2:9" ht="16.2" x14ac:dyDescent="0.3">
      <c r="B86" s="60" t="s">
        <v>42</v>
      </c>
      <c r="C86" s="67"/>
      <c r="D86" s="60"/>
      <c r="E86" s="55"/>
      <c r="F86" s="60"/>
      <c r="G86" s="60"/>
    </row>
    <row r="87" spans="2:9" ht="16.2" x14ac:dyDescent="0.3">
      <c r="B87" s="60" t="s">
        <v>42</v>
      </c>
      <c r="C87" s="63"/>
      <c r="D87" s="60"/>
      <c r="E87" s="55"/>
      <c r="F87" s="60"/>
      <c r="G87" s="60"/>
    </row>
    <row r="88" spans="2:9" ht="16.2" x14ac:dyDescent="0.3">
      <c r="B88" s="60"/>
      <c r="C88" s="63"/>
      <c r="D88" s="60"/>
      <c r="E88" s="55"/>
      <c r="F88" s="60"/>
      <c r="G88" s="60"/>
    </row>
    <row r="89" spans="2:9" ht="16.2" x14ac:dyDescent="0.3">
      <c r="B89" s="60"/>
      <c r="C89" s="63"/>
      <c r="D89" s="60"/>
      <c r="E89" s="55"/>
      <c r="F89" s="60"/>
      <c r="G89" s="60"/>
    </row>
    <row r="90" spans="2:9" ht="16.2" x14ac:dyDescent="0.3">
      <c r="B90" s="60"/>
      <c r="C90" s="63"/>
      <c r="D90" s="60"/>
      <c r="E90" s="55"/>
      <c r="F90" s="60"/>
      <c r="G90" s="60"/>
    </row>
    <row r="91" spans="2:9" ht="16.2" x14ac:dyDescent="0.3">
      <c r="B91" s="60"/>
      <c r="C91" s="56"/>
      <c r="D91" s="68"/>
      <c r="E91" s="69"/>
      <c r="F91" s="68"/>
      <c r="G91" s="68"/>
    </row>
    <row r="92" spans="2:9" ht="16.2" x14ac:dyDescent="0.3">
      <c r="B92" s="60"/>
      <c r="C92" s="58"/>
      <c r="D92" s="60"/>
      <c r="E92" s="70"/>
      <c r="F92" s="60"/>
      <c r="G92" s="60"/>
    </row>
    <row r="93" spans="2:9" s="60" customFormat="1" ht="16.2" x14ac:dyDescent="0.3">
      <c r="B93" s="56"/>
      <c r="C93" s="58"/>
      <c r="E93" s="70"/>
      <c r="H93" s="12"/>
      <c r="I93" s="12"/>
    </row>
    <row r="94" spans="2:9" ht="16.2" x14ac:dyDescent="0.3">
      <c r="B94" s="60" t="s">
        <v>43</v>
      </c>
      <c r="C94" s="58"/>
      <c r="D94" s="60"/>
      <c r="E94" s="70"/>
      <c r="F94" s="60"/>
      <c r="G94" s="60"/>
    </row>
    <row r="95" spans="2:9" ht="16.2" x14ac:dyDescent="0.3">
      <c r="B95" s="60" t="s">
        <v>43</v>
      </c>
      <c r="C95" s="58"/>
      <c r="D95" s="60"/>
      <c r="E95" s="70"/>
      <c r="F95" s="60"/>
      <c r="G95" s="60"/>
    </row>
    <row r="96" spans="2:9" ht="16.2" x14ac:dyDescent="0.3">
      <c r="B96" s="60" t="s">
        <v>43</v>
      </c>
      <c r="C96" s="56"/>
      <c r="D96" s="68"/>
      <c r="E96" s="69"/>
      <c r="F96" s="68"/>
      <c r="G96" s="68"/>
      <c r="H96" s="60"/>
      <c r="I96" s="60"/>
    </row>
    <row r="97" spans="2:7" ht="16.2" x14ac:dyDescent="0.3">
      <c r="B97" s="60" t="s">
        <v>43</v>
      </c>
      <c r="C97" s="58"/>
      <c r="D97" s="60"/>
      <c r="E97" s="55"/>
      <c r="F97" s="60"/>
      <c r="G97" s="60"/>
    </row>
    <row r="98" spans="2:7" ht="16.2" x14ac:dyDescent="0.3">
      <c r="C98" s="58"/>
      <c r="D98" s="60"/>
      <c r="E98" s="55"/>
      <c r="F98" s="60"/>
      <c r="G98" s="60"/>
    </row>
    <row r="99" spans="2:7" ht="16.2" x14ac:dyDescent="0.3">
      <c r="C99" s="58"/>
      <c r="D99" s="60"/>
      <c r="E99" s="55"/>
      <c r="F99" s="60"/>
      <c r="G99" s="60"/>
    </row>
    <row r="100" spans="2:7" ht="16.2" x14ac:dyDescent="0.3">
      <c r="C100" s="55"/>
      <c r="D100" s="60"/>
      <c r="E100" s="55"/>
      <c r="F100" s="60"/>
      <c r="G100" s="60"/>
    </row>
    <row r="101" spans="2:7" ht="15" customHeight="1" x14ac:dyDescent="0.3">
      <c r="C101" s="39"/>
      <c r="D101" s="39"/>
      <c r="E101" s="39"/>
      <c r="F101" s="39"/>
    </row>
    <row r="102" spans="2:7" ht="15" customHeight="1" x14ac:dyDescent="0.3"/>
    <row r="103" spans="2:7" ht="16.2" x14ac:dyDescent="0.3">
      <c r="C103" s="378"/>
      <c r="D103" s="378"/>
      <c r="E103" s="378"/>
      <c r="F103" s="378"/>
      <c r="G103" s="378"/>
    </row>
    <row r="104" spans="2:7" ht="16.2" x14ac:dyDescent="0.3">
      <c r="C104" s="378"/>
      <c r="D104" s="378"/>
      <c r="E104" s="378"/>
      <c r="F104" s="378"/>
      <c r="G104" s="378"/>
    </row>
    <row r="105" spans="2:7" ht="18.75" customHeight="1" x14ac:dyDescent="0.3">
      <c r="C105" s="378"/>
      <c r="D105" s="378"/>
      <c r="E105" s="378"/>
      <c r="F105" s="378"/>
      <c r="G105" s="378"/>
    </row>
    <row r="106" spans="2:7" ht="16.2" x14ac:dyDescent="0.3">
      <c r="C106" s="378"/>
      <c r="D106" s="378"/>
      <c r="E106" s="378"/>
      <c r="F106" s="378"/>
      <c r="G106" s="378"/>
    </row>
    <row r="107" spans="2:7" ht="16.2" x14ac:dyDescent="0.3">
      <c r="C107" s="39"/>
      <c r="D107" s="39"/>
      <c r="E107" s="39"/>
      <c r="F107" s="39"/>
    </row>
    <row r="108" spans="2:7" ht="16.2" x14ac:dyDescent="0.3">
      <c r="C108" s="364"/>
      <c r="D108" s="364"/>
      <c r="E108" s="364"/>
    </row>
    <row r="109" spans="2:7" ht="16.2" x14ac:dyDescent="0.3">
      <c r="C109" s="364"/>
      <c r="D109" s="364"/>
      <c r="E109" s="364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777" yWindow="769" count="21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DB1D8CEA-302F-46A8-BF00-C83AAB649D46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6 E33 E30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E5D49664-A07A-4EDC-B3F6-B179E56BF911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634B279E-9405-4070-A3C8-495371B136BC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8210335F-7A1B-4A2F-BE64-3DDF73724441}"/>
  </hyperlinks>
  <pageMargins left="0.25" right="0.25" top="0.75" bottom="0.75" header="0.3" footer="0.3"/>
  <pageSetup paperSize="8" fitToHeight="0" orientation="landscape" horizontalDpi="2400" verticalDpi="2400" r:id="rId13"/>
  <drawing r:id="rId14"/>
  <extLst>
    <ext xmlns:x14="http://schemas.microsoft.com/office/spreadsheetml/2009/9/main" uri="{CCE6A557-97BC-4b89-ADB6-D9C93CAAB3DF}">
      <x14:dataValidations xmlns:xm="http://schemas.microsoft.com/office/excel/2006/main" xWindow="777" yWindow="769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10"/>
  <sheetViews>
    <sheetView showGridLines="0" topLeftCell="A162" zoomScale="80" zoomScaleNormal="80" workbookViewId="0">
      <selection activeCell="A180" sqref="A180"/>
    </sheetView>
  </sheetViews>
  <sheetFormatPr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57.44140625" style="12" customWidth="1"/>
    <col min="5" max="5" width="4" style="12"/>
    <col min="6" max="6" width="50.5546875" style="12" customWidth="1"/>
    <col min="7" max="7" width="4" style="12"/>
    <col min="8" max="8" width="53.777343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"/>
    <row r="2" spans="2:8" ht="16.2" hidden="1" x14ac:dyDescent="0.3"/>
    <row r="3" spans="2:8" ht="16.2" hidden="1" x14ac:dyDescent="0.3">
      <c r="H3" s="13" t="s">
        <v>44</v>
      </c>
    </row>
    <row r="4" spans="2:8" ht="16.2" hidden="1" x14ac:dyDescent="0.3">
      <c r="H4" s="13">
        <f>Introduction!G4</f>
        <v>44237</v>
      </c>
    </row>
    <row r="5" spans="2:8" ht="16.2" hidden="1" x14ac:dyDescent="0.3"/>
    <row r="6" spans="2:8" ht="16.2" hidden="1" x14ac:dyDescent="0.3"/>
    <row r="7" spans="2:8" ht="16.2" x14ac:dyDescent="0.3"/>
    <row r="8" spans="2:8" ht="16.2" x14ac:dyDescent="0.3">
      <c r="B8" s="139" t="s">
        <v>114</v>
      </c>
      <c r="C8" s="72"/>
      <c r="D8" s="72"/>
      <c r="E8" s="72"/>
      <c r="F8" s="72"/>
      <c r="G8" s="72"/>
      <c r="H8" s="72"/>
    </row>
    <row r="9" spans="2:8" ht="21.6" x14ac:dyDescent="0.3">
      <c r="B9" s="71" t="s">
        <v>46</v>
      </c>
      <c r="C9" s="72"/>
      <c r="D9" s="72"/>
      <c r="E9" s="72"/>
      <c r="F9" s="71"/>
      <c r="G9" s="72"/>
      <c r="H9" s="72"/>
    </row>
    <row r="10" spans="2:8" ht="17.100000000000001" customHeight="1" x14ac:dyDescent="0.3">
      <c r="B10" s="377" t="s">
        <v>115</v>
      </c>
      <c r="C10" s="377"/>
      <c r="D10" s="377"/>
      <c r="E10" s="377"/>
      <c r="F10" s="377"/>
      <c r="G10" s="377"/>
      <c r="H10" s="377"/>
    </row>
    <row r="11" spans="2:8" ht="52.05" customHeight="1" x14ac:dyDescent="0.3">
      <c r="B11" s="376" t="s">
        <v>116</v>
      </c>
      <c r="C11" s="376"/>
      <c r="D11" s="376"/>
      <c r="E11" s="376"/>
      <c r="F11" s="377"/>
      <c r="G11" s="377"/>
      <c r="H11" s="377"/>
    </row>
    <row r="12" spans="2:8" ht="36.6" customHeight="1" x14ac:dyDescent="0.3">
      <c r="B12" s="376" t="s">
        <v>117</v>
      </c>
      <c r="C12" s="376"/>
      <c r="D12" s="376"/>
      <c r="E12" s="376"/>
      <c r="F12" s="377"/>
      <c r="G12" s="377"/>
      <c r="H12" s="377"/>
    </row>
    <row r="13" spans="2:8" ht="39" customHeight="1" x14ac:dyDescent="0.3">
      <c r="B13" s="376" t="s">
        <v>118</v>
      </c>
      <c r="C13" s="376"/>
      <c r="D13" s="376"/>
      <c r="E13" s="376"/>
      <c r="F13" s="377"/>
      <c r="G13" s="377"/>
      <c r="H13" s="377"/>
    </row>
    <row r="14" spans="2:8" ht="17.100000000000001" customHeight="1" x14ac:dyDescent="0.3">
      <c r="B14" s="376" t="s">
        <v>119</v>
      </c>
      <c r="C14" s="376"/>
      <c r="D14" s="376"/>
      <c r="E14" s="376"/>
      <c r="F14" s="377"/>
      <c r="G14" s="377"/>
      <c r="H14" s="377"/>
    </row>
    <row r="15" spans="2:8" ht="15" customHeight="1" x14ac:dyDescent="0.35">
      <c r="B15" s="381" t="s">
        <v>120</v>
      </c>
      <c r="C15" s="382"/>
      <c r="D15" s="382"/>
      <c r="E15" s="382"/>
      <c r="F15" s="382"/>
      <c r="G15" s="382"/>
      <c r="H15" s="382"/>
    </row>
    <row r="16" spans="2:8" ht="15" customHeight="1" x14ac:dyDescent="0.35">
      <c r="E16" s="73"/>
      <c r="F16" s="73"/>
      <c r="G16" s="73"/>
      <c r="H16" s="73"/>
    </row>
    <row r="17" spans="2:8" ht="39" customHeight="1" x14ac:dyDescent="0.3">
      <c r="B17" s="230" t="s">
        <v>19</v>
      </c>
      <c r="D17" s="140" t="s">
        <v>121</v>
      </c>
      <c r="F17" s="141" t="s">
        <v>122</v>
      </c>
      <c r="G17" s="60"/>
      <c r="H17" s="60"/>
    </row>
    <row r="18" spans="2:8" ht="16.2" x14ac:dyDescent="0.3"/>
    <row r="19" spans="2:8" x14ac:dyDescent="0.3">
      <c r="B19" s="142" t="s">
        <v>123</v>
      </c>
      <c r="D19" s="143"/>
      <c r="F19" s="143"/>
    </row>
    <row r="20" spans="2:8" ht="16.2" x14ac:dyDescent="0.3">
      <c r="B20" s="55" t="s">
        <v>124</v>
      </c>
      <c r="D20" s="55"/>
      <c r="F20" s="55"/>
    </row>
    <row r="21" spans="2:8" ht="16.2" x14ac:dyDescent="0.3">
      <c r="B21" s="57"/>
      <c r="D21" s="144"/>
      <c r="F21" s="144"/>
    </row>
    <row r="22" spans="2:8" ht="19.05" customHeight="1" x14ac:dyDescent="0.3">
      <c r="B22" s="145" t="s">
        <v>125</v>
      </c>
      <c r="C22" s="146"/>
      <c r="D22" s="145" t="s">
        <v>126</v>
      </c>
      <c r="E22" s="146"/>
      <c r="F22" s="145" t="s">
        <v>127</v>
      </c>
      <c r="G22" s="146"/>
      <c r="H22" s="147" t="s">
        <v>128</v>
      </c>
    </row>
    <row r="23" spans="2:8" ht="19.05" customHeight="1" x14ac:dyDescent="0.3">
      <c r="B23" s="148" t="s">
        <v>129</v>
      </c>
      <c r="C23" s="107"/>
      <c r="D23" s="149"/>
      <c r="E23" s="107"/>
      <c r="F23" s="149"/>
      <c r="G23" s="107"/>
      <c r="H23" s="150"/>
    </row>
    <row r="24" spans="2:8" ht="16.2" x14ac:dyDescent="0.3">
      <c r="B24" s="151" t="s">
        <v>130</v>
      </c>
      <c r="C24" s="107"/>
      <c r="D24" s="152"/>
      <c r="E24" s="107"/>
      <c r="F24" s="152"/>
      <c r="G24" s="107"/>
      <c r="H24" s="153"/>
    </row>
    <row r="25" spans="2:8" ht="16.2" x14ac:dyDescent="0.3">
      <c r="B25" s="154" t="s">
        <v>131</v>
      </c>
      <c r="C25" s="107"/>
      <c r="D25" s="240" t="s">
        <v>132</v>
      </c>
      <c r="E25" s="107"/>
      <c r="F25" s="240" t="s">
        <v>133</v>
      </c>
      <c r="G25" s="107"/>
      <c r="H25" s="153"/>
    </row>
    <row r="26" spans="2:8" ht="16.2" x14ac:dyDescent="0.3">
      <c r="B26" s="154" t="s">
        <v>134</v>
      </c>
      <c r="C26" s="107"/>
      <c r="D26" s="240" t="s">
        <v>132</v>
      </c>
      <c r="E26" s="107"/>
      <c r="F26" s="240" t="s">
        <v>135</v>
      </c>
      <c r="G26" s="107"/>
      <c r="H26" s="153"/>
    </row>
    <row r="27" spans="2:8" ht="16.2" x14ac:dyDescent="0.3">
      <c r="B27" s="154" t="s">
        <v>136</v>
      </c>
      <c r="C27" s="107"/>
      <c r="D27" s="240" t="s">
        <v>132</v>
      </c>
      <c r="E27" s="107"/>
      <c r="F27" s="240" t="s">
        <v>137</v>
      </c>
      <c r="G27" s="107"/>
      <c r="H27" s="153"/>
    </row>
    <row r="28" spans="2:8" ht="16.2" x14ac:dyDescent="0.3">
      <c r="B28" s="155" t="s">
        <v>138</v>
      </c>
      <c r="C28" s="107"/>
      <c r="D28" s="240" t="s">
        <v>132</v>
      </c>
      <c r="E28" s="107"/>
      <c r="F28" s="240" t="s">
        <v>139</v>
      </c>
      <c r="G28" s="107"/>
      <c r="H28" s="156"/>
    </row>
    <row r="29" spans="2:8" ht="15" customHeight="1" x14ac:dyDescent="0.3">
      <c r="B29" s="157"/>
      <c r="C29" s="107"/>
      <c r="D29" s="158"/>
      <c r="E29" s="107"/>
      <c r="F29" s="158"/>
      <c r="G29" s="107"/>
      <c r="H29" s="107"/>
    </row>
    <row r="30" spans="2:8" ht="16.2" x14ac:dyDescent="0.3">
      <c r="B30" s="148" t="s">
        <v>140</v>
      </c>
      <c r="C30" s="107"/>
      <c r="D30" s="149"/>
      <c r="E30" s="107"/>
      <c r="F30" s="149"/>
      <c r="G30" s="107"/>
      <c r="H30" s="150"/>
    </row>
    <row r="31" spans="2:8" ht="16.2" x14ac:dyDescent="0.3">
      <c r="B31" s="151" t="s">
        <v>130</v>
      </c>
      <c r="C31" s="107"/>
      <c r="D31" s="152"/>
      <c r="E31" s="107"/>
      <c r="F31" s="152"/>
      <c r="G31" s="107"/>
      <c r="H31" s="153"/>
    </row>
    <row r="32" spans="2:8" ht="16.2" x14ac:dyDescent="0.3">
      <c r="B32" s="154" t="s">
        <v>141</v>
      </c>
      <c r="C32" s="107"/>
      <c r="D32" s="240" t="s">
        <v>132</v>
      </c>
      <c r="E32" s="107"/>
      <c r="F32" s="240" t="s">
        <v>142</v>
      </c>
      <c r="G32" s="107"/>
      <c r="H32" s="153"/>
    </row>
    <row r="33" spans="1:8" ht="16.2" x14ac:dyDescent="0.3">
      <c r="A33" s="159"/>
      <c r="B33" s="160" t="s">
        <v>143</v>
      </c>
      <c r="C33" s="161"/>
      <c r="D33" s="240" t="s">
        <v>132</v>
      </c>
      <c r="E33" s="107"/>
      <c r="F33" s="240" t="s">
        <v>142</v>
      </c>
      <c r="G33" s="107"/>
      <c r="H33" s="153"/>
    </row>
    <row r="34" spans="1:8" ht="16.2" x14ac:dyDescent="0.3">
      <c r="B34" s="154" t="s">
        <v>144</v>
      </c>
      <c r="C34" s="107"/>
      <c r="D34" s="240" t="s">
        <v>132</v>
      </c>
      <c r="E34" s="107"/>
      <c r="F34" s="240" t="s">
        <v>142</v>
      </c>
      <c r="G34" s="107"/>
      <c r="H34" s="153"/>
    </row>
    <row r="35" spans="1:8" ht="16.2" x14ac:dyDescent="0.3">
      <c r="B35" s="162" t="s">
        <v>143</v>
      </c>
      <c r="C35" s="161"/>
      <c r="D35" s="240" t="s">
        <v>132</v>
      </c>
      <c r="E35" s="107"/>
      <c r="F35" s="240" t="s">
        <v>142</v>
      </c>
      <c r="G35" s="107"/>
      <c r="H35" s="153"/>
    </row>
    <row r="36" spans="1:8" ht="16.2" x14ac:dyDescent="0.3">
      <c r="B36" s="154" t="s">
        <v>145</v>
      </c>
      <c r="C36" s="107"/>
      <c r="D36" s="240" t="s">
        <v>132</v>
      </c>
      <c r="E36" s="107"/>
      <c r="F36" s="240" t="s">
        <v>142</v>
      </c>
      <c r="G36" s="107"/>
      <c r="H36" s="153"/>
    </row>
    <row r="37" spans="1:8" ht="16.2" x14ac:dyDescent="0.3">
      <c r="B37" s="163" t="s">
        <v>146</v>
      </c>
      <c r="C37" s="161"/>
      <c r="D37" s="240">
        <v>226</v>
      </c>
      <c r="E37" s="107"/>
      <c r="F37" s="240" t="s">
        <v>142</v>
      </c>
      <c r="G37" s="107"/>
      <c r="H37" s="284" t="s">
        <v>147</v>
      </c>
    </row>
    <row r="38" spans="1:8" ht="16.2" x14ac:dyDescent="0.3">
      <c r="B38" s="164"/>
      <c r="C38" s="107"/>
      <c r="D38" s="158"/>
      <c r="E38" s="107"/>
      <c r="F38" s="158"/>
      <c r="G38" s="107"/>
      <c r="H38" s="165"/>
    </row>
    <row r="39" spans="1:8" ht="16.2" x14ac:dyDescent="0.3">
      <c r="B39" s="148" t="s">
        <v>148</v>
      </c>
      <c r="C39" s="107"/>
      <c r="D39" s="166"/>
      <c r="E39" s="107"/>
      <c r="F39" s="166"/>
      <c r="G39" s="107"/>
      <c r="H39" s="150"/>
    </row>
    <row r="40" spans="1:8" ht="16.2" x14ac:dyDescent="0.3">
      <c r="B40" s="151" t="s">
        <v>149</v>
      </c>
      <c r="C40" s="107"/>
      <c r="D40" s="240" t="s">
        <v>132</v>
      </c>
      <c r="E40" s="107"/>
      <c r="F40" s="240" t="s">
        <v>151</v>
      </c>
      <c r="G40" s="107"/>
      <c r="H40" s="153"/>
    </row>
    <row r="41" spans="1:8" ht="16.2" x14ac:dyDescent="0.3">
      <c r="B41" s="151" t="s">
        <v>152</v>
      </c>
      <c r="C41" s="107"/>
      <c r="D41" s="240" t="s">
        <v>80</v>
      </c>
      <c r="E41" s="107"/>
      <c r="F41" s="240" t="str">
        <f>IF(D41=[3]Listes!$K$4,"&lt; Indiquez l'URL de la source &gt;",IF(D41=[3]Listes!$K$5,"&lt; Référence de la section dans le Rapport ITIE ou URL&gt;",IF(D41=[3]Listes!$K$6,"&lt; Référence de la non-applicabilité &gt;","")))</f>
        <v/>
      </c>
      <c r="G41" s="107"/>
      <c r="H41" s="153"/>
    </row>
    <row r="42" spans="1:8" ht="30" x14ac:dyDescent="0.3">
      <c r="B42" s="167" t="s">
        <v>153</v>
      </c>
      <c r="C42" s="107"/>
      <c r="D42" s="240" t="s">
        <v>104</v>
      </c>
      <c r="E42" s="107"/>
      <c r="F42" s="240" t="str">
        <f>IF(D42=[3]Listes!$K$4,"&lt; Indiquez l'URL de la source &gt;",IF(D42=[3]Listes!$K$5,"&lt; Référence de la section dans le Rapport ITIE ou URL&gt;",IF(D42=[3]Listes!$K$6,"&lt; Référence de la non-applicabilité &gt;","")))</f>
        <v>&lt; Référence de la non-applicabilité &gt;</v>
      </c>
      <c r="G42" s="107"/>
      <c r="H42" s="156"/>
    </row>
    <row r="43" spans="1:8" ht="16.2" x14ac:dyDescent="0.3">
      <c r="B43" s="157"/>
      <c r="C43" s="107"/>
      <c r="D43" s="158"/>
      <c r="E43" s="107"/>
      <c r="F43" s="158"/>
      <c r="G43" s="107"/>
      <c r="H43" s="107"/>
    </row>
    <row r="44" spans="1:8" ht="16.2" x14ac:dyDescent="0.3">
      <c r="B44" s="148" t="s">
        <v>154</v>
      </c>
      <c r="C44" s="107"/>
      <c r="D44" s="166"/>
      <c r="E44" s="107"/>
      <c r="F44" s="166"/>
      <c r="G44" s="107"/>
      <c r="H44" s="150"/>
    </row>
    <row r="45" spans="1:8" ht="16.2" x14ac:dyDescent="0.3">
      <c r="B45" s="151" t="s">
        <v>155</v>
      </c>
      <c r="C45" s="107"/>
      <c r="D45" s="240" t="s">
        <v>132</v>
      </c>
      <c r="E45" s="107"/>
      <c r="F45" s="240" t="s">
        <v>156</v>
      </c>
      <c r="G45" s="107"/>
      <c r="H45" s="153"/>
    </row>
    <row r="46" spans="1:8" ht="16.2" x14ac:dyDescent="0.3">
      <c r="B46" s="154" t="s">
        <v>157</v>
      </c>
      <c r="C46" s="107"/>
      <c r="D46" s="240" t="s">
        <v>132</v>
      </c>
      <c r="E46" s="107"/>
      <c r="F46" s="240" t="s">
        <v>158</v>
      </c>
      <c r="G46" s="107"/>
      <c r="H46" s="153"/>
    </row>
    <row r="47" spans="1:8" ht="16.2" x14ac:dyDescent="0.3">
      <c r="B47" s="151" t="s">
        <v>159</v>
      </c>
      <c r="C47" s="107"/>
      <c r="D47" s="240" t="s">
        <v>132</v>
      </c>
      <c r="E47" s="107"/>
      <c r="F47" s="240" t="s">
        <v>158</v>
      </c>
      <c r="G47" s="107"/>
      <c r="H47" s="153" t="s">
        <v>160</v>
      </c>
    </row>
    <row r="48" spans="1:8" ht="16.2" x14ac:dyDescent="0.3">
      <c r="B48" s="151" t="s">
        <v>161</v>
      </c>
      <c r="C48" s="107"/>
      <c r="D48" s="240" t="s">
        <v>80</v>
      </c>
      <c r="E48" s="107"/>
      <c r="F48" s="240" t="str">
        <f>IF(D48=[3]Listes!$K$4,"&lt; Indiquez l'URL de la source &gt;",IF(D48=[3]Listes!$K$5,"&lt; Référence de la section dans le Rapport ITIE ou URL&gt;",IF(D48=[3]Listes!$K$6,"&lt; Référence de la non-applicabilité &gt;","")))</f>
        <v/>
      </c>
      <c r="G48" s="107"/>
      <c r="H48" s="153"/>
    </row>
    <row r="49" spans="2:8" ht="30" x14ac:dyDescent="0.3">
      <c r="B49" s="167" t="s">
        <v>162</v>
      </c>
      <c r="C49" s="107"/>
      <c r="D49" s="240" t="s">
        <v>104</v>
      </c>
      <c r="E49" s="107"/>
      <c r="F49" s="240" t="str">
        <f>IF(D49=[3]Listes!$K$4,"&lt; Indiquez l'URL de la source &gt;",IF(D49=[3]Listes!$K$5,"&lt; Référence de la section dans le Rapport ITIE ou URL&gt;",IF(D49=[3]Listes!$K$6,"&lt; Référence de la non-applicabilité &gt;","")))</f>
        <v>&lt; Référence de la non-applicabilité &gt;</v>
      </c>
      <c r="G49" s="107"/>
      <c r="H49" s="156"/>
    </row>
    <row r="50" spans="2:8" ht="16.2" x14ac:dyDescent="0.3">
      <c r="B50" s="157"/>
      <c r="C50" s="107"/>
      <c r="D50" s="158"/>
      <c r="E50" s="107"/>
      <c r="F50" s="158"/>
      <c r="G50" s="107"/>
      <c r="H50" s="107"/>
    </row>
    <row r="51" spans="2:8" ht="16.2" x14ac:dyDescent="0.3">
      <c r="B51" s="148" t="s">
        <v>163</v>
      </c>
      <c r="C51" s="107"/>
      <c r="D51" s="168"/>
      <c r="E51" s="107"/>
      <c r="F51" s="168"/>
      <c r="G51" s="107"/>
      <c r="H51" s="150"/>
    </row>
    <row r="52" spans="2:8" ht="16.2" x14ac:dyDescent="0.3">
      <c r="B52" s="151" t="s">
        <v>164</v>
      </c>
      <c r="C52" s="107"/>
      <c r="D52" s="240" t="s">
        <v>132</v>
      </c>
      <c r="E52" s="107"/>
      <c r="F52" s="240" t="s">
        <v>165</v>
      </c>
      <c r="G52" s="107"/>
      <c r="H52" s="153"/>
    </row>
    <row r="53" spans="2:8" ht="16.2" x14ac:dyDescent="0.3">
      <c r="B53" s="154" t="s">
        <v>166</v>
      </c>
      <c r="C53" s="107"/>
      <c r="D53" s="240" t="s">
        <v>132</v>
      </c>
      <c r="E53" s="107"/>
      <c r="F53" s="240" t="s">
        <v>165</v>
      </c>
      <c r="G53" s="107"/>
      <c r="H53" s="153"/>
    </row>
    <row r="54" spans="2:8" ht="16.2" x14ac:dyDescent="0.3">
      <c r="B54" s="169" t="s">
        <v>167</v>
      </c>
      <c r="C54" s="107"/>
      <c r="D54" s="241" t="str">
        <f>IF(OR(D53=[3]Listes!$K$4),"&lt; nom du registre &gt;","")</f>
        <v/>
      </c>
      <c r="E54" s="107"/>
      <c r="F54" s="242" t="str">
        <f>IF(D54="&lt; nom du registre &gt;","&lt; Indiquez l'URL de la source &gt;",IF(D54=[3]Listes!$K$5,"&lt; Référence de la section dans le Rapport ITIE ou URL&gt;",IF(D54=[3]Listes!$K$6,"&lt; Référence de la non-applicabilité &gt;","")))</f>
        <v/>
      </c>
      <c r="G54" s="107"/>
      <c r="H54" s="156"/>
    </row>
    <row r="55" spans="2:8" ht="16.2" x14ac:dyDescent="0.3">
      <c r="B55" s="157"/>
      <c r="C55" s="107"/>
      <c r="D55" s="158"/>
      <c r="E55" s="107"/>
      <c r="F55" s="158"/>
      <c r="G55" s="107"/>
      <c r="H55" s="107"/>
    </row>
    <row r="56" spans="2:8" ht="16.2" x14ac:dyDescent="0.3">
      <c r="B56" s="148" t="s">
        <v>168</v>
      </c>
      <c r="C56" s="107"/>
      <c r="D56" s="168"/>
      <c r="E56" s="107"/>
      <c r="F56" s="168"/>
      <c r="G56" s="107"/>
      <c r="H56" s="150"/>
    </row>
    <row r="57" spans="2:8" ht="30" x14ac:dyDescent="0.3">
      <c r="B57" s="170" t="s">
        <v>169</v>
      </c>
      <c r="C57" s="107"/>
      <c r="D57" s="240" t="s">
        <v>132</v>
      </c>
      <c r="E57" s="107"/>
      <c r="F57" s="240" t="s">
        <v>170</v>
      </c>
      <c r="G57" s="107"/>
      <c r="H57" s="153"/>
    </row>
    <row r="58" spans="2:8" ht="45" x14ac:dyDescent="0.3">
      <c r="B58" s="171" t="s">
        <v>171</v>
      </c>
      <c r="C58" s="107"/>
      <c r="D58" s="240" t="s">
        <v>132</v>
      </c>
      <c r="E58" s="107"/>
      <c r="F58" s="240" t="s">
        <v>170</v>
      </c>
      <c r="G58" s="107"/>
      <c r="H58" s="153"/>
    </row>
    <row r="59" spans="2:8" ht="30" x14ac:dyDescent="0.3">
      <c r="B59" s="172" t="s">
        <v>172</v>
      </c>
      <c r="C59" s="107"/>
      <c r="D59" s="240" t="s">
        <v>132</v>
      </c>
      <c r="E59" s="107"/>
      <c r="F59" s="240" t="s">
        <v>170</v>
      </c>
      <c r="G59" s="107"/>
      <c r="H59" s="156"/>
    </row>
    <row r="60" spans="2:8" ht="16.2" x14ac:dyDescent="0.3">
      <c r="B60" s="157"/>
      <c r="C60" s="107"/>
      <c r="D60" s="158"/>
      <c r="E60" s="107"/>
      <c r="F60" s="158"/>
      <c r="G60" s="107"/>
      <c r="H60" s="107"/>
    </row>
    <row r="61" spans="2:8" ht="16.2" x14ac:dyDescent="0.3">
      <c r="B61" s="148" t="s">
        <v>173</v>
      </c>
      <c r="C61" s="107"/>
      <c r="D61" s="168"/>
      <c r="E61" s="107"/>
      <c r="F61" s="168"/>
      <c r="G61" s="107"/>
      <c r="H61" s="150"/>
    </row>
    <row r="62" spans="2:8" ht="30" x14ac:dyDescent="0.3">
      <c r="B62" s="167" t="s">
        <v>174</v>
      </c>
      <c r="C62" s="107"/>
      <c r="D62" s="240" t="s">
        <v>132</v>
      </c>
      <c r="E62" s="107"/>
      <c r="F62" s="240" t="s">
        <v>175</v>
      </c>
      <c r="G62" s="107"/>
      <c r="H62" s="156"/>
    </row>
    <row r="63" spans="2:8" ht="16.2" x14ac:dyDescent="0.3">
      <c r="B63" s="157"/>
      <c r="C63" s="107"/>
      <c r="D63" s="158"/>
      <c r="E63" s="107"/>
      <c r="F63" s="158"/>
      <c r="G63" s="107"/>
      <c r="H63" s="107"/>
    </row>
    <row r="64" spans="2:8" ht="16.2" x14ac:dyDescent="0.3">
      <c r="B64" s="148" t="s">
        <v>176</v>
      </c>
      <c r="C64" s="107"/>
      <c r="D64" s="168"/>
      <c r="E64" s="107"/>
      <c r="F64" s="168"/>
      <c r="G64" s="107"/>
      <c r="H64" s="150"/>
    </row>
    <row r="65" spans="2:8" ht="16.2" x14ac:dyDescent="0.3">
      <c r="B65" s="267" t="s">
        <v>177</v>
      </c>
      <c r="C65" s="107"/>
      <c r="D65" s="266"/>
      <c r="E65" s="107"/>
      <c r="F65" s="266"/>
      <c r="G65" s="107"/>
      <c r="H65" s="153"/>
    </row>
    <row r="66" spans="2:8" ht="16.2" x14ac:dyDescent="0.3">
      <c r="B66" s="170" t="s">
        <v>178</v>
      </c>
      <c r="C66" s="107"/>
      <c r="D66" s="240" t="s">
        <v>132</v>
      </c>
      <c r="E66" s="107"/>
      <c r="F66" s="240" t="s">
        <v>179</v>
      </c>
      <c r="G66" s="107"/>
      <c r="H66" s="153"/>
    </row>
    <row r="67" spans="2:8" ht="16.2" x14ac:dyDescent="0.3">
      <c r="B67" s="170" t="s">
        <v>180</v>
      </c>
      <c r="C67" s="107"/>
      <c r="D67" s="240" t="s">
        <v>132</v>
      </c>
      <c r="E67" s="107"/>
      <c r="F67" s="240" t="s">
        <v>179</v>
      </c>
      <c r="G67" s="107"/>
      <c r="H67" s="153"/>
    </row>
    <row r="68" spans="2:8" ht="16.2" x14ac:dyDescent="0.3">
      <c r="B68" s="265" t="s">
        <v>187</v>
      </c>
      <c r="C68" s="107"/>
      <c r="D68" s="358">
        <f>65167/1000</f>
        <v>65.167000000000002</v>
      </c>
      <c r="E68" s="107"/>
      <c r="F68" s="240" t="s">
        <v>188</v>
      </c>
      <c r="G68" s="107"/>
      <c r="H68" s="153"/>
    </row>
    <row r="69" spans="2:8" ht="16.2" x14ac:dyDescent="0.3">
      <c r="B69" s="171" t="str">
        <f>LEFT(B68,SEARCH(",",B68))&amp;" valeur"</f>
        <v>Or (7108), valeur</v>
      </c>
      <c r="C69" s="107"/>
      <c r="D69" s="359">
        <v>1546653894693</v>
      </c>
      <c r="E69" s="107"/>
      <c r="F69" s="240" t="s">
        <v>91</v>
      </c>
      <c r="G69" s="107"/>
      <c r="H69" s="284"/>
    </row>
    <row r="70" spans="2:8" ht="16.2" x14ac:dyDescent="0.3">
      <c r="B70" s="265" t="s">
        <v>1246</v>
      </c>
      <c r="C70" s="354"/>
      <c r="D70" s="358">
        <v>281771</v>
      </c>
      <c r="E70" s="354"/>
      <c r="F70" s="240" t="s">
        <v>188</v>
      </c>
      <c r="G70" s="107"/>
      <c r="H70" s="153" t="s">
        <v>2445</v>
      </c>
    </row>
    <row r="71" spans="2:8" ht="16.2" x14ac:dyDescent="0.3">
      <c r="B71" s="171" t="s">
        <v>2442</v>
      </c>
      <c r="C71" s="107"/>
      <c r="D71" s="360">
        <v>2249565763</v>
      </c>
      <c r="E71" s="107"/>
      <c r="F71" s="240" t="s">
        <v>91</v>
      </c>
      <c r="G71" s="107"/>
      <c r="H71" s="153"/>
    </row>
    <row r="72" spans="2:8" ht="16.2" x14ac:dyDescent="0.3">
      <c r="B72" s="265" t="s">
        <v>1007</v>
      </c>
      <c r="C72" s="107"/>
      <c r="D72" s="360">
        <v>119048</v>
      </c>
      <c r="E72" s="107"/>
      <c r="F72" s="240" t="s">
        <v>188</v>
      </c>
      <c r="G72" s="107"/>
      <c r="H72" s="153" t="s">
        <v>2444</v>
      </c>
    </row>
    <row r="73" spans="2:8" ht="16.2" x14ac:dyDescent="0.3">
      <c r="B73" s="171" t="s">
        <v>2443</v>
      </c>
      <c r="C73" s="107"/>
      <c r="D73" s="360">
        <v>808601623</v>
      </c>
      <c r="E73" s="107"/>
      <c r="F73" s="240" t="s">
        <v>91</v>
      </c>
      <c r="G73" s="107"/>
      <c r="H73" s="153"/>
    </row>
    <row r="74" spans="2:8" ht="16.2" x14ac:dyDescent="0.3">
      <c r="B74" s="157"/>
      <c r="C74" s="107"/>
      <c r="D74" s="158"/>
      <c r="E74" s="107"/>
      <c r="F74" s="158"/>
      <c r="G74" s="107"/>
      <c r="H74" s="107"/>
    </row>
    <row r="75" spans="2:8" ht="16.2" x14ac:dyDescent="0.3">
      <c r="B75" s="148" t="s">
        <v>192</v>
      </c>
      <c r="C75" s="107"/>
      <c r="D75" s="168"/>
      <c r="E75" s="107"/>
      <c r="F75" s="168"/>
      <c r="G75" s="107"/>
      <c r="H75" s="150"/>
    </row>
    <row r="76" spans="2:8" ht="16.2" x14ac:dyDescent="0.3">
      <c r="B76" s="170" t="s">
        <v>193</v>
      </c>
      <c r="C76" s="107"/>
      <c r="D76" s="240" t="s">
        <v>132</v>
      </c>
      <c r="E76" s="107"/>
      <c r="F76" s="240" t="s">
        <v>194</v>
      </c>
      <c r="G76" s="107"/>
      <c r="H76" s="153"/>
    </row>
    <row r="77" spans="2:8" ht="16.2" x14ac:dyDescent="0.3">
      <c r="B77" s="170" t="s">
        <v>195</v>
      </c>
      <c r="C77" s="107"/>
      <c r="D77" s="240" t="s">
        <v>132</v>
      </c>
      <c r="E77" s="107"/>
      <c r="F77" s="240" t="s">
        <v>194</v>
      </c>
      <c r="G77" s="107"/>
      <c r="H77" s="153"/>
    </row>
    <row r="78" spans="2:8" ht="16.2" x14ac:dyDescent="0.3">
      <c r="B78" s="265" t="s">
        <v>187</v>
      </c>
      <c r="C78" s="107"/>
      <c r="D78" s="357">
        <f>65167/1000</f>
        <v>65.167000000000002</v>
      </c>
      <c r="E78" s="107"/>
      <c r="F78" s="240" t="s">
        <v>188</v>
      </c>
      <c r="G78" s="107"/>
      <c r="H78" s="153"/>
    </row>
    <row r="79" spans="2:8" ht="16.2" x14ac:dyDescent="0.3">
      <c r="B79" s="171" t="str">
        <f>LEFT(B78,SEARCH(",",B78))&amp;" valeur"</f>
        <v>Or (7108), valeur</v>
      </c>
      <c r="C79" s="107"/>
      <c r="D79" s="361">
        <v>1551394768328</v>
      </c>
      <c r="E79" s="107"/>
      <c r="F79" s="240" t="s">
        <v>91</v>
      </c>
      <c r="G79" s="107"/>
      <c r="H79" s="153"/>
    </row>
    <row r="80" spans="2:8" ht="16.2" x14ac:dyDescent="0.3">
      <c r="B80" s="157"/>
      <c r="C80" s="107"/>
      <c r="D80" s="158"/>
      <c r="E80" s="107"/>
      <c r="F80" s="158"/>
      <c r="G80" s="107"/>
      <c r="H80" s="107"/>
    </row>
    <row r="81" spans="2:8" ht="16.2" x14ac:dyDescent="0.3">
      <c r="B81" s="148" t="s">
        <v>197</v>
      </c>
      <c r="C81" s="107"/>
      <c r="D81" s="168"/>
      <c r="E81" s="107"/>
      <c r="F81" s="173"/>
      <c r="G81" s="107"/>
      <c r="H81" s="150"/>
    </row>
    <row r="82" spans="2:8" ht="30" x14ac:dyDescent="0.3">
      <c r="B82" s="170" t="s">
        <v>198</v>
      </c>
      <c r="C82" s="107"/>
      <c r="D82" s="240" t="s">
        <v>132</v>
      </c>
      <c r="E82" s="107"/>
      <c r="F82" s="240" t="s">
        <v>199</v>
      </c>
      <c r="G82" s="107"/>
      <c r="H82" s="153"/>
    </row>
    <row r="83" spans="2:8" ht="30" x14ac:dyDescent="0.3">
      <c r="B83" s="174" t="s">
        <v>200</v>
      </c>
      <c r="C83" s="107"/>
      <c r="D83" s="240" t="s">
        <v>132</v>
      </c>
      <c r="E83" s="107"/>
      <c r="F83" s="240" t="s">
        <v>201</v>
      </c>
      <c r="G83" s="107"/>
      <c r="H83" s="153"/>
    </row>
    <row r="84" spans="2:8" ht="30" x14ac:dyDescent="0.3">
      <c r="B84" s="175" t="s">
        <v>202</v>
      </c>
      <c r="C84" s="107"/>
      <c r="D84" s="426">
        <f>SUM('Partie 5 - Données d’entreprise'!K777/'Partie 4 - Recettes de l’État'!J59)</f>
        <v>1.0001285647992455</v>
      </c>
      <c r="E84" s="107"/>
      <c r="F84" s="176" t="s">
        <v>203</v>
      </c>
      <c r="G84" s="107"/>
      <c r="H84" s="156"/>
    </row>
    <row r="85" spans="2:8" ht="16.2" x14ac:dyDescent="0.3">
      <c r="B85" s="157"/>
      <c r="C85" s="107"/>
      <c r="D85" s="158"/>
      <c r="E85" s="107"/>
      <c r="F85" s="158"/>
      <c r="G85" s="107"/>
      <c r="H85" s="107"/>
    </row>
    <row r="86" spans="2:8" ht="16.2" x14ac:dyDescent="0.3">
      <c r="B86" s="148" t="s">
        <v>204</v>
      </c>
      <c r="C86" s="107"/>
      <c r="D86" s="173"/>
      <c r="E86" s="107"/>
      <c r="F86" s="173"/>
      <c r="G86" s="107"/>
      <c r="H86" s="150"/>
    </row>
    <row r="87" spans="2:8" ht="30" x14ac:dyDescent="0.3">
      <c r="B87" s="175" t="s">
        <v>205</v>
      </c>
      <c r="C87" s="262"/>
      <c r="D87" s="242" t="s">
        <v>80</v>
      </c>
      <c r="E87" s="262"/>
      <c r="F87" s="242" t="str">
        <f>IF(D87=[3]Listes!$K$4,"&lt; Indiquez l'URL de la source &gt;",IF(D87=[3]Listes!$K$5,"&lt; Référence de la section dans le Rapport ITIE ou URL&gt;",IF(D87=[3]Listes!$K$6,"&lt; Référence de la non-applicabilité &gt;","")))</f>
        <v/>
      </c>
      <c r="G87" s="107"/>
      <c r="H87" s="153"/>
    </row>
    <row r="88" spans="2:8" ht="16.2" x14ac:dyDescent="0.3">
      <c r="B88" s="177" t="s">
        <v>206</v>
      </c>
      <c r="C88" s="107"/>
      <c r="D88" s="178"/>
      <c r="E88" s="107"/>
      <c r="F88" s="178"/>
      <c r="G88" s="107"/>
      <c r="H88" s="178"/>
    </row>
    <row r="89" spans="2:8" ht="16.2" x14ac:dyDescent="0.3">
      <c r="B89" s="253" t="s">
        <v>207</v>
      </c>
      <c r="C89" s="107"/>
      <c r="D89" s="240" t="s">
        <v>73</v>
      </c>
      <c r="E89" s="107"/>
      <c r="F89" s="240" t="s">
        <v>182</v>
      </c>
      <c r="G89" s="107"/>
      <c r="H89" s="153"/>
    </row>
    <row r="90" spans="2:8" ht="16.2" x14ac:dyDescent="0.3">
      <c r="B90" s="253" t="s">
        <v>208</v>
      </c>
      <c r="C90" s="107"/>
      <c r="D90" s="240" t="s">
        <v>73</v>
      </c>
      <c r="E90" s="107"/>
      <c r="F90" s="240" t="s">
        <v>186</v>
      </c>
      <c r="G90" s="107"/>
      <c r="H90" s="153"/>
    </row>
    <row r="91" spans="2:8" ht="16.2" x14ac:dyDescent="0.3">
      <c r="B91" s="263" t="s">
        <v>196</v>
      </c>
      <c r="C91" s="262"/>
      <c r="D91" s="240" t="s">
        <v>73</v>
      </c>
      <c r="E91" s="262"/>
      <c r="F91" s="242" t="s">
        <v>188</v>
      </c>
      <c r="G91" s="107"/>
      <c r="H91" s="153"/>
    </row>
    <row r="92" spans="2:8" ht="16.2" x14ac:dyDescent="0.3">
      <c r="B92" s="171" t="s">
        <v>209</v>
      </c>
      <c r="C92" s="107"/>
      <c r="D92" s="178"/>
      <c r="E92" s="107"/>
      <c r="F92" s="178"/>
      <c r="G92" s="107"/>
      <c r="H92" s="178"/>
    </row>
    <row r="93" spans="2:8" ht="16.2" x14ac:dyDescent="0.3">
      <c r="B93" s="253" t="s">
        <v>207</v>
      </c>
      <c r="C93" s="107"/>
      <c r="D93" s="240" t="s">
        <v>73</v>
      </c>
      <c r="E93" s="107"/>
      <c r="F93" s="240" t="s">
        <v>182</v>
      </c>
      <c r="G93" s="107"/>
      <c r="H93" s="153"/>
    </row>
    <row r="94" spans="2:8" ht="16.2" x14ac:dyDescent="0.3">
      <c r="B94" s="179" t="str">
        <f>LEFT(B93,SEARCH(",",B93))&amp;" valeur"</f>
        <v>Pétrole brut, valeur</v>
      </c>
      <c r="C94" s="107"/>
      <c r="D94" s="240" t="s">
        <v>73</v>
      </c>
      <c r="E94" s="107"/>
      <c r="F94" s="240" t="s">
        <v>183</v>
      </c>
      <c r="G94" s="107"/>
      <c r="H94" s="153" t="s">
        <v>184</v>
      </c>
    </row>
    <row r="95" spans="2:8" ht="16.2" x14ac:dyDescent="0.3">
      <c r="B95" s="253" t="s">
        <v>208</v>
      </c>
      <c r="C95" s="107"/>
      <c r="D95" s="240" t="s">
        <v>73</v>
      </c>
      <c r="E95" s="107"/>
      <c r="F95" s="240" t="s">
        <v>186</v>
      </c>
      <c r="G95" s="107"/>
      <c r="H95" s="153"/>
    </row>
    <row r="96" spans="2:8" ht="16.2" x14ac:dyDescent="0.3">
      <c r="B96" s="179" t="str">
        <f>LEFT(B95,SEARCH(",",B95))&amp;" valeur"</f>
        <v>Gaz naturel, valeur</v>
      </c>
      <c r="C96" s="107"/>
      <c r="D96" s="240" t="s">
        <v>73</v>
      </c>
      <c r="E96" s="107"/>
      <c r="F96" s="240" t="s">
        <v>183</v>
      </c>
      <c r="G96" s="107"/>
      <c r="H96" s="153" t="s">
        <v>184</v>
      </c>
    </row>
    <row r="97" spans="2:8" ht="16.2" x14ac:dyDescent="0.3">
      <c r="B97" s="253" t="s">
        <v>196</v>
      </c>
      <c r="C97" s="107"/>
      <c r="D97" s="240" t="s">
        <v>73</v>
      </c>
      <c r="E97" s="107"/>
      <c r="F97" s="240" t="s">
        <v>188</v>
      </c>
      <c r="G97" s="107"/>
      <c r="H97" s="153"/>
    </row>
    <row r="98" spans="2:8" ht="16.2" x14ac:dyDescent="0.3">
      <c r="B98" s="179" t="str">
        <f>LEFT(B97,SEARCH(",",B97))&amp;" valeur"</f>
        <v>Ajouter ici toute autre matière première, valeur</v>
      </c>
      <c r="C98" s="107"/>
      <c r="D98" s="240" t="s">
        <v>73</v>
      </c>
      <c r="E98" s="107"/>
      <c r="F98" s="240" t="s">
        <v>183</v>
      </c>
      <c r="G98" s="107"/>
      <c r="H98" s="153" t="s">
        <v>184</v>
      </c>
    </row>
    <row r="99" spans="2:8" ht="30" x14ac:dyDescent="0.3">
      <c r="B99" s="172" t="s">
        <v>210</v>
      </c>
      <c r="C99" s="107"/>
      <c r="D99" s="240" t="s">
        <v>73</v>
      </c>
      <c r="E99" s="107"/>
      <c r="F99" s="242"/>
      <c r="G99" s="107"/>
      <c r="H99" s="156"/>
    </row>
    <row r="100" spans="2:8" ht="16.2" x14ac:dyDescent="0.3">
      <c r="B100" s="157"/>
      <c r="C100" s="107"/>
      <c r="E100" s="107"/>
      <c r="F100" s="180"/>
      <c r="G100" s="107"/>
      <c r="H100" s="107"/>
    </row>
    <row r="101" spans="2:8" ht="16.05" customHeight="1" x14ac:dyDescent="0.3">
      <c r="B101" s="148" t="s">
        <v>211</v>
      </c>
      <c r="C101" s="107"/>
      <c r="D101" s="173"/>
      <c r="E101" s="107"/>
      <c r="F101" s="173"/>
      <c r="G101" s="107"/>
      <c r="H101" s="150"/>
    </row>
    <row r="102" spans="2:8" ht="30" x14ac:dyDescent="0.3">
      <c r="B102" s="174" t="s">
        <v>212</v>
      </c>
      <c r="C102" s="107"/>
      <c r="D102" s="240" t="s">
        <v>80</v>
      </c>
      <c r="E102" s="107"/>
      <c r="F102" s="240"/>
      <c r="G102" s="107"/>
      <c r="H102" s="153"/>
    </row>
    <row r="103" spans="2:8" ht="30.75" customHeight="1" x14ac:dyDescent="0.3">
      <c r="B103" s="181" t="s">
        <v>213</v>
      </c>
      <c r="C103" s="107"/>
      <c r="D103" s="240" t="s">
        <v>73</v>
      </c>
      <c r="E103" s="107"/>
      <c r="F103" s="242"/>
      <c r="G103" s="107"/>
      <c r="H103" s="156"/>
    </row>
    <row r="104" spans="2:8" ht="16.2" x14ac:dyDescent="0.3">
      <c r="B104" s="157"/>
      <c r="C104" s="107"/>
      <c r="D104" s="158"/>
      <c r="E104" s="107"/>
      <c r="F104" s="180"/>
      <c r="G104" s="107"/>
      <c r="H104" s="107"/>
    </row>
    <row r="105" spans="2:8" ht="16.2" x14ac:dyDescent="0.3">
      <c r="B105" s="148" t="s">
        <v>214</v>
      </c>
      <c r="C105" s="107"/>
      <c r="D105" s="173"/>
      <c r="E105" s="107"/>
      <c r="F105" s="173"/>
      <c r="G105" s="107"/>
      <c r="H105" s="150"/>
    </row>
    <row r="106" spans="2:8" ht="30" x14ac:dyDescent="0.3">
      <c r="B106" s="174" t="s">
        <v>215</v>
      </c>
      <c r="C106" s="107"/>
      <c r="D106" s="240" t="s">
        <v>80</v>
      </c>
      <c r="E106" s="107"/>
      <c r="F106" s="240" t="s">
        <v>216</v>
      </c>
      <c r="G106" s="107"/>
      <c r="H106" s="153"/>
    </row>
    <row r="107" spans="2:8" ht="30.75" customHeight="1" x14ac:dyDescent="0.3">
      <c r="B107" s="181" t="s">
        <v>217</v>
      </c>
      <c r="C107" s="107"/>
      <c r="D107" s="242"/>
      <c r="E107" s="107"/>
      <c r="F107" s="242"/>
      <c r="G107" s="107"/>
      <c r="H107" s="156"/>
    </row>
    <row r="108" spans="2:8" ht="16.2" x14ac:dyDescent="0.3">
      <c r="B108" s="157"/>
      <c r="C108" s="107"/>
      <c r="D108" s="158"/>
      <c r="E108" s="107"/>
      <c r="F108" s="180"/>
      <c r="G108" s="107"/>
      <c r="H108" s="107"/>
    </row>
    <row r="109" spans="2:8" ht="34.049999999999997" customHeight="1" x14ac:dyDescent="0.3">
      <c r="B109" s="148" t="s">
        <v>218</v>
      </c>
      <c r="C109" s="107"/>
      <c r="D109" s="173"/>
      <c r="E109" s="107"/>
      <c r="F109" s="173"/>
      <c r="G109" s="107"/>
      <c r="H109" s="150"/>
    </row>
    <row r="110" spans="2:8" ht="30" x14ac:dyDescent="0.3">
      <c r="B110" s="174" t="s">
        <v>219</v>
      </c>
      <c r="C110" s="107"/>
      <c r="D110" s="240" t="s">
        <v>80</v>
      </c>
      <c r="E110" s="107"/>
      <c r="F110" s="240"/>
      <c r="G110" s="107"/>
      <c r="H110" s="153"/>
    </row>
    <row r="111" spans="2:8" ht="30.75" customHeight="1" x14ac:dyDescent="0.3">
      <c r="B111" s="181" t="s">
        <v>220</v>
      </c>
      <c r="C111" s="107"/>
      <c r="D111" s="242"/>
      <c r="E111" s="107"/>
      <c r="F111" s="240"/>
      <c r="G111" s="107"/>
      <c r="H111" s="153"/>
    </row>
    <row r="112" spans="2:8" ht="16.2" x14ac:dyDescent="0.3">
      <c r="B112" s="157"/>
      <c r="C112" s="107"/>
      <c r="D112" s="158"/>
      <c r="E112" s="107"/>
      <c r="F112" s="269"/>
      <c r="G112" s="107"/>
      <c r="H112" s="107"/>
    </row>
    <row r="113" spans="2:8" ht="16.2" x14ac:dyDescent="0.3">
      <c r="B113" s="148" t="s">
        <v>221</v>
      </c>
      <c r="C113" s="107"/>
      <c r="D113" s="173"/>
      <c r="E113" s="107"/>
      <c r="F113" s="173"/>
      <c r="G113" s="107"/>
      <c r="H113" s="150"/>
    </row>
    <row r="114" spans="2:8" ht="30" customHeight="1" x14ac:dyDescent="0.3">
      <c r="B114" s="174" t="str">
        <f>"Le government divulgue-t-il des informations sur les"&amp;RIGHT(B113,LEN(B113)-SEARCH(":",B113,1))&amp;"?"</f>
        <v>Le government divulgue-t-il des informations sur les Paiements directs infranationaux ?</v>
      </c>
      <c r="C114" s="107"/>
      <c r="D114" s="240" t="s">
        <v>132</v>
      </c>
      <c r="E114" s="107"/>
      <c r="F114" s="240" t="s">
        <v>222</v>
      </c>
      <c r="G114" s="107"/>
      <c r="H114" s="153"/>
    </row>
    <row r="115" spans="2:8" ht="30" x14ac:dyDescent="0.3">
      <c r="B115" s="181" t="s">
        <v>223</v>
      </c>
      <c r="C115" s="107"/>
      <c r="D115" s="336"/>
      <c r="E115" s="107"/>
      <c r="F115" s="242"/>
      <c r="G115" s="107"/>
      <c r="H115" s="156" t="s">
        <v>2446</v>
      </c>
    </row>
    <row r="116" spans="2:8" ht="16.2" x14ac:dyDescent="0.3">
      <c r="B116" s="157"/>
      <c r="C116" s="107"/>
      <c r="D116" s="158"/>
      <c r="E116" s="107"/>
      <c r="F116" s="180"/>
      <c r="G116" s="107"/>
      <c r="H116" s="107"/>
    </row>
    <row r="117" spans="2:8" ht="16.2" x14ac:dyDescent="0.3">
      <c r="B117" s="148" t="s">
        <v>224</v>
      </c>
      <c r="C117" s="107"/>
      <c r="D117" s="173"/>
      <c r="E117" s="107"/>
      <c r="F117" s="180"/>
      <c r="G117" s="107"/>
      <c r="H117" s="150"/>
    </row>
    <row r="118" spans="2:8" ht="30" x14ac:dyDescent="0.3">
      <c r="B118" s="175" t="s">
        <v>225</v>
      </c>
      <c r="C118" s="107"/>
      <c r="D118" s="268">
        <f>IFERROR(IF(_xlfn.DAYS('[3]Partie 1 - Présentation'!$E$30,'[3]Partie 1 - Présentation'!$E$26)/365&gt;0,_xlfn.DAYS('[3]Partie 1 - Présentation'!$E$30,'[3]Partie 1 - Présentation'!$E$26)/365,_xlfn.DAYS('[3]Partie 1 - Présentation'!$E$33,'[3]Partie 1 - Présentation'!$E$26)/365),"Complété automatiquement à partir du feuillet 1. Présentation")</f>
        <v>1.8383561643835618</v>
      </c>
      <c r="E118" s="107"/>
      <c r="F118" s="180"/>
      <c r="G118" s="107"/>
      <c r="H118" s="156"/>
    </row>
    <row r="119" spans="2:8" ht="16.2" x14ac:dyDescent="0.3">
      <c r="B119" s="157"/>
      <c r="C119" s="107"/>
      <c r="D119" s="158"/>
      <c r="E119" s="107"/>
      <c r="F119" s="180"/>
      <c r="G119" s="107"/>
      <c r="H119" s="107"/>
    </row>
    <row r="120" spans="2:8" ht="16.2" x14ac:dyDescent="0.3">
      <c r="B120" s="148" t="s">
        <v>226</v>
      </c>
      <c r="C120" s="107"/>
      <c r="D120" s="173"/>
      <c r="E120" s="107"/>
      <c r="F120" s="173"/>
      <c r="G120" s="107"/>
      <c r="H120" s="150"/>
    </row>
    <row r="121" spans="2:8" ht="60" x14ac:dyDescent="0.3">
      <c r="B121" s="170" t="s">
        <v>227</v>
      </c>
      <c r="C121" s="107"/>
      <c r="D121" s="240" t="s">
        <v>132</v>
      </c>
      <c r="E121" s="107"/>
      <c r="F121" s="240" t="s">
        <v>228</v>
      </c>
      <c r="G121" s="107"/>
      <c r="H121" s="153"/>
    </row>
    <row r="122" spans="2:8" ht="45" x14ac:dyDescent="0.3">
      <c r="B122" s="171" t="s">
        <v>229</v>
      </c>
      <c r="C122" s="107"/>
      <c r="D122" s="240" t="s">
        <v>132</v>
      </c>
      <c r="E122" s="107"/>
      <c r="F122" s="240" t="s">
        <v>230</v>
      </c>
      <c r="G122" s="107"/>
      <c r="H122" s="153"/>
    </row>
    <row r="123" spans="2:8" ht="30" x14ac:dyDescent="0.3">
      <c r="B123" s="170" t="s">
        <v>231</v>
      </c>
      <c r="C123" s="107"/>
      <c r="D123" s="240" t="s">
        <v>132</v>
      </c>
      <c r="E123" s="107"/>
      <c r="F123" s="240" t="s">
        <v>230</v>
      </c>
      <c r="G123" s="107"/>
      <c r="H123" s="153"/>
    </row>
    <row r="124" spans="2:8" ht="16.2" x14ac:dyDescent="0.3">
      <c r="B124" s="154" t="s">
        <v>232</v>
      </c>
      <c r="C124" s="107"/>
      <c r="D124" s="240" t="s">
        <v>132</v>
      </c>
      <c r="E124" s="107"/>
      <c r="F124" s="240" t="s">
        <v>230</v>
      </c>
      <c r="G124" s="107"/>
      <c r="H124" s="153"/>
    </row>
    <row r="125" spans="2:8" ht="30" x14ac:dyDescent="0.3">
      <c r="B125" s="170" t="s">
        <v>233</v>
      </c>
      <c r="C125" s="107"/>
      <c r="D125" s="240" t="s">
        <v>132</v>
      </c>
      <c r="E125" s="107"/>
      <c r="F125" s="240" t="s">
        <v>230</v>
      </c>
      <c r="G125" s="107"/>
      <c r="H125" s="153"/>
    </row>
    <row r="126" spans="2:8" ht="16.2" x14ac:dyDescent="0.3">
      <c r="B126" s="155" t="s">
        <v>234</v>
      </c>
      <c r="C126" s="107"/>
      <c r="D126" s="240" t="s">
        <v>132</v>
      </c>
      <c r="E126" s="107"/>
      <c r="F126" s="240" t="s">
        <v>230</v>
      </c>
      <c r="G126" s="107"/>
      <c r="H126" s="156"/>
    </row>
    <row r="127" spans="2:8" ht="16.2" x14ac:dyDescent="0.3">
      <c r="B127" s="157"/>
      <c r="C127" s="107"/>
      <c r="D127" s="158"/>
      <c r="E127" s="107"/>
      <c r="F127" s="180"/>
      <c r="G127" s="107"/>
      <c r="H127" s="107"/>
    </row>
    <row r="128" spans="2:8" ht="30" x14ac:dyDescent="0.3">
      <c r="B128" s="148" t="s">
        <v>235</v>
      </c>
      <c r="C128" s="107"/>
      <c r="D128" s="173"/>
      <c r="E128" s="107"/>
      <c r="F128" s="173"/>
      <c r="G128" s="107"/>
      <c r="H128" s="150"/>
    </row>
    <row r="129" spans="2:8" ht="60" x14ac:dyDescent="0.3">
      <c r="B129" s="174" t="s">
        <v>236</v>
      </c>
      <c r="C129" s="107"/>
      <c r="D129" s="240" t="s">
        <v>132</v>
      </c>
      <c r="E129" s="107"/>
      <c r="F129" s="240" t="s">
        <v>228</v>
      </c>
      <c r="G129" s="107"/>
      <c r="H129" s="153"/>
    </row>
    <row r="130" spans="2:8" ht="45" x14ac:dyDescent="0.3">
      <c r="B130" s="181" t="s">
        <v>237</v>
      </c>
      <c r="C130" s="107"/>
      <c r="D130" s="240"/>
      <c r="E130" s="107"/>
      <c r="F130" s="240" t="s">
        <v>183</v>
      </c>
      <c r="G130" s="107"/>
      <c r="H130" s="156"/>
    </row>
    <row r="131" spans="2:8" ht="16.2" x14ac:dyDescent="0.3">
      <c r="B131" s="157"/>
      <c r="C131" s="107"/>
      <c r="D131" s="158"/>
      <c r="E131" s="107"/>
      <c r="F131" s="180"/>
      <c r="G131" s="107"/>
      <c r="H131" s="107"/>
    </row>
    <row r="132" spans="2:8" ht="16.2" x14ac:dyDescent="0.3">
      <c r="B132" s="148" t="s">
        <v>238</v>
      </c>
      <c r="C132" s="107"/>
      <c r="D132" s="173"/>
      <c r="E132" s="107"/>
      <c r="F132" s="173"/>
      <c r="G132" s="107"/>
      <c r="H132" s="150"/>
    </row>
    <row r="133" spans="2:8" ht="30" x14ac:dyDescent="0.3">
      <c r="B133" s="174" t="s">
        <v>239</v>
      </c>
      <c r="C133" s="107"/>
      <c r="D133" s="240" t="s">
        <v>132</v>
      </c>
      <c r="E133" s="107"/>
      <c r="F133" s="240" t="s">
        <v>2447</v>
      </c>
      <c r="G133" s="107"/>
      <c r="H133" s="153"/>
    </row>
    <row r="134" spans="2:8" ht="45" x14ac:dyDescent="0.3">
      <c r="B134" s="177" t="s">
        <v>240</v>
      </c>
      <c r="C134" s="107"/>
      <c r="D134" s="240"/>
      <c r="E134" s="107"/>
      <c r="F134" s="240"/>
      <c r="G134" s="107"/>
      <c r="H134" s="153"/>
    </row>
    <row r="135" spans="2:8" ht="30" x14ac:dyDescent="0.3">
      <c r="B135" s="181" t="s">
        <v>241</v>
      </c>
      <c r="C135" s="107"/>
      <c r="D135" s="286">
        <v>7506851831</v>
      </c>
      <c r="E135" s="107"/>
      <c r="F135" s="242" t="s">
        <v>91</v>
      </c>
      <c r="G135" s="107"/>
      <c r="H135" s="288" t="s">
        <v>2448</v>
      </c>
    </row>
    <row r="136" spans="2:8" ht="16.2" x14ac:dyDescent="0.3">
      <c r="B136" s="157"/>
      <c r="C136" s="107"/>
      <c r="D136" s="158"/>
      <c r="E136" s="107"/>
      <c r="F136" s="180"/>
      <c r="G136" s="107"/>
      <c r="H136" s="107"/>
    </row>
    <row r="137" spans="2:8" ht="30" x14ac:dyDescent="0.3">
      <c r="B137" s="148" t="s">
        <v>242</v>
      </c>
      <c r="C137" s="107"/>
      <c r="D137" s="173"/>
      <c r="E137" s="107"/>
      <c r="F137" s="173"/>
      <c r="G137" s="107"/>
      <c r="H137" s="150"/>
    </row>
    <row r="138" spans="2:8" ht="63" customHeight="1" x14ac:dyDescent="0.3">
      <c r="B138" s="174" t="s">
        <v>243</v>
      </c>
      <c r="C138" s="107"/>
      <c r="D138" s="240" t="s">
        <v>80</v>
      </c>
      <c r="E138" s="107"/>
      <c r="F138" s="240" t="str">
        <f>IF(D138=[3]Listes!$K$4,"&lt; Indiquez l'URL de la source &gt;",IF(D138=[3]Listes!$K$5,"&lt; Référence de la section dans le Rapport ITIE ou URL&gt;",IF(D138=[3]Listes!$K$6,"&lt; Référence de la non-applicabilité &gt;","")))</f>
        <v/>
      </c>
      <c r="G138" s="107"/>
      <c r="H138" s="153"/>
    </row>
    <row r="139" spans="2:8" ht="30" x14ac:dyDescent="0.3">
      <c r="B139" s="174" t="s">
        <v>244</v>
      </c>
      <c r="C139" s="107"/>
      <c r="D139" s="240" t="s">
        <v>132</v>
      </c>
      <c r="E139" s="107"/>
      <c r="F139" s="240" t="s">
        <v>245</v>
      </c>
      <c r="G139" s="107"/>
      <c r="H139" s="153"/>
    </row>
    <row r="140" spans="2:8" ht="60" x14ac:dyDescent="0.3">
      <c r="B140" s="175" t="s">
        <v>246</v>
      </c>
      <c r="C140" s="107"/>
      <c r="D140" s="240" t="s">
        <v>247</v>
      </c>
      <c r="E140" s="107"/>
      <c r="F140" s="321" t="s">
        <v>248</v>
      </c>
      <c r="G140" s="107"/>
      <c r="H140" s="156"/>
    </row>
    <row r="141" spans="2:8" ht="16.2" x14ac:dyDescent="0.3">
      <c r="B141" s="157"/>
      <c r="C141" s="107"/>
      <c r="D141" s="158"/>
      <c r="E141" s="107"/>
      <c r="F141" s="180"/>
      <c r="G141" s="107"/>
      <c r="H141" s="107"/>
    </row>
    <row r="142" spans="2:8" ht="32.549999999999997" customHeight="1" x14ac:dyDescent="0.3">
      <c r="B142" s="148" t="s">
        <v>249</v>
      </c>
      <c r="C142" s="107"/>
      <c r="D142" s="173"/>
      <c r="E142" s="107"/>
      <c r="F142" s="173"/>
      <c r="G142" s="107"/>
      <c r="H142" s="150"/>
    </row>
    <row r="143" spans="2:8" ht="30" x14ac:dyDescent="0.3">
      <c r="B143" s="174" t="s">
        <v>250</v>
      </c>
      <c r="C143" s="107"/>
      <c r="D143" s="240" t="s">
        <v>80</v>
      </c>
      <c r="E143" s="107"/>
      <c r="F143" s="240" t="str">
        <f>IF(D143=[3]Listes!$K$4,"&lt; Indiquez l'URL de la source &gt;",IF(D143=[3]Listes!$K$5,"&lt; Référence de la section dans le Rapport ITIE ou URL&gt;",IF(D143=[3]Listes!$K$6,"&lt; Référence de la non-applicabilité &gt;","")))</f>
        <v/>
      </c>
      <c r="G143" s="107"/>
      <c r="H143" s="153"/>
    </row>
    <row r="144" spans="2:8" ht="30" x14ac:dyDescent="0.3">
      <c r="B144" s="177" t="s">
        <v>251</v>
      </c>
      <c r="C144" s="107"/>
      <c r="D144" s="240"/>
      <c r="E144" s="107"/>
      <c r="F144" s="240"/>
      <c r="G144" s="107"/>
      <c r="H144" s="153"/>
    </row>
    <row r="145" spans="2:11" ht="30" x14ac:dyDescent="0.3">
      <c r="B145" s="177" t="s">
        <v>252</v>
      </c>
      <c r="C145" s="107"/>
      <c r="D145" s="240"/>
      <c r="E145" s="182"/>
      <c r="F145" s="240"/>
      <c r="G145" s="107"/>
      <c r="H145" s="153"/>
    </row>
    <row r="146" spans="2:11" ht="30" x14ac:dyDescent="0.3">
      <c r="B146" s="174" t="s">
        <v>253</v>
      </c>
      <c r="C146" s="107"/>
      <c r="D146" s="240" t="s">
        <v>132</v>
      </c>
      <c r="E146" s="107"/>
      <c r="F146" s="240" t="s">
        <v>254</v>
      </c>
      <c r="G146" s="107"/>
      <c r="H146" s="153"/>
    </row>
    <row r="147" spans="2:11" ht="30" x14ac:dyDescent="0.3">
      <c r="B147" s="177" t="s">
        <v>255</v>
      </c>
      <c r="C147" s="107"/>
      <c r="D147" s="285">
        <v>4200000</v>
      </c>
      <c r="E147" s="107"/>
      <c r="F147" s="240" t="s">
        <v>91</v>
      </c>
      <c r="G147" s="107"/>
      <c r="H147" s="153"/>
    </row>
    <row r="148" spans="2:11" ht="30" x14ac:dyDescent="0.3">
      <c r="B148" s="177" t="s">
        <v>256</v>
      </c>
      <c r="C148" s="107"/>
      <c r="D148" s="285">
        <v>3404358487</v>
      </c>
      <c r="E148" s="107"/>
      <c r="F148" s="240" t="s">
        <v>91</v>
      </c>
      <c r="G148" s="107"/>
      <c r="H148" s="153" t="s">
        <v>2451</v>
      </c>
    </row>
    <row r="149" spans="2:11" ht="30" x14ac:dyDescent="0.3">
      <c r="B149" s="174" t="s">
        <v>257</v>
      </c>
      <c r="C149" s="107"/>
      <c r="D149" s="240" t="s">
        <v>80</v>
      </c>
      <c r="E149" s="107"/>
      <c r="F149" s="240" t="str">
        <f>IF(D149=[3]Listes!$K$4,"&lt; Indiquez l'URL de la source &gt;",IF(D149=[3]Listes!$K$5,"&lt; Référence de la section dans le Rapport ITIE ou URL&gt;",IF(D149=[3]Listes!$K$6,"&lt; Référence de la non-applicabilité &gt;","")))</f>
        <v/>
      </c>
      <c r="G149" s="107"/>
      <c r="H149" s="153"/>
    </row>
    <row r="150" spans="2:11" ht="30" x14ac:dyDescent="0.3">
      <c r="B150" s="177" t="s">
        <v>258</v>
      </c>
      <c r="C150" s="107"/>
      <c r="D150" s="240"/>
      <c r="E150" s="107"/>
      <c r="F150" s="240"/>
      <c r="G150" s="107"/>
      <c r="H150" s="153"/>
      <c r="K150" s="107"/>
    </row>
    <row r="151" spans="2:11" ht="30" x14ac:dyDescent="0.3">
      <c r="B151" s="181" t="s">
        <v>259</v>
      </c>
      <c r="C151" s="107"/>
      <c r="D151" s="240"/>
      <c r="E151" s="107"/>
      <c r="F151" s="240"/>
      <c r="G151" s="107"/>
      <c r="H151" s="156"/>
    </row>
    <row r="152" spans="2:11" ht="16.2" x14ac:dyDescent="0.3">
      <c r="B152" s="157"/>
      <c r="C152" s="107"/>
      <c r="D152" s="158"/>
      <c r="E152" s="107"/>
      <c r="F152" s="180"/>
      <c r="G152" s="107"/>
      <c r="H152" s="107"/>
    </row>
    <row r="153" spans="2:11" ht="16.2" x14ac:dyDescent="0.3">
      <c r="B153" s="148" t="s">
        <v>260</v>
      </c>
      <c r="C153" s="107"/>
      <c r="D153" s="173"/>
      <c r="E153" s="107"/>
      <c r="F153" s="173"/>
      <c r="G153" s="107"/>
      <c r="H153" s="150"/>
    </row>
    <row r="154" spans="2:11" ht="30" x14ac:dyDescent="0.3">
      <c r="B154" s="174" t="s">
        <v>261</v>
      </c>
      <c r="C154" s="107"/>
      <c r="D154" s="240" t="s">
        <v>80</v>
      </c>
      <c r="E154" s="107"/>
      <c r="F154" s="321" t="s">
        <v>262</v>
      </c>
      <c r="G154" s="107"/>
      <c r="H154" s="153"/>
    </row>
    <row r="155" spans="2:11" ht="30" x14ac:dyDescent="0.3">
      <c r="B155" s="181" t="s">
        <v>263</v>
      </c>
      <c r="C155" s="107"/>
      <c r="D155" s="242"/>
      <c r="E155" s="107"/>
      <c r="F155" s="242" t="s">
        <v>183</v>
      </c>
      <c r="G155" s="107"/>
      <c r="H155" s="156"/>
    </row>
    <row r="156" spans="2:11" ht="16.2" x14ac:dyDescent="0.3">
      <c r="B156" s="157"/>
      <c r="C156" s="107"/>
      <c r="D156" s="158"/>
      <c r="E156" s="107"/>
      <c r="F156" s="180"/>
      <c r="G156" s="107"/>
      <c r="H156" s="107"/>
    </row>
    <row r="157" spans="2:11" ht="16.2" x14ac:dyDescent="0.3">
      <c r="B157" s="148" t="s">
        <v>264</v>
      </c>
      <c r="C157" s="107"/>
      <c r="D157" s="183"/>
      <c r="E157" s="107"/>
      <c r="F157" s="184"/>
      <c r="G157" s="107"/>
      <c r="H157" s="150"/>
    </row>
    <row r="158" spans="2:11" ht="30" x14ac:dyDescent="0.3">
      <c r="B158" s="185" t="s">
        <v>265</v>
      </c>
      <c r="C158" s="107"/>
      <c r="D158" s="240" t="s">
        <v>132</v>
      </c>
      <c r="E158" s="107"/>
      <c r="F158" s="240" t="s">
        <v>2449</v>
      </c>
      <c r="G158" s="107"/>
      <c r="H158" s="153"/>
    </row>
    <row r="159" spans="2:11" ht="27.6" customHeight="1" x14ac:dyDescent="0.3">
      <c r="B159" s="186" t="s">
        <v>266</v>
      </c>
      <c r="C159" s="107"/>
      <c r="D159" s="289">
        <v>977000000000</v>
      </c>
      <c r="E159" s="107"/>
      <c r="F159" s="240" t="s">
        <v>91</v>
      </c>
      <c r="G159" s="107"/>
      <c r="H159" s="153"/>
    </row>
    <row r="160" spans="2:11" ht="14.55" customHeight="1" x14ac:dyDescent="0.3">
      <c r="B160" s="170" t="s">
        <v>267</v>
      </c>
      <c r="C160" s="107"/>
      <c r="D160" s="289"/>
      <c r="E160" s="107"/>
      <c r="F160" s="240"/>
      <c r="G160" s="107"/>
      <c r="H160" s="153"/>
    </row>
    <row r="161" spans="2:8" ht="16.2" x14ac:dyDescent="0.3">
      <c r="B161" s="151" t="s">
        <v>268</v>
      </c>
      <c r="C161" s="107"/>
      <c r="D161" s="285">
        <v>10124000000000</v>
      </c>
      <c r="E161" s="107"/>
      <c r="F161" s="240" t="s">
        <v>91</v>
      </c>
      <c r="G161" s="107"/>
      <c r="H161" s="153"/>
    </row>
    <row r="162" spans="2:8" ht="16.2" x14ac:dyDescent="0.3">
      <c r="B162" s="151" t="s">
        <v>269</v>
      </c>
      <c r="C162" s="107"/>
      <c r="D162" s="285">
        <v>418422257961.71954</v>
      </c>
      <c r="E162" s="107"/>
      <c r="F162" s="240" t="s">
        <v>91</v>
      </c>
      <c r="G162" s="107"/>
      <c r="H162" s="153"/>
    </row>
    <row r="163" spans="2:8" ht="16.2" x14ac:dyDescent="0.3">
      <c r="B163" s="151" t="s">
        <v>270</v>
      </c>
      <c r="C163" s="107"/>
      <c r="D163" s="285">
        <v>1981700000000</v>
      </c>
      <c r="E163" s="107"/>
      <c r="F163" s="240" t="s">
        <v>91</v>
      </c>
      <c r="G163" s="107"/>
      <c r="H163" s="153" t="s">
        <v>2450</v>
      </c>
    </row>
    <row r="164" spans="2:8" ht="16.2" x14ac:dyDescent="0.3">
      <c r="B164" s="151" t="s">
        <v>271</v>
      </c>
      <c r="C164" s="107"/>
      <c r="D164" s="285">
        <v>1660310000000</v>
      </c>
      <c r="E164" s="107"/>
      <c r="F164" s="240" t="s">
        <v>91</v>
      </c>
      <c r="G164" s="107"/>
      <c r="H164" s="153" t="s">
        <v>2452</v>
      </c>
    </row>
    <row r="165" spans="2:8" ht="16.2" x14ac:dyDescent="0.3">
      <c r="B165" s="151" t="s">
        <v>272</v>
      </c>
      <c r="C165" s="107"/>
      <c r="D165" s="285">
        <v>2153400000000</v>
      </c>
      <c r="E165" s="107"/>
      <c r="F165" s="240" t="s">
        <v>91</v>
      </c>
      <c r="G165" s="107"/>
      <c r="H165" s="153"/>
    </row>
    <row r="166" spans="2:8" ht="16.2" x14ac:dyDescent="0.3">
      <c r="B166" s="151" t="s">
        <v>273</v>
      </c>
      <c r="C166" s="107"/>
      <c r="D166" s="240">
        <v>75416</v>
      </c>
      <c r="E166" s="107"/>
      <c r="F166" s="240" t="s">
        <v>274</v>
      </c>
      <c r="G166" s="107"/>
      <c r="H166" s="153" t="s">
        <v>2453</v>
      </c>
    </row>
    <row r="167" spans="2:8" ht="16.2" x14ac:dyDescent="0.3">
      <c r="B167" s="151" t="s">
        <v>275</v>
      </c>
      <c r="C167" s="107"/>
      <c r="D167" s="240">
        <v>30326</v>
      </c>
      <c r="E167" s="107"/>
      <c r="F167" s="240" t="s">
        <v>274</v>
      </c>
      <c r="G167" s="107"/>
      <c r="H167" s="153"/>
    </row>
    <row r="168" spans="2:8" ht="16.2" x14ac:dyDescent="0.3">
      <c r="B168" s="151" t="s">
        <v>276</v>
      </c>
      <c r="C168" s="107"/>
      <c r="D168" s="240">
        <v>105742</v>
      </c>
      <c r="E168" s="107"/>
      <c r="F168" s="240" t="s">
        <v>274</v>
      </c>
      <c r="G168" s="107"/>
      <c r="H168" s="153"/>
    </row>
    <row r="169" spans="2:8" ht="16.2" x14ac:dyDescent="0.3">
      <c r="B169" s="151" t="s">
        <v>277</v>
      </c>
      <c r="C169" s="107"/>
      <c r="D169" s="289">
        <v>6333551</v>
      </c>
      <c r="E169" s="107"/>
      <c r="F169" s="240" t="s">
        <v>274</v>
      </c>
      <c r="G169" s="107"/>
      <c r="H169" s="153"/>
    </row>
    <row r="170" spans="2:8" ht="16.2" x14ac:dyDescent="0.3">
      <c r="B170" s="151" t="s">
        <v>278</v>
      </c>
      <c r="C170" s="107"/>
      <c r="D170" s="240"/>
      <c r="E170" s="107"/>
      <c r="F170" s="240" t="s">
        <v>183</v>
      </c>
      <c r="G170" s="107"/>
      <c r="H170" s="153"/>
    </row>
    <row r="171" spans="2:8" ht="16.2" x14ac:dyDescent="0.3">
      <c r="B171" s="169" t="s">
        <v>279</v>
      </c>
      <c r="C171" s="107"/>
      <c r="D171" s="242"/>
      <c r="E171" s="107"/>
      <c r="F171" s="242" t="s">
        <v>183</v>
      </c>
      <c r="G171" s="107"/>
      <c r="H171" s="156"/>
    </row>
    <row r="172" spans="2:8" ht="16.2" x14ac:dyDescent="0.3">
      <c r="B172" s="180"/>
      <c r="C172" s="107"/>
      <c r="D172" s="187"/>
      <c r="E172" s="107"/>
      <c r="F172" s="180"/>
      <c r="G172" s="107"/>
      <c r="H172" s="107"/>
    </row>
    <row r="173" spans="2:8" ht="16.2" x14ac:dyDescent="0.3">
      <c r="B173" s="148" t="s">
        <v>280</v>
      </c>
      <c r="C173" s="243"/>
      <c r="D173" s="244"/>
      <c r="E173" s="243"/>
      <c r="F173" s="244"/>
      <c r="G173" s="243"/>
      <c r="H173" s="245"/>
    </row>
    <row r="174" spans="2:8" ht="37.5" customHeight="1" x14ac:dyDescent="0.3">
      <c r="B174" s="252" t="s">
        <v>281</v>
      </c>
      <c r="C174" s="243"/>
      <c r="D174" s="246"/>
      <c r="E174" s="243"/>
      <c r="F174" s="246"/>
      <c r="G174" s="243"/>
      <c r="H174" s="247"/>
    </row>
    <row r="175" spans="2:8" ht="30" x14ac:dyDescent="0.3">
      <c r="B175" s="248" t="s">
        <v>282</v>
      </c>
      <c r="C175" s="243"/>
      <c r="D175" s="240" t="s">
        <v>80</v>
      </c>
      <c r="E175" s="243"/>
      <c r="F175" s="240" t="str">
        <f>IF(D175=[3]Listes!$K$4,"&lt; Indiquez l'URL de la source &gt;",IF(D175=[3]Listes!$K$5,"&lt; Référence de la section dans le Rapport ITIE ou URL&gt;",IF(D175=[3]Listes!$K$6,"&lt; Référence de la non-applicabilité &gt;","")))</f>
        <v/>
      </c>
      <c r="G175" s="243"/>
      <c r="H175" s="247"/>
    </row>
    <row r="176" spans="2:8" ht="60" x14ac:dyDescent="0.3">
      <c r="B176" s="248" t="s">
        <v>283</v>
      </c>
      <c r="C176" s="249"/>
      <c r="D176" s="240" t="s">
        <v>80</v>
      </c>
      <c r="E176" s="243"/>
      <c r="F176" s="240" t="str">
        <f>IF(D176=[3]Listes!$K$4,"&lt; Indiquez l'URL de la source &gt;",IF(D176=[3]Listes!$K$5,"&lt; Référence de la section dans le Rapport ITIE ou URL&gt;",IF(D176=[3]Listes!$K$6,"&lt; Référence de la non-applicabilité &gt;","")))</f>
        <v/>
      </c>
      <c r="G176" s="243"/>
      <c r="H176" s="247"/>
    </row>
    <row r="177" spans="2:8" ht="30" x14ac:dyDescent="0.3">
      <c r="B177" s="250" t="s">
        <v>284</v>
      </c>
      <c r="C177" s="249"/>
      <c r="D177" s="240" t="s">
        <v>80</v>
      </c>
      <c r="E177" s="243"/>
      <c r="F177" s="240" t="str">
        <f>IF(D177=[3]Listes!$K$4,"&lt; Indiquez l'URL de la source &gt;",IF(D177=[3]Listes!$K$5,"&lt; Référence de la section dans le Rapport ITIE ou URL&gt;",IF(D177=[3]Listes!$K$6,"&lt; Référence de la non-applicabilité &gt;","")))</f>
        <v/>
      </c>
      <c r="G177" s="243"/>
      <c r="H177" s="251"/>
    </row>
    <row r="178" spans="2:8" ht="16.2" x14ac:dyDescent="0.3">
      <c r="B178" s="180"/>
      <c r="C178" s="107"/>
      <c r="D178" s="187"/>
      <c r="E178" s="107"/>
      <c r="F178" s="180"/>
      <c r="G178" s="107"/>
      <c r="H178" s="107"/>
    </row>
    <row r="179" spans="2:8" ht="14.1" customHeight="1" x14ac:dyDescent="0.3">
      <c r="B179" s="39"/>
      <c r="D179" s="39"/>
      <c r="F179" s="39"/>
    </row>
    <row r="180" spans="2:8" ht="17.25" hidden="1" customHeight="1" thickBot="1" x14ac:dyDescent="0.4">
      <c r="B180" s="72"/>
      <c r="C180" s="383" t="s">
        <v>33</v>
      </c>
      <c r="D180" s="383"/>
      <c r="E180" s="383"/>
      <c r="F180" s="383"/>
      <c r="G180" s="383"/>
      <c r="H180" s="72"/>
    </row>
    <row r="181" spans="2:8" ht="24" hidden="1" customHeight="1" thickBot="1" x14ac:dyDescent="0.4">
      <c r="B181" s="188"/>
      <c r="C181" s="369" t="s">
        <v>34</v>
      </c>
      <c r="D181" s="369"/>
      <c r="E181" s="369"/>
      <c r="F181" s="369"/>
      <c r="G181" s="369"/>
      <c r="H181" s="188"/>
    </row>
    <row r="182" spans="2:8" ht="25.05" hidden="1" customHeight="1" thickBot="1" x14ac:dyDescent="0.4">
      <c r="B182" s="188"/>
      <c r="C182" s="368" t="s">
        <v>35</v>
      </c>
      <c r="D182" s="368"/>
      <c r="E182" s="368"/>
      <c r="F182" s="368"/>
      <c r="G182" s="368"/>
      <c r="H182" s="188"/>
    </row>
    <row r="183" spans="2:8" ht="18.600000000000001" hidden="1" customHeight="1" thickBot="1" x14ac:dyDescent="0.4">
      <c r="B183" s="72"/>
      <c r="C183" s="379" t="s">
        <v>36</v>
      </c>
      <c r="D183" s="362"/>
      <c r="E183" s="362"/>
      <c r="F183" s="362"/>
      <c r="G183" s="380"/>
      <c r="H183" s="189"/>
    </row>
    <row r="184" spans="2:8" ht="16.8" thickBot="1" x14ac:dyDescent="0.35">
      <c r="B184" s="52"/>
      <c r="C184" s="52"/>
      <c r="D184" s="52"/>
      <c r="E184" s="52"/>
      <c r="F184" s="52"/>
      <c r="G184" s="52"/>
      <c r="H184" s="53"/>
    </row>
    <row r="185" spans="2:8" ht="18.600000000000001" x14ac:dyDescent="0.3">
      <c r="B185" s="337" t="s">
        <v>113</v>
      </c>
      <c r="D185" s="190"/>
      <c r="F185" s="190"/>
    </row>
    <row r="186" spans="2:8" ht="16.05" customHeight="1" x14ac:dyDescent="0.35">
      <c r="B186" s="364" t="s">
        <v>38</v>
      </c>
      <c r="C186" s="364"/>
      <c r="D186" s="364"/>
      <c r="F186" s="191"/>
    </row>
    <row r="187" spans="2:8" ht="16.2" x14ac:dyDescent="0.3"/>
    <row r="188" spans="2:8" ht="16.2" x14ac:dyDescent="0.3"/>
    <row r="189" spans="2:8" ht="16.2" x14ac:dyDescent="0.3"/>
    <row r="190" spans="2:8" ht="16.2" x14ac:dyDescent="0.3"/>
    <row r="191" spans="2:8" ht="16.2" x14ac:dyDescent="0.3"/>
    <row r="192" spans="2:8" ht="16.2" x14ac:dyDescent="0.3"/>
    <row r="193" ht="16.2" x14ac:dyDescent="0.3"/>
    <row r="194" ht="16.2" x14ac:dyDescent="0.3"/>
    <row r="195" ht="16.2" x14ac:dyDescent="0.3"/>
    <row r="196" ht="16.2" x14ac:dyDescent="0.3"/>
    <row r="197" ht="16.2" x14ac:dyDescent="0.3"/>
    <row r="198" ht="16.2" x14ac:dyDescent="0.3"/>
    <row r="199" ht="16.2" x14ac:dyDescent="0.3"/>
    <row r="200" ht="16.2" x14ac:dyDescent="0.3"/>
    <row r="201" ht="16.2" x14ac:dyDescent="0.3"/>
    <row r="202" ht="16.2" x14ac:dyDescent="0.3"/>
    <row r="203" ht="16.2" x14ac:dyDescent="0.3"/>
    <row r="204" ht="16.2" x14ac:dyDescent="0.3"/>
    <row r="205" ht="16.2" x14ac:dyDescent="0.3"/>
    <row r="206" ht="16.2" x14ac:dyDescent="0.3"/>
    <row r="207" ht="16.2" x14ac:dyDescent="0.3"/>
    <row r="208" ht="16.2" x14ac:dyDescent="0.3"/>
    <row r="209" ht="16.2" x14ac:dyDescent="0.3"/>
    <row r="210" ht="16.2" x14ac:dyDescent="0.3"/>
  </sheetData>
  <mergeCells count="12">
    <mergeCell ref="C183:G183"/>
    <mergeCell ref="B186:D186"/>
    <mergeCell ref="B10:E10"/>
    <mergeCell ref="B15:H15"/>
    <mergeCell ref="B11:E11"/>
    <mergeCell ref="B12:E12"/>
    <mergeCell ref="B13:E13"/>
    <mergeCell ref="B14:E14"/>
    <mergeCell ref="F10:H14"/>
    <mergeCell ref="C180:G180"/>
    <mergeCell ref="C182:G182"/>
    <mergeCell ref="C181:G181"/>
  </mergeCells>
  <phoneticPr fontId="75" type="noConversion"/>
  <dataValidations count="34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85 B76:B77 B178 B19:B22 B74 B80 B110:B112 B118:B119 B102:B104 B106:B108 B87 B114:B116 B100 B94 B96 B98 B82:B83 B172 B28:B29 D118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7 B113 B109 B105 B101 B86 B81 B75 B173:B177 B61 B56 B51 B44 B39 B17 B120:B141 B143:B148 B152:B158 B161:B165 B170:B171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84:D185 E184:H186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0:F151 F170:F171 F144:F145 F155 F134:F135 F115 F147:F148 F107 F103 F111 F159:F165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4:D145 D155 D111 D150:D151 D115 D134:D135 D107 D147:D148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9:D91 D103 D93:D99 D68:D70 D78:D79" xr:uid="{0B8878C8-6619-40E9-8096-EE6BE7FC604B}">
      <formula1>0</formula1>
    </dataValidation>
    <dataValidation type="decimal" allowBlank="1" showInputMessage="1" showErrorMessage="1" sqref="D119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71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70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9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8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4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9:D160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1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62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63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5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80:G183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89:F91 F93 F95 F97 F78 F70 F72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9:B160 B142 B149:B151 B186:D186 B166:B169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129:D130 D121:D126 D45:D49 D32:D36 D158 D57:D59 D62 D66:D67 D76:D77 D87 D102 D106 D110 D114 D82:D83 D175:D177 D133 D138:D140 D143 D146 D154 D52:D53 D149 D40:D42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88 B92 B99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84 F84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6:F169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6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7" xr:uid="{F706CB78-296E-41D0-8D9F-43A6206372A6}">
      <formula1>2</formula1>
    </dataValidation>
    <dataValidation type="textLength" allowBlank="1" showInputMessage="1" showErrorMessage="1" sqref="H173:H177" xr:uid="{D3822C6C-1C26-43C8-B6B8-BA8DF4DB7CB6}">
      <formula1>0</formula1>
      <formula2>350</formula2>
    </dataValidation>
    <dataValidation type="whole" showInputMessage="1" showErrorMessage="1" sqref="G173:G177" xr:uid="{6537E2EF-AC38-44BE-BF3B-28377D248EF2}">
      <formula1>999999</formula1>
      <formula2>99999999</formula2>
    </dataValidation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95 B97 B78 B89:B90 B93" xr:uid="{07B289E1-7671-4E81-8910-8B957D51D6F5}">
      <formula1>Commodities_list</formula1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88868CFA-D721-402D-BBBC-914C022C75D1}"/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5" r:id="rId7" location="r3-3" xr:uid="{00000000-0004-0000-0200-00000D000000}"/>
    <hyperlink ref="B81" r:id="rId8" location="r4-1" xr:uid="{00000000-0004-0000-0200-00000E000000}"/>
    <hyperlink ref="B86" r:id="rId9" location="r4-2" xr:uid="{00000000-0004-0000-0200-00000F000000}"/>
    <hyperlink ref="B101" r:id="rId10" location="r4-3" xr:uid="{00000000-0004-0000-0200-000010000000}"/>
    <hyperlink ref="B105" r:id="rId11" location="r4-4" xr:uid="{00000000-0004-0000-0200-000011000000}"/>
    <hyperlink ref="B109" r:id="rId12" location="r4-5" xr:uid="{00000000-0004-0000-0200-000012000000}"/>
    <hyperlink ref="B113" r:id="rId13" location="r4-6" xr:uid="{00000000-0004-0000-0200-000013000000}"/>
    <hyperlink ref="B117" r:id="rId14" location="r4-8" xr:uid="{00000000-0004-0000-0200-000014000000}"/>
    <hyperlink ref="B120" r:id="rId15" location="r4-9" xr:uid="{00000000-0004-0000-0200-000015000000}"/>
    <hyperlink ref="B128" r:id="rId16" location="r5-1" xr:uid="{00000000-0004-0000-0200-000016000000}"/>
    <hyperlink ref="B132" r:id="rId17" location="r5-2" xr:uid="{00000000-0004-0000-0200-000017000000}"/>
    <hyperlink ref="B137" r:id="rId18" location="r5-3" xr:uid="{00000000-0004-0000-0200-000018000000}"/>
    <hyperlink ref="B153" r:id="rId19" location="r6-2" xr:uid="{00000000-0004-0000-0200-000019000000}"/>
    <hyperlink ref="B157" r:id="rId20" location="r6-3" xr:uid="{00000000-0004-0000-0200-00001A000000}"/>
    <hyperlink ref="B142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83:G183" r:id="rId23" display="Give us your feedback or report a conflict in the data! Write to us at  data@eiti.org" xr:uid="{CDC3591F-ADA9-4DB3-B355-D653DB6FB600}"/>
    <hyperlink ref="G183" r:id="rId24" display="Give us your feedback or report a conflict in the data! Write to us at  data@eiti.org" xr:uid="{A99B6764-1F3E-47AB-809A-4B3DA15ABEB1}"/>
    <hyperlink ref="E183:F183" r:id="rId25" display="Give us your feedback or report a conflict in the data! Write to us at  data@eiti.org" xr:uid="{3762A584-79C1-403C-A889-1F8B6A9F4EDC}"/>
    <hyperlink ref="F183" r:id="rId26" display="Give us your feedback or report a conflict in the data! Write to us at  data@eiti.org" xr:uid="{13FEE2CC-DF49-4876-978D-2AFDC30F458D}"/>
    <hyperlink ref="C181:G181" r:id="rId27" display="Vous voulez en savoir plus sur votre pays ? Vérifiez si votre pays met en œuvre la Norme ITIE en visitant https://eiti.org/countries" xr:uid="{03621DAE-7983-499C-8202-5F3199FEB9F9}"/>
    <hyperlink ref="C182:G182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9" r:id="rId31" xr:uid="{935A10F2-7E13-4EDA-8C48-4E42B289EB4B}"/>
    <hyperlink ref="C180:G180" r:id="rId32" display="Pour plus d’information sur l’ITIE, visitez notre site Internet  https://eiti.org" xr:uid="{9118B4B3-45C5-4CAF-ADE5-EDB0AF20E096}"/>
    <hyperlink ref="B173" r:id="rId33" location="r6-4" display="EITI Requirement 6.4: Environmental impact" xr:uid="{833DE7D9-6853-4F5B-932A-13042510FCE5}"/>
    <hyperlink ref="B65" r:id="rId34" display="(Harmonised System Codes)" xr:uid="{1EA07E2E-372F-42BE-9BEC-A5AE1CE21E62}"/>
    <hyperlink ref="F154" r:id="rId35" xr:uid="{41F0606C-9E02-4552-89C2-8702A32CEDA3}"/>
    <hyperlink ref="F140" r:id="rId36" xr:uid="{EF05471C-F662-4195-9C4F-04C04A2FF034}"/>
  </hyperlinks>
  <pageMargins left="0.25" right="0.25" top="0.75" bottom="0.75" header="0.3" footer="0.3"/>
  <pageSetup paperSize="8" fitToHeight="0" orientation="landscape" horizontalDpi="2400" verticalDpi="2400" r:id="rId37"/>
  <drawing r:id="rId38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F99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D157 D172 D178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F96 F98 F94 F79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B91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40"/>
  <sheetViews>
    <sheetView showGridLines="0" topLeftCell="A55" zoomScale="60" zoomScaleNormal="60" workbookViewId="0">
      <selection activeCell="B49" sqref="B49"/>
    </sheetView>
  </sheetViews>
  <sheetFormatPr defaultColWidth="4" defaultRowHeight="24" customHeight="1" x14ac:dyDescent="0.3"/>
  <cols>
    <col min="1" max="1" width="4" style="12"/>
    <col min="2" max="2" width="45.44140625" style="12" customWidth="1"/>
    <col min="3" max="3" width="25.21875" style="12" customWidth="1"/>
    <col min="4" max="4" width="23.77734375" style="12" customWidth="1"/>
    <col min="5" max="5" width="28.5546875" style="12" customWidth="1"/>
    <col min="6" max="6" width="41.5546875" style="12" customWidth="1"/>
    <col min="7" max="7" width="33.77734375" style="12" customWidth="1"/>
    <col min="8" max="8" width="26" style="12" customWidth="1"/>
    <col min="9" max="9" width="28.77734375" style="12" bestFit="1" customWidth="1"/>
    <col min="10" max="10" width="12.21875" style="12" customWidth="1"/>
    <col min="11" max="11" width="25.5546875" style="12" bestFit="1" customWidth="1"/>
    <col min="12" max="16384" width="4" style="12"/>
  </cols>
  <sheetData>
    <row r="1" spans="2:10" ht="15.75" hidden="1" customHeight="1" x14ac:dyDescent="0.3"/>
    <row r="2" spans="2:10" ht="16.2" hidden="1" x14ac:dyDescent="0.3"/>
    <row r="3" spans="2:10" ht="16.2" hidden="1" x14ac:dyDescent="0.3">
      <c r="C3" s="13"/>
      <c r="D3" s="13"/>
      <c r="E3" s="13" t="s">
        <v>44</v>
      </c>
    </row>
    <row r="4" spans="2:10" ht="16.2" hidden="1" x14ac:dyDescent="0.3">
      <c r="C4" s="13"/>
      <c r="D4" s="13"/>
      <c r="E4" s="13">
        <f>Introduction!G4</f>
        <v>44237</v>
      </c>
    </row>
    <row r="5" spans="2:10" ht="16.2" hidden="1" x14ac:dyDescent="0.3"/>
    <row r="6" spans="2:10" ht="16.2" hidden="1" x14ac:dyDescent="0.3"/>
    <row r="7" spans="2:10" ht="16.2" x14ac:dyDescent="0.3"/>
    <row r="8" spans="2:10" ht="16.2" x14ac:dyDescent="0.3">
      <c r="B8" s="15" t="s">
        <v>285</v>
      </c>
      <c r="C8" s="72"/>
      <c r="D8" s="72"/>
      <c r="E8" s="72"/>
    </row>
    <row r="9" spans="2:10" ht="17.100000000000001" customHeight="1" x14ac:dyDescent="0.3">
      <c r="B9" s="71" t="s">
        <v>46</v>
      </c>
      <c r="C9" s="192"/>
      <c r="D9" s="71"/>
      <c r="E9" s="192"/>
      <c r="F9" s="193"/>
      <c r="G9" s="193"/>
      <c r="H9" s="193"/>
    </row>
    <row r="10" spans="2:10" ht="64.8" x14ac:dyDescent="0.3">
      <c r="B10" s="339" t="s">
        <v>286</v>
      </c>
      <c r="C10" s="340"/>
      <c r="D10" s="377"/>
      <c r="E10" s="340"/>
      <c r="F10" s="42"/>
      <c r="G10" s="42"/>
      <c r="H10" s="42"/>
    </row>
    <row r="11" spans="2:10" ht="64.8" x14ac:dyDescent="0.3">
      <c r="B11" s="339" t="s">
        <v>287</v>
      </c>
      <c r="C11" s="340"/>
      <c r="D11" s="377"/>
      <c r="E11" s="340"/>
      <c r="F11" s="42"/>
      <c r="G11" s="42"/>
      <c r="H11" s="42"/>
    </row>
    <row r="12" spans="2:10" ht="113.4" x14ac:dyDescent="0.3">
      <c r="B12" s="339" t="s">
        <v>288</v>
      </c>
      <c r="C12" s="340"/>
      <c r="D12" s="377"/>
      <c r="E12" s="340"/>
      <c r="F12" s="42"/>
      <c r="G12" s="42"/>
      <c r="H12" s="42"/>
    </row>
    <row r="13" spans="2:10" ht="48.6" x14ac:dyDescent="0.3">
      <c r="B13" s="339" t="s">
        <v>289</v>
      </c>
      <c r="C13" s="340"/>
      <c r="D13" s="377"/>
      <c r="E13" s="340"/>
      <c r="F13" s="42"/>
      <c r="G13" s="42"/>
      <c r="H13" s="42"/>
    </row>
    <row r="14" spans="2:10" ht="16.2" x14ac:dyDescent="0.35">
      <c r="B14" s="341" t="s">
        <v>290</v>
      </c>
      <c r="C14" s="342"/>
      <c r="D14" s="342"/>
      <c r="E14" s="342"/>
      <c r="F14" s="73"/>
      <c r="G14" s="73"/>
      <c r="H14" s="73"/>
      <c r="I14" s="73"/>
      <c r="J14" s="73"/>
    </row>
    <row r="15" spans="2:10" ht="16.2" x14ac:dyDescent="0.3"/>
    <row r="16" spans="2:10" ht="24.6" thickBot="1" x14ac:dyDescent="0.35">
      <c r="B16" s="386" t="s">
        <v>291</v>
      </c>
      <c r="C16" s="386"/>
      <c r="D16" s="386"/>
      <c r="E16" s="386"/>
    </row>
    <row r="17" spans="2:12" s="80" customFormat="1" ht="25.5" customHeight="1" thickBot="1" x14ac:dyDescent="0.35">
      <c r="B17" s="387" t="s">
        <v>292</v>
      </c>
      <c r="C17" s="387"/>
      <c r="D17" s="387"/>
      <c r="E17" s="387"/>
    </row>
    <row r="18" spans="2:12" s="60" customFormat="1" ht="16.2" x14ac:dyDescent="0.3">
      <c r="B18" s="388"/>
      <c r="C18" s="388"/>
      <c r="D18" s="388"/>
      <c r="E18" s="388"/>
    </row>
    <row r="19" spans="2:12" s="60" customFormat="1" ht="18.600000000000001" x14ac:dyDescent="0.3">
      <c r="B19" s="254" t="s">
        <v>293</v>
      </c>
      <c r="C19" s="229"/>
      <c r="D19" s="255"/>
      <c r="E19" s="255"/>
      <c r="F19" s="194"/>
    </row>
    <row r="20" spans="2:12" s="60" customFormat="1" ht="16.2" x14ac:dyDescent="0.3">
      <c r="B20" s="12" t="s">
        <v>294</v>
      </c>
      <c r="C20" s="12" t="s">
        <v>295</v>
      </c>
      <c r="D20" s="12" t="s">
        <v>296</v>
      </c>
      <c r="E20" s="12" t="s">
        <v>297</v>
      </c>
      <c r="F20" s="194"/>
      <c r="G20" s="196"/>
    </row>
    <row r="21" spans="2:12" s="60" customFormat="1" ht="16.2" x14ac:dyDescent="0.3">
      <c r="B21" s="419" t="s">
        <v>298</v>
      </c>
      <c r="C21" s="12" t="s">
        <v>299</v>
      </c>
      <c r="D21" s="12" t="s">
        <v>300</v>
      </c>
      <c r="E21" s="197">
        <f>SUMIF(Government_revenues_table[Entité de l’État],Government_agencies[[#This Row],[Nom complet de l’entité]],Government_revenues_table[Valeur des revenus])</f>
        <v>63088119643</v>
      </c>
      <c r="F21" s="196"/>
      <c r="G21" s="196"/>
    </row>
    <row r="22" spans="2:12" s="60" customFormat="1" ht="16.2" x14ac:dyDescent="0.3">
      <c r="B22" s="418" t="s">
        <v>301</v>
      </c>
      <c r="C22" s="60" t="s">
        <v>299</v>
      </c>
      <c r="D22" s="60" t="s">
        <v>300</v>
      </c>
      <c r="E22" s="197">
        <f>SUMIF(Government_revenues_table[Entité de l’État],Government_agencies[[#This Row],[Nom complet de l’entité]],Government_revenues_table[Valeur des revenus])</f>
        <v>195975098688</v>
      </c>
      <c r="F22" s="196"/>
      <c r="G22" s="12"/>
      <c r="J22" s="194"/>
      <c r="K22" s="194"/>
      <c r="L22" s="194"/>
    </row>
    <row r="23" spans="2:12" s="60" customFormat="1" ht="16.2" x14ac:dyDescent="0.3">
      <c r="B23" s="418" t="s">
        <v>302</v>
      </c>
      <c r="C23" s="60" t="s">
        <v>299</v>
      </c>
      <c r="D23" s="60" t="s">
        <v>300</v>
      </c>
      <c r="E23" s="197">
        <f>SUMIF(Government_revenues_table[Entité de l’État],Government_agencies[[#This Row],[Nom complet de l’entité]],Government_revenues_table[Valeur des revenus])</f>
        <v>234190732</v>
      </c>
      <c r="F23" s="196"/>
      <c r="G23" s="12"/>
      <c r="J23" s="196"/>
      <c r="K23" s="196"/>
      <c r="L23" s="196"/>
    </row>
    <row r="24" spans="2:12" s="60" customFormat="1" ht="16.2" x14ac:dyDescent="0.3">
      <c r="B24" s="418" t="s">
        <v>303</v>
      </c>
      <c r="C24" s="60" t="s">
        <v>299</v>
      </c>
      <c r="D24" s="60" t="s">
        <v>300</v>
      </c>
      <c r="E24" s="197">
        <f>SUMIF(Government_revenues_table[Entité de l’État],Government_agencies[[#This Row],[Nom complet de l’entité]],Government_revenues_table[Valeur des revenus])</f>
        <v>35398485567</v>
      </c>
      <c r="J24" s="196"/>
      <c r="K24" s="196"/>
      <c r="L24" s="196"/>
    </row>
    <row r="25" spans="2:12" s="60" customFormat="1" ht="16.2" x14ac:dyDescent="0.3">
      <c r="B25" s="418" t="s">
        <v>304</v>
      </c>
      <c r="C25" s="60" t="s">
        <v>299</v>
      </c>
      <c r="D25" s="60" t="s">
        <v>300</v>
      </c>
      <c r="E25" s="197">
        <f>SUMIF(Government_revenues_table[Entité de l’État],Government_agencies[[#This Row],[Nom complet de l’entité]],Government_revenues_table[Valeur des revenus])</f>
        <v>8247500351</v>
      </c>
      <c r="J25" s="196"/>
      <c r="K25" s="196"/>
      <c r="L25" s="196"/>
    </row>
    <row r="26" spans="2:12" s="60" customFormat="1" ht="16.2" x14ac:dyDescent="0.3">
      <c r="B26" s="418" t="s">
        <v>305</v>
      </c>
      <c r="C26" s="60" t="s">
        <v>299</v>
      </c>
      <c r="D26" s="60" t="s">
        <v>300</v>
      </c>
      <c r="E26" s="197">
        <f>SUMIF(Government_revenues_table[Entité de l’État],Government_agencies[[#This Row],[Nom complet de l’entité]],Government_revenues_table[Valeur des revenus])</f>
        <v>232935000</v>
      </c>
      <c r="J26" s="196"/>
      <c r="K26" s="196"/>
      <c r="L26" s="196"/>
    </row>
    <row r="27" spans="2:12" s="60" customFormat="1" ht="16.2" x14ac:dyDescent="0.3">
      <c r="B27" s="418" t="s">
        <v>306</v>
      </c>
      <c r="C27" s="60" t="s">
        <v>299</v>
      </c>
      <c r="D27" s="60" t="s">
        <v>300</v>
      </c>
      <c r="E27" s="197">
        <f>SUMIF(Government_revenues_table[Entité de l’État],Government_agencies[[#This Row],[Nom complet de l’entité]],Government_revenues_table[Valeur des revenus])</f>
        <v>0</v>
      </c>
      <c r="J27" s="196"/>
      <c r="K27" s="196"/>
      <c r="L27" s="196"/>
    </row>
    <row r="28" spans="2:12" s="60" customFormat="1" ht="21.6" customHeight="1" x14ac:dyDescent="0.3">
      <c r="E28" s="291">
        <f>SUM(E21:E27)</f>
        <v>303176329981</v>
      </c>
      <c r="J28" s="196"/>
      <c r="K28" s="196"/>
      <c r="L28" s="196"/>
    </row>
    <row r="29" spans="2:12" s="60" customFormat="1" ht="16.2" x14ac:dyDescent="0.3"/>
    <row r="30" spans="2:12" s="60" customFormat="1" ht="16.2" x14ac:dyDescent="0.3"/>
    <row r="31" spans="2:12" s="60" customFormat="1" ht="16.2" x14ac:dyDescent="0.3">
      <c r="B31" s="193" t="s">
        <v>307</v>
      </c>
      <c r="G31" s="196"/>
    </row>
    <row r="32" spans="2:12" s="60" customFormat="1" ht="16.2" x14ac:dyDescent="0.3">
      <c r="G32" s="196"/>
    </row>
    <row r="33" spans="2:9" s="60" customFormat="1" ht="16.2" x14ac:dyDescent="0.3">
      <c r="B33" s="60" t="s">
        <v>308</v>
      </c>
      <c r="C33" s="198">
        <v>418422257961.71954</v>
      </c>
      <c r="D33" s="60" t="s">
        <v>91</v>
      </c>
      <c r="G33" s="196"/>
    </row>
    <row r="34" spans="2:9" s="60" customFormat="1" ht="16.2" x14ac:dyDescent="0.3">
      <c r="B34" s="60" t="s">
        <v>309</v>
      </c>
      <c r="C34" s="198">
        <f>+E28</f>
        <v>303176329981</v>
      </c>
      <c r="D34" s="60" t="s">
        <v>91</v>
      </c>
      <c r="G34" s="196"/>
    </row>
    <row r="35" spans="2:9" s="60" customFormat="1" ht="16.2" x14ac:dyDescent="0.3">
      <c r="B35" s="68" t="s">
        <v>310</v>
      </c>
      <c r="C35" s="302">
        <f>+C33-C34</f>
        <v>115245927980.71954</v>
      </c>
      <c r="D35" s="60" t="s">
        <v>311</v>
      </c>
      <c r="G35" s="196"/>
    </row>
    <row r="36" spans="2:9" s="60" customFormat="1" ht="16.2" x14ac:dyDescent="0.3">
      <c r="E36" s="194"/>
    </row>
    <row r="37" spans="2:9" s="60" customFormat="1" ht="16.2" x14ac:dyDescent="0.3">
      <c r="D37" s="303"/>
    </row>
    <row r="38" spans="2:9" s="60" customFormat="1" ht="16.2" x14ac:dyDescent="0.3"/>
    <row r="39" spans="2:9" s="60" customFormat="1" ht="19.2" thickBot="1" x14ac:dyDescent="0.35">
      <c r="B39" s="254" t="s">
        <v>312</v>
      </c>
      <c r="C39" s="229"/>
      <c r="D39" s="229"/>
      <c r="E39" s="229"/>
      <c r="F39" s="229"/>
      <c r="G39" s="255"/>
      <c r="H39" s="255"/>
      <c r="I39" s="255"/>
    </row>
    <row r="40" spans="2:9" s="60" customFormat="1" ht="16.8" thickBot="1" x14ac:dyDescent="0.35">
      <c r="B40" s="258" t="s">
        <v>313</v>
      </c>
      <c r="C40" s="258"/>
      <c r="D40" s="258"/>
      <c r="E40" s="31"/>
      <c r="F40" s="31"/>
      <c r="G40" s="256"/>
      <c r="H40" s="256"/>
      <c r="I40" s="256"/>
    </row>
    <row r="41" spans="2:9" s="60" customFormat="1" ht="28.8" x14ac:dyDescent="0.3">
      <c r="B41" s="322" t="s">
        <v>314</v>
      </c>
      <c r="C41" s="259" t="s">
        <v>315</v>
      </c>
      <c r="D41" s="323" t="s">
        <v>316</v>
      </c>
      <c r="E41" s="31"/>
      <c r="F41" s="31"/>
      <c r="G41" s="256"/>
      <c r="H41" s="256"/>
      <c r="I41" s="256"/>
    </row>
    <row r="42" spans="2:9" s="60" customFormat="1" ht="18.600000000000001" x14ac:dyDescent="0.3">
      <c r="B42" s="257"/>
      <c r="C42" s="31"/>
      <c r="D42" s="31"/>
      <c r="E42" s="31"/>
      <c r="F42" s="31"/>
      <c r="G42" s="256"/>
      <c r="H42" s="256"/>
      <c r="I42" s="256"/>
    </row>
    <row r="43" spans="2:9" s="60" customFormat="1" ht="99.6" customHeight="1" x14ac:dyDescent="0.3">
      <c r="B43" s="195" t="s">
        <v>317</v>
      </c>
      <c r="C43" s="195" t="s">
        <v>318</v>
      </c>
      <c r="D43" s="12" t="s">
        <v>319</v>
      </c>
      <c r="E43" s="12" t="s">
        <v>320</v>
      </c>
      <c r="F43" s="12" t="s">
        <v>321</v>
      </c>
      <c r="G43" s="34" t="s">
        <v>322</v>
      </c>
      <c r="H43" s="34" t="s">
        <v>323</v>
      </c>
      <c r="I43" s="34" t="s">
        <v>324</v>
      </c>
    </row>
    <row r="44" spans="2:9" s="60" customFormat="1" ht="64.8" x14ac:dyDescent="0.3">
      <c r="B44" s="418" t="s">
        <v>367</v>
      </c>
      <c r="C44" s="12" t="s">
        <v>326</v>
      </c>
      <c r="D44" s="12" t="s">
        <v>368</v>
      </c>
      <c r="E44" s="12" t="s">
        <v>328</v>
      </c>
      <c r="F44" s="12" t="s">
        <v>369</v>
      </c>
      <c r="G44" s="198" t="s">
        <v>370</v>
      </c>
      <c r="H44" s="198" t="s">
        <v>65</v>
      </c>
      <c r="I44" s="197">
        <f>SUMIF(Table10[Entreprise],Companies[[#This Row],[Nom complet de l’entreprise]],Table10[Valeur de revenus])</f>
        <v>184882282</v>
      </c>
    </row>
    <row r="45" spans="2:9" s="60" customFormat="1" ht="16.2" x14ac:dyDescent="0.3">
      <c r="B45" s="418" t="s">
        <v>364</v>
      </c>
      <c r="C45" s="419" t="s">
        <v>326</v>
      </c>
      <c r="D45" s="419" t="s">
        <v>365</v>
      </c>
      <c r="E45" s="419" t="s">
        <v>328</v>
      </c>
      <c r="F45" s="419" t="s">
        <v>366</v>
      </c>
      <c r="G45" s="198" t="s">
        <v>73</v>
      </c>
      <c r="H45" s="198" t="s">
        <v>65</v>
      </c>
      <c r="I45" s="197">
        <f>SUMIF(Table10[Entreprise],Companies[[#This Row],[Nom complet de l’entreprise]],Table10[Valeur de revenus])</f>
        <v>600806644</v>
      </c>
    </row>
    <row r="46" spans="2:9" s="60" customFormat="1" ht="16.2" x14ac:dyDescent="0.3">
      <c r="B46" s="418" t="s">
        <v>355</v>
      </c>
      <c r="C46" s="12" t="s">
        <v>326</v>
      </c>
      <c r="D46" s="12" t="s">
        <v>356</v>
      </c>
      <c r="E46" s="12" t="s">
        <v>328</v>
      </c>
      <c r="F46" s="12" t="s">
        <v>329</v>
      </c>
      <c r="G46" s="198" t="s">
        <v>357</v>
      </c>
      <c r="H46" s="198" t="s">
        <v>65</v>
      </c>
      <c r="I46" s="197">
        <f>SUMIF(Table10[Entreprise],Companies[[#This Row],[Nom complet de l’entreprise]],Table10[Valeur de revenus])</f>
        <v>847913877</v>
      </c>
    </row>
    <row r="47" spans="2:9" s="60" customFormat="1" ht="16.2" x14ac:dyDescent="0.3">
      <c r="B47" s="419" t="s">
        <v>325</v>
      </c>
      <c r="C47" s="12" t="s">
        <v>326</v>
      </c>
      <c r="D47" s="12" t="s">
        <v>327</v>
      </c>
      <c r="E47" s="12" t="s">
        <v>328</v>
      </c>
      <c r="F47" s="12" t="s">
        <v>329</v>
      </c>
      <c r="G47" s="326" t="s">
        <v>330</v>
      </c>
      <c r="H47" s="198"/>
      <c r="I47" s="197">
        <f>SUMIF(Table10[Entreprise],Companies[[#This Row],[Nom complet de l’entreprise]],Table10[Valeur de revenus])</f>
        <v>105751624437</v>
      </c>
    </row>
    <row r="48" spans="2:9" s="60" customFormat="1" ht="16.2" x14ac:dyDescent="0.3">
      <c r="B48" s="418" t="s">
        <v>334</v>
      </c>
      <c r="C48" s="12" t="s">
        <v>326</v>
      </c>
      <c r="D48" s="12" t="s">
        <v>335</v>
      </c>
      <c r="E48" s="12" t="s">
        <v>328</v>
      </c>
      <c r="F48" s="12" t="s">
        <v>329</v>
      </c>
      <c r="G48" s="198" t="s">
        <v>333</v>
      </c>
      <c r="H48" s="198" t="s">
        <v>65</v>
      </c>
      <c r="I48" s="197">
        <f>SUMIF(Table10[Entreprise],Companies[[#This Row],[Nom complet de l’entreprise]],Table10[Valeur de revenus])</f>
        <v>44574957336</v>
      </c>
    </row>
    <row r="49" spans="2:9" s="60" customFormat="1" ht="16.2" x14ac:dyDescent="0.3">
      <c r="B49" s="418" t="s">
        <v>373</v>
      </c>
      <c r="C49" s="12" t="s">
        <v>326</v>
      </c>
      <c r="D49" s="12" t="s">
        <v>374</v>
      </c>
      <c r="E49" s="12" t="s">
        <v>83</v>
      </c>
      <c r="F49" s="12" t="s">
        <v>375</v>
      </c>
      <c r="G49" s="198"/>
      <c r="H49" s="198" t="s">
        <v>65</v>
      </c>
      <c r="I49" s="197">
        <f>SUMIF(Table10[Entreprise],Companies[[#This Row],[Nom complet de l’entreprise]],Table10[Valeur de revenus])</f>
        <v>260177768</v>
      </c>
    </row>
    <row r="50" spans="2:9" s="60" customFormat="1" ht="16.2" x14ac:dyDescent="0.3">
      <c r="B50" s="418" t="s">
        <v>378</v>
      </c>
      <c r="C50" s="12" t="s">
        <v>326</v>
      </c>
      <c r="D50" s="12" t="s">
        <v>379</v>
      </c>
      <c r="E50" s="12" t="s">
        <v>328</v>
      </c>
      <c r="F50" s="12" t="s">
        <v>369</v>
      </c>
      <c r="G50" s="198"/>
      <c r="H50" s="198" t="s">
        <v>65</v>
      </c>
      <c r="I50" s="197">
        <f>SUMIF(Table10[Entreprise],Companies[[#This Row],[Nom complet de l’entreprise]],Table10[Valeur de revenus])</f>
        <v>56524339</v>
      </c>
    </row>
    <row r="51" spans="2:9" s="60" customFormat="1" ht="16.2" x14ac:dyDescent="0.3">
      <c r="B51" s="418" t="s">
        <v>388</v>
      </c>
      <c r="C51" s="419" t="s">
        <v>326</v>
      </c>
      <c r="D51" s="419" t="s">
        <v>389</v>
      </c>
      <c r="E51" s="419" t="s">
        <v>328</v>
      </c>
      <c r="F51" s="419" t="s">
        <v>390</v>
      </c>
      <c r="G51" s="198" t="s">
        <v>73</v>
      </c>
      <c r="H51" s="198" t="s">
        <v>71</v>
      </c>
      <c r="I51" s="197">
        <f>SUMIF(Table10[Entreprise],Companies[[#This Row],[Nom complet de l’entreprise]],Table10[Valeur de revenus])</f>
        <v>4246342</v>
      </c>
    </row>
    <row r="52" spans="2:9" s="60" customFormat="1" ht="16.2" x14ac:dyDescent="0.3">
      <c r="B52" s="418" t="s">
        <v>342</v>
      </c>
      <c r="C52" s="12" t="s">
        <v>326</v>
      </c>
      <c r="D52" s="12" t="s">
        <v>343</v>
      </c>
      <c r="E52" s="12" t="s">
        <v>328</v>
      </c>
      <c r="F52" s="12" t="s">
        <v>329</v>
      </c>
      <c r="G52" s="198" t="s">
        <v>344</v>
      </c>
      <c r="H52" s="198" t="s">
        <v>71</v>
      </c>
      <c r="I52" s="197">
        <f>SUMIF(Table10[Entreprise],Companies[[#This Row],[Nom complet de l’entreprise]],Table10[Valeur de revenus])</f>
        <v>18767112956</v>
      </c>
    </row>
    <row r="53" spans="2:9" s="60" customFormat="1" ht="16.2" x14ac:dyDescent="0.3">
      <c r="B53" s="418" t="s">
        <v>352</v>
      </c>
      <c r="C53" s="419" t="s">
        <v>326</v>
      </c>
      <c r="D53" s="419" t="s">
        <v>353</v>
      </c>
      <c r="E53" s="419" t="s">
        <v>328</v>
      </c>
      <c r="F53" s="419" t="s">
        <v>329</v>
      </c>
      <c r="G53" s="198" t="s">
        <v>354</v>
      </c>
      <c r="H53" s="198" t="s">
        <v>65</v>
      </c>
      <c r="I53" s="197">
        <f>SUMIF(Table10[Entreprise],Companies[[#This Row],[Nom complet de l’entreprise]],Table10[Valeur de revenus])</f>
        <v>2858427578</v>
      </c>
    </row>
    <row r="54" spans="2:9" s="60" customFormat="1" ht="16.2" x14ac:dyDescent="0.3">
      <c r="B54" s="418" t="s">
        <v>385</v>
      </c>
      <c r="C54" s="12" t="s">
        <v>326</v>
      </c>
      <c r="D54" s="12" t="s">
        <v>386</v>
      </c>
      <c r="E54" s="12" t="s">
        <v>328</v>
      </c>
      <c r="F54" s="12" t="s">
        <v>369</v>
      </c>
      <c r="G54" s="198" t="s">
        <v>387</v>
      </c>
      <c r="H54" s="198" t="s">
        <v>65</v>
      </c>
      <c r="I54" s="197">
        <f>SUMIF(Table10[Entreprise],Companies[[#This Row],[Nom complet de l’entreprise]],Table10[Valeur de revenus])</f>
        <v>7103018</v>
      </c>
    </row>
    <row r="55" spans="2:9" s="60" customFormat="1" ht="16.2" x14ac:dyDescent="0.3">
      <c r="B55" s="418" t="s">
        <v>380</v>
      </c>
      <c r="C55" s="12" t="s">
        <v>326</v>
      </c>
      <c r="D55" s="12" t="s">
        <v>381</v>
      </c>
      <c r="E55" s="12" t="s">
        <v>328</v>
      </c>
      <c r="F55" s="12" t="s">
        <v>366</v>
      </c>
      <c r="G55" s="198" t="s">
        <v>73</v>
      </c>
      <c r="H55" s="198" t="s">
        <v>65</v>
      </c>
      <c r="I55" s="197">
        <f>SUMIF(Table10[Entreprise],Companies[[#This Row],[Nom complet de l’entreprise]],Table10[Valeur de revenus])</f>
        <v>103013502</v>
      </c>
    </row>
    <row r="56" spans="2:9" s="60" customFormat="1" ht="16.2" x14ac:dyDescent="0.3">
      <c r="B56" s="418" t="s">
        <v>345</v>
      </c>
      <c r="C56" s="12" t="s">
        <v>326</v>
      </c>
      <c r="D56" s="12" t="s">
        <v>346</v>
      </c>
      <c r="E56" s="12" t="s">
        <v>328</v>
      </c>
      <c r="F56" s="12" t="s">
        <v>329</v>
      </c>
      <c r="G56" s="198" t="s">
        <v>73</v>
      </c>
      <c r="H56" s="198" t="s">
        <v>71</v>
      </c>
      <c r="I56" s="197">
        <f>SUMIF(Table10[Entreprise],Companies[[#This Row],[Nom complet de l’entreprise]],Table10[Valeur de revenus])</f>
        <v>8595517794</v>
      </c>
    </row>
    <row r="57" spans="2:9" s="60" customFormat="1" ht="16.2" x14ac:dyDescent="0.3">
      <c r="B57" s="418" t="s">
        <v>358</v>
      </c>
      <c r="C57" s="12" t="s">
        <v>326</v>
      </c>
      <c r="D57" s="12" t="s">
        <v>359</v>
      </c>
      <c r="E57" s="12" t="s">
        <v>328</v>
      </c>
      <c r="F57" s="12" t="s">
        <v>360</v>
      </c>
      <c r="G57" s="198" t="s">
        <v>73</v>
      </c>
      <c r="H57" s="198" t="s">
        <v>71</v>
      </c>
      <c r="I57" s="197">
        <f>SUMIF(Table10[Entreprise],Companies[[#This Row],[Nom complet de l’entreprise]],Table10[Valeur de revenus])</f>
        <v>1175783130</v>
      </c>
    </row>
    <row r="58" spans="2:9" s="60" customFormat="1" ht="16.2" x14ac:dyDescent="0.3">
      <c r="B58" s="418" t="s">
        <v>339</v>
      </c>
      <c r="C58" s="12" t="s">
        <v>326</v>
      </c>
      <c r="D58" s="12" t="s">
        <v>340</v>
      </c>
      <c r="E58" s="12" t="s">
        <v>328</v>
      </c>
      <c r="F58" s="12" t="s">
        <v>329</v>
      </c>
      <c r="G58" s="198" t="s">
        <v>341</v>
      </c>
      <c r="H58" s="198" t="s">
        <v>65</v>
      </c>
      <c r="I58" s="197">
        <f>SUMIF(Table10[Entreprise],Companies[[#This Row],[Nom complet de l’entreprise]],Table10[Valeur de revenus])</f>
        <v>15341541708</v>
      </c>
    </row>
    <row r="59" spans="2:9" s="60" customFormat="1" ht="16.2" x14ac:dyDescent="0.3">
      <c r="B59" s="418" t="s">
        <v>349</v>
      </c>
      <c r="C59" s="419" t="s">
        <v>326</v>
      </c>
      <c r="D59" s="419" t="s">
        <v>350</v>
      </c>
      <c r="E59" s="419" t="s">
        <v>328</v>
      </c>
      <c r="F59" s="419" t="s">
        <v>329</v>
      </c>
      <c r="G59" s="198" t="s">
        <v>351</v>
      </c>
      <c r="H59" s="198" t="s">
        <v>65</v>
      </c>
      <c r="I59" s="197">
        <f>SUMIF(Table10[Entreprise],Companies[[#This Row],[Nom complet de l’entreprise]],Table10[Valeur de revenus])</f>
        <v>6119099348</v>
      </c>
    </row>
    <row r="60" spans="2:9" s="60" customFormat="1" ht="16.2" x14ac:dyDescent="0.3">
      <c r="B60" s="418" t="s">
        <v>371</v>
      </c>
      <c r="C60" s="419" t="s">
        <v>326</v>
      </c>
      <c r="D60" s="419" t="s">
        <v>372</v>
      </c>
      <c r="E60" s="419" t="s">
        <v>328</v>
      </c>
      <c r="F60" s="419" t="s">
        <v>366</v>
      </c>
      <c r="G60" s="198" t="s">
        <v>73</v>
      </c>
      <c r="H60" s="198" t="s">
        <v>65</v>
      </c>
      <c r="I60" s="197">
        <f>SUMIF(Table10[Entreprise],Companies[[#This Row],[Nom complet de l’entreprise]],Table10[Valeur de revenus])</f>
        <v>340350194</v>
      </c>
    </row>
    <row r="61" spans="2:9" s="60" customFormat="1" ht="32.4" x14ac:dyDescent="0.3">
      <c r="B61" s="418" t="s">
        <v>347</v>
      </c>
      <c r="C61" s="419" t="s">
        <v>326</v>
      </c>
      <c r="D61" s="419" t="s">
        <v>348</v>
      </c>
      <c r="E61" s="419" t="s">
        <v>328</v>
      </c>
      <c r="F61" s="419" t="s">
        <v>329</v>
      </c>
      <c r="G61" s="198" t="s">
        <v>338</v>
      </c>
      <c r="H61" s="198" t="s">
        <v>71</v>
      </c>
      <c r="I61" s="197">
        <f>SUMIF(Table10[Entreprise],Companies[[#This Row],[Nom complet de l’entreprise]],Table10[Valeur de revenus])</f>
        <v>11832067190</v>
      </c>
    </row>
    <row r="62" spans="2:9" s="60" customFormat="1" ht="16.2" x14ac:dyDescent="0.3">
      <c r="B62" s="418" t="s">
        <v>361</v>
      </c>
      <c r="C62" s="419" t="s">
        <v>326</v>
      </c>
      <c r="D62" s="419" t="s">
        <v>362</v>
      </c>
      <c r="E62" s="419" t="s">
        <v>328</v>
      </c>
      <c r="F62" s="419" t="s">
        <v>329</v>
      </c>
      <c r="G62" s="198" t="s">
        <v>363</v>
      </c>
      <c r="H62" s="198" t="s">
        <v>65</v>
      </c>
      <c r="I62" s="197">
        <f>SUMIF(Table10[Entreprise],Companies[[#This Row],[Nom complet de l’entreprise]],Table10[Valeur de revenus])</f>
        <v>227468079</v>
      </c>
    </row>
    <row r="63" spans="2:9" s="60" customFormat="1" ht="16.2" x14ac:dyDescent="0.3">
      <c r="B63" s="419" t="s">
        <v>331</v>
      </c>
      <c r="C63" s="12" t="s">
        <v>326</v>
      </c>
      <c r="D63" s="12" t="s">
        <v>332</v>
      </c>
      <c r="E63" s="12" t="s">
        <v>328</v>
      </c>
      <c r="F63" s="12" t="s">
        <v>329</v>
      </c>
      <c r="G63" s="198" t="s">
        <v>333</v>
      </c>
      <c r="H63" s="198" t="s">
        <v>65</v>
      </c>
      <c r="I63" s="197">
        <f>SUMIF(Table10[Entreprise],Companies[[#This Row],[Nom complet de l’entreprise]],Table10[Valeur de revenus])</f>
        <v>67102895062</v>
      </c>
    </row>
    <row r="64" spans="2:9" s="60" customFormat="1" ht="16.2" x14ac:dyDescent="0.3">
      <c r="B64" s="418" t="s">
        <v>336</v>
      </c>
      <c r="C64" s="419" t="s">
        <v>326</v>
      </c>
      <c r="D64" s="419" t="s">
        <v>337</v>
      </c>
      <c r="E64" s="419" t="s">
        <v>328</v>
      </c>
      <c r="F64" s="419" t="s">
        <v>329</v>
      </c>
      <c r="G64" s="198" t="s">
        <v>338</v>
      </c>
      <c r="H64" s="198" t="s">
        <v>71</v>
      </c>
      <c r="I64" s="197">
        <f>SUMIF(Table10[Entreprise],Companies[[#This Row],[Nom complet de l’entreprise]],Table10[Valeur de revenus])</f>
        <v>18088046222</v>
      </c>
    </row>
    <row r="65" spans="2:11" s="60" customFormat="1" ht="16.2" x14ac:dyDescent="0.3">
      <c r="B65" s="418" t="s">
        <v>382</v>
      </c>
      <c r="C65" s="419" t="s">
        <v>326</v>
      </c>
      <c r="D65" s="419" t="s">
        <v>383</v>
      </c>
      <c r="E65" s="419" t="s">
        <v>328</v>
      </c>
      <c r="F65" s="419" t="s">
        <v>329</v>
      </c>
      <c r="G65" s="198" t="s">
        <v>384</v>
      </c>
      <c r="H65" s="198" t="s">
        <v>65</v>
      </c>
      <c r="I65" s="197">
        <f>SUMIF(Table10[Entreprise],Companies[[#This Row],[Nom complet de l’entreprise]],Table10[Valeur de revenus])</f>
        <v>111258513</v>
      </c>
    </row>
    <row r="66" spans="2:11" s="60" customFormat="1" ht="16.2" x14ac:dyDescent="0.3">
      <c r="B66" s="418" t="s">
        <v>376</v>
      </c>
      <c r="C66" s="419" t="s">
        <v>326</v>
      </c>
      <c r="D66" s="419" t="s">
        <v>377</v>
      </c>
      <c r="E66" s="419" t="s">
        <v>328</v>
      </c>
      <c r="F66" s="419" t="s">
        <v>329</v>
      </c>
      <c r="G66" s="326" t="s">
        <v>341</v>
      </c>
      <c r="H66" s="198" t="s">
        <v>65</v>
      </c>
      <c r="I66" s="197">
        <f>SUMIF(Table10[Entreprise],Companies[[#This Row],[Nom complet de l’entreprise]],Table10[Valeur de revenus])</f>
        <v>264490466</v>
      </c>
    </row>
    <row r="67" spans="2:11" s="60" customFormat="1" ht="16.2" x14ac:dyDescent="0.3">
      <c r="B67" s="316"/>
      <c r="C67" s="316"/>
      <c r="D67" s="316"/>
      <c r="E67" s="316"/>
      <c r="F67" s="316"/>
      <c r="G67" s="317"/>
      <c r="H67" s="317"/>
      <c r="I67" s="318">
        <f>SUBTOTAL(109,Companies[Rapport de paiements à l’État])</f>
        <v>303215307785</v>
      </c>
      <c r="K67" s="287"/>
    </row>
    <row r="68" spans="2:11" s="60" customFormat="1" ht="16.2" x14ac:dyDescent="0.3">
      <c r="F68" s="193"/>
      <c r="K68" s="287"/>
    </row>
    <row r="69" spans="2:11" s="60" customFormat="1" ht="16.2" x14ac:dyDescent="0.3">
      <c r="K69" s="287"/>
    </row>
    <row r="70" spans="2:11" s="60" customFormat="1" ht="16.2" x14ac:dyDescent="0.3">
      <c r="F70" s="315" t="s">
        <v>308</v>
      </c>
      <c r="G70" s="198">
        <v>418422257961.71954</v>
      </c>
      <c r="H70" s="60" t="s">
        <v>91</v>
      </c>
      <c r="K70" s="287"/>
    </row>
    <row r="71" spans="2:11" s="60" customFormat="1" ht="16.2" x14ac:dyDescent="0.3">
      <c r="F71" s="315" t="s">
        <v>309</v>
      </c>
      <c r="G71" s="198">
        <v>366691488970</v>
      </c>
      <c r="H71" s="60" t="s">
        <v>91</v>
      </c>
      <c r="K71" s="287"/>
    </row>
    <row r="72" spans="2:11" s="60" customFormat="1" ht="16.2" x14ac:dyDescent="0.3">
      <c r="F72" s="68" t="s">
        <v>310</v>
      </c>
      <c r="G72" s="302">
        <f>G70-G71</f>
        <v>51730768991.719543</v>
      </c>
      <c r="H72" s="60" t="s">
        <v>91</v>
      </c>
      <c r="K72" s="287"/>
    </row>
    <row r="73" spans="2:11" s="60" customFormat="1" ht="16.2" x14ac:dyDescent="0.3">
      <c r="F73" s="68"/>
      <c r="G73" s="302"/>
      <c r="K73" s="287"/>
    </row>
    <row r="74" spans="2:11" s="60" customFormat="1" ht="16.2" x14ac:dyDescent="0.3">
      <c r="F74" s="68" t="s">
        <v>391</v>
      </c>
      <c r="G74" s="302"/>
      <c r="K74" s="287"/>
    </row>
    <row r="75" spans="2:11" s="60" customFormat="1" ht="16.2" x14ac:dyDescent="0.3">
      <c r="F75" s="315" t="s">
        <v>392</v>
      </c>
      <c r="G75" s="198">
        <v>2001228113</v>
      </c>
      <c r="H75" s="60" t="s">
        <v>91</v>
      </c>
      <c r="K75" s="287"/>
    </row>
    <row r="76" spans="2:11" s="60" customFormat="1" ht="16.2" x14ac:dyDescent="0.3">
      <c r="F76" s="315" t="s">
        <v>393</v>
      </c>
      <c r="G76" s="198">
        <v>46311632392</v>
      </c>
      <c r="H76" s="60" t="s">
        <v>91</v>
      </c>
      <c r="K76" s="287"/>
    </row>
    <row r="77" spans="2:11" s="60" customFormat="1" ht="16.2" x14ac:dyDescent="0.3">
      <c r="F77" s="60" t="s">
        <v>394</v>
      </c>
      <c r="G77" s="198">
        <v>3417908486.7195673</v>
      </c>
      <c r="H77" s="60" t="s">
        <v>91</v>
      </c>
      <c r="K77" s="287"/>
    </row>
    <row r="78" spans="2:11" s="60" customFormat="1" ht="16.2" x14ac:dyDescent="0.3">
      <c r="F78" s="68" t="s">
        <v>395</v>
      </c>
      <c r="G78" s="302">
        <f>SUM(G75:G77)</f>
        <v>51730768991.719566</v>
      </c>
      <c r="H78" s="60" t="s">
        <v>91</v>
      </c>
      <c r="K78" s="287"/>
    </row>
    <row r="79" spans="2:11" s="60" customFormat="1" ht="16.2" x14ac:dyDescent="0.3">
      <c r="G79" s="303">
        <f>+G78-G72</f>
        <v>0</v>
      </c>
      <c r="K79" s="287"/>
    </row>
    <row r="80" spans="2:11" s="60" customFormat="1" ht="16.2" x14ac:dyDescent="0.3">
      <c r="G80" s="198"/>
      <c r="K80" s="287"/>
    </row>
    <row r="81" spans="2:11" s="60" customFormat="1" ht="18.600000000000001" x14ac:dyDescent="0.3">
      <c r="B81" s="254" t="s">
        <v>396</v>
      </c>
      <c r="C81" s="229"/>
      <c r="D81" s="229"/>
      <c r="E81" s="229"/>
      <c r="F81" s="229"/>
      <c r="G81" s="255"/>
      <c r="H81" s="255"/>
      <c r="I81" s="255"/>
      <c r="J81" s="255"/>
    </row>
    <row r="82" spans="2:11" s="60" customFormat="1" ht="16.2" x14ac:dyDescent="0.35">
      <c r="B82" s="195" t="s">
        <v>397</v>
      </c>
      <c r="C82" s="191" t="s">
        <v>398</v>
      </c>
      <c r="D82" s="191" t="s">
        <v>399</v>
      </c>
      <c r="E82" s="191" t="s">
        <v>400</v>
      </c>
      <c r="F82" s="12" t="s">
        <v>401</v>
      </c>
      <c r="G82" s="12" t="s">
        <v>402</v>
      </c>
      <c r="H82" s="12" t="s">
        <v>403</v>
      </c>
      <c r="I82" s="12" t="s">
        <v>404</v>
      </c>
      <c r="J82" s="12" t="s">
        <v>405</v>
      </c>
      <c r="K82" s="12" t="s">
        <v>406</v>
      </c>
    </row>
    <row r="83" spans="2:11" s="60" customFormat="1" ht="16.2" x14ac:dyDescent="0.35">
      <c r="B83" s="12" t="s">
        <v>407</v>
      </c>
      <c r="C83" s="199" t="s">
        <v>407</v>
      </c>
      <c r="D83" s="199" t="s">
        <v>407</v>
      </c>
      <c r="E83" s="199" t="s">
        <v>407</v>
      </c>
      <c r="F83" s="199" t="s">
        <v>407</v>
      </c>
      <c r="G83" s="60" t="s">
        <v>407</v>
      </c>
      <c r="H83" s="60" t="s">
        <v>407</v>
      </c>
      <c r="I83" s="60" t="s">
        <v>407</v>
      </c>
      <c r="J83" s="60" t="s">
        <v>407</v>
      </c>
      <c r="K83" s="60" t="s">
        <v>408</v>
      </c>
    </row>
    <row r="84" spans="2:11" ht="16.2" x14ac:dyDescent="0.35">
      <c r="B84" s="60"/>
      <c r="C84" s="191"/>
      <c r="D84" s="191"/>
      <c r="E84" s="191"/>
      <c r="F84" s="191"/>
      <c r="G84" s="191"/>
    </row>
    <row r="85" spans="2:11" ht="17.25" customHeight="1" x14ac:dyDescent="0.35">
      <c r="B85" s="368" t="s">
        <v>33</v>
      </c>
      <c r="C85" s="368"/>
      <c r="D85" s="368"/>
      <c r="E85" s="368"/>
      <c r="F85" s="368"/>
      <c r="G85" s="368"/>
      <c r="H85" s="368"/>
      <c r="I85" s="368"/>
    </row>
    <row r="86" spans="2:11" ht="24" customHeight="1" x14ac:dyDescent="0.35">
      <c r="B86" s="384" t="s">
        <v>34</v>
      </c>
      <c r="C86" s="384"/>
      <c r="D86" s="384"/>
      <c r="E86" s="384"/>
      <c r="F86" s="384"/>
      <c r="G86" s="384"/>
      <c r="H86" s="384"/>
      <c r="I86" s="384"/>
    </row>
    <row r="87" spans="2:11" ht="19.5" customHeight="1" x14ac:dyDescent="0.35">
      <c r="B87" s="368" t="s">
        <v>35</v>
      </c>
      <c r="C87" s="368"/>
      <c r="D87" s="368"/>
      <c r="E87" s="368"/>
      <c r="F87" s="368"/>
      <c r="G87" s="368"/>
      <c r="H87" s="368"/>
      <c r="I87" s="368"/>
    </row>
    <row r="88" spans="2:11" ht="18.75" customHeight="1" x14ac:dyDescent="0.35">
      <c r="B88" s="385" t="s">
        <v>36</v>
      </c>
      <c r="C88" s="385"/>
      <c r="D88" s="385"/>
      <c r="E88" s="385"/>
      <c r="F88" s="385"/>
      <c r="G88" s="385"/>
      <c r="H88" s="385"/>
      <c r="I88" s="385"/>
    </row>
    <row r="89" spans="2:11" s="60" customFormat="1" ht="16.8" thickBot="1" x14ac:dyDescent="0.35">
      <c r="B89" s="52"/>
      <c r="C89" s="52"/>
      <c r="D89" s="52"/>
      <c r="E89" s="52"/>
      <c r="F89" s="52"/>
      <c r="G89" s="52"/>
    </row>
    <row r="90" spans="2:11" s="60" customFormat="1" ht="18.600000000000001" x14ac:dyDescent="0.3">
      <c r="B90" s="337" t="s">
        <v>113</v>
      </c>
      <c r="C90" s="12"/>
      <c r="D90" s="190"/>
      <c r="E90" s="12"/>
      <c r="F90" s="190"/>
      <c r="G90" s="12"/>
    </row>
    <row r="91" spans="2:11" s="60" customFormat="1" ht="16.2" x14ac:dyDescent="0.35">
      <c r="B91" s="364" t="s">
        <v>38</v>
      </c>
      <c r="C91" s="364"/>
      <c r="D91" s="364"/>
      <c r="E91" s="12"/>
      <c r="F91" s="191"/>
      <c r="G91" s="12"/>
    </row>
    <row r="92" spans="2:11" ht="16.2" x14ac:dyDescent="0.3"/>
    <row r="93" spans="2:11" s="60" customFormat="1" ht="16.2" x14ac:dyDescent="0.3">
      <c r="B93" s="12"/>
      <c r="C93" s="12"/>
      <c r="D93" s="12"/>
      <c r="E93" s="12"/>
    </row>
    <row r="94" spans="2:11" s="60" customFormat="1" ht="16.2" x14ac:dyDescent="0.3">
      <c r="B94" s="12"/>
      <c r="C94" s="12"/>
      <c r="D94" s="12"/>
      <c r="E94" s="12"/>
    </row>
    <row r="95" spans="2:11" ht="16.2" x14ac:dyDescent="0.3"/>
    <row r="96" spans="2:11" s="60" customFormat="1" ht="16.2" x14ac:dyDescent="0.3">
      <c r="B96" s="12"/>
      <c r="C96" s="12"/>
      <c r="D96" s="12"/>
      <c r="E96" s="12"/>
    </row>
    <row r="97" spans="2:5" s="60" customFormat="1" ht="16.2" x14ac:dyDescent="0.3">
      <c r="B97" s="12"/>
      <c r="C97" s="12"/>
      <c r="D97" s="12"/>
      <c r="E97" s="12"/>
    </row>
    <row r="98" spans="2:5" ht="16.2" x14ac:dyDescent="0.3"/>
    <row r="99" spans="2:5" ht="16.2" x14ac:dyDescent="0.3"/>
    <row r="100" spans="2:5" ht="16.2" x14ac:dyDescent="0.3"/>
    <row r="101" spans="2:5" ht="16.2" x14ac:dyDescent="0.3"/>
    <row r="102" spans="2:5" ht="16.2" x14ac:dyDescent="0.3"/>
    <row r="103" spans="2:5" ht="16.2" x14ac:dyDescent="0.3"/>
    <row r="104" spans="2:5" ht="16.2" x14ac:dyDescent="0.3"/>
    <row r="105" spans="2:5" ht="16.2" x14ac:dyDescent="0.3"/>
    <row r="106" spans="2:5" ht="16.2" x14ac:dyDescent="0.3"/>
    <row r="107" spans="2:5" s="60" customFormat="1" ht="16.2" x14ac:dyDescent="0.3">
      <c r="B107" s="12"/>
      <c r="C107" s="12"/>
      <c r="D107" s="12"/>
      <c r="E107" s="12"/>
    </row>
    <row r="108" spans="2:5" ht="16.2" x14ac:dyDescent="0.3"/>
    <row r="109" spans="2:5" ht="16.2" x14ac:dyDescent="0.3"/>
    <row r="110" spans="2:5" ht="16.2" x14ac:dyDescent="0.3"/>
    <row r="111" spans="2:5" ht="16.2" x14ac:dyDescent="0.3"/>
    <row r="112" spans="2:5" ht="16.2" x14ac:dyDescent="0.3"/>
    <row r="113" ht="16.2" x14ac:dyDescent="0.3"/>
    <row r="114" ht="16.2" x14ac:dyDescent="0.3"/>
    <row r="115" ht="15" customHeight="1" x14ac:dyDescent="0.3"/>
    <row r="116" ht="15" customHeight="1" x14ac:dyDescent="0.3"/>
    <row r="117" ht="16.2" x14ac:dyDescent="0.3"/>
    <row r="118" ht="16.2" x14ac:dyDescent="0.3"/>
    <row r="119" ht="18.75" customHeight="1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  <row r="127" ht="16.2" x14ac:dyDescent="0.3"/>
    <row r="128" ht="16.2" x14ac:dyDescent="0.3"/>
    <row r="129" ht="16.2" x14ac:dyDescent="0.3"/>
    <row r="130" ht="16.2" x14ac:dyDescent="0.3"/>
    <row r="131" ht="16.2" x14ac:dyDescent="0.3"/>
    <row r="132" ht="16.2" x14ac:dyDescent="0.3"/>
    <row r="133" ht="16.2" x14ac:dyDescent="0.3"/>
    <row r="134" ht="16.2" x14ac:dyDescent="0.3"/>
    <row r="135" ht="16.2" x14ac:dyDescent="0.3"/>
    <row r="136" ht="16.2" x14ac:dyDescent="0.3"/>
    <row r="137" ht="16.2" x14ac:dyDescent="0.3"/>
    <row r="138" ht="16.2" x14ac:dyDescent="0.3"/>
    <row r="139" ht="16.2" x14ac:dyDescent="0.3"/>
    <row r="140" ht="16.2" x14ac:dyDescent="0.3"/>
  </sheetData>
  <mergeCells count="9">
    <mergeCell ref="B86:I86"/>
    <mergeCell ref="B87:I87"/>
    <mergeCell ref="B88:I88"/>
    <mergeCell ref="B91:D91"/>
    <mergeCell ref="D10:D13"/>
    <mergeCell ref="B16:E16"/>
    <mergeCell ref="B17:E17"/>
    <mergeCell ref="B18:E18"/>
    <mergeCell ref="B85:I85"/>
  </mergeCells>
  <dataValidations count="25">
    <dataValidation type="textLength" allowBlank="1" showInputMessage="1" showErrorMessage="1" errorTitle="Veuillez ne pas modifier" error="Veuillez ne pas modifier ces cellules" sqref="B82:C82 B81:G81 B16:E17 B19:C19 F82 B20 D20:E20 I43 B39:D40 B42:D42 E39:F42 B43 D43:G43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89:G91 B89:D90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83" xr:uid="{214EC8C1-6BF9-40F3-9758-86701E4D2A88}"/>
    <dataValidation allowBlank="1" showInputMessage="1" showErrorMessage="1" promptTitle="Numéro d'identification" prompt="Veuillez indiquer le numéro d'identification de l'agence gouvernementale, si applicable" sqref="D21:D28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8" xr:uid="{5F2CD2D8-A157-47E5-A3F5-C3C3A71E1458}"/>
    <dataValidation allowBlank="1" showInputMessage="1" showErrorMessage="1" promptTitle="URL du registre" prompt="Veuillez indiquer l'URL directe vers le registre ou l'agence" sqref="J25:L28 D41" xr:uid="{FF61CD17-04D9-4E17-8201-8C3D36137BFF}"/>
    <dataValidation allowBlank="1" showInputMessage="1" showErrorMessage="1" promptTitle="Nom du registre" prompt="Veuillez saisir le nom du registre ou de l'agence" sqref="J24:L24 C41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41" xr:uid="{FC7A539E-0F6B-429E-8CD3-69786236AD39}"/>
    <dataValidation type="whole" allowBlank="1" showInputMessage="1" showErrorMessage="1" errorTitle="Veuillez ne pas modifier" error="Veuillez ne pas modifier ces cellules" sqref="D82 B85:B88" xr:uid="{FDE65DF8-CA28-4BE2-AC49-6DAD21AF5E77}">
      <formula1>444</formula1>
      <formula2>445</formula2>
    </dataValidation>
    <dataValidation type="list" allowBlank="1" showInputMessage="1" showErrorMessage="1" sqref="F84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83" xr:uid="{990B4CFE-C77D-4B99-90F4-BE71B86E0400}"/>
    <dataValidation allowBlank="1" showInputMessage="1" showErrorMessage="1" promptTitle="Production -valeur-" prompt="Veuillez indiquer la valeur de la production du projet" sqref="I83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83" xr:uid="{41AEB8C4-3D9C-4110-A3FD-27B3DB753D54}">
      <formula1>"&lt;Selectionner unité&gt;,Sm3,Sm3 o.e.,Barils,Tonnes,oz,carats,Scf"</formula1>
    </dataValidation>
    <dataValidation type="list" allowBlank="1" showInputMessage="1" showErrorMessage="1" sqref="G84 F83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82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83" xr:uid="{35B65327-F6D3-41FF-A657-92A960D2D1F1}"/>
    <dataValidation allowBlank="1" showInputMessage="1" showErrorMessage="1" errorTitle="Veuillez ne pas modifier" error="Veuillez ne pas modifier ces cellules" sqref="H43 B91:D91" xr:uid="{61CAE946-A4D7-4D88-A2EA-B59DF5431476}"/>
    <dataValidation type="list" allowBlank="1" showInputMessage="1" showErrorMessage="1" promptTitle="Veuillez sélectionner le secteur" prompt="Veuillez sélectionner le secteur pertinent pour l'entreprise dans la liste" sqref="E44:E66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4:F66" xr:uid="{03DB06AD-5356-48E6-AF86-BD36AB1EF40E}"/>
    <dataValidation errorStyle="warning" allowBlank="1" showInputMessage="1" showErrorMessage="1" errorTitle="URL" error="Veuillez indiquer une URL" sqref="G44:H66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4:D66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44:B66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44:I66" xr:uid="{FE005BD3-F114-40C2-B7BB-6805E3DA760A}">
      <formula1>1</formula1>
      <formula2>2</formula2>
    </dataValidation>
    <dataValidation type="list" allowBlank="1" showInputMessage="1" showErrorMessage="1" sqref="C44:C66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83:B84" xr:uid="{28E7BA77-65D5-4785-9580-9EE9295D25F1}"/>
  </dataValidations>
  <hyperlinks>
    <hyperlink ref="B14" r:id="rId1" xr:uid="{00000000-0004-0000-0300-000004000000}"/>
    <hyperlink ref="B87:G87" r:id="rId2" display="Pour la version la plus récente des modèles de données résumées, consultez https://eiti.org/fr/document/modele-donnees-resumees-itie" xr:uid="{720C091A-88D8-4AD8-A681-42225317FFF1}"/>
    <hyperlink ref="B86:G86" r:id="rId3" display="Vous voulez en savoir plus sur votre pays ? Vérifiez si votre pays met en œuvre la Norme ITIE en visitant https://eiti.org/countries" xr:uid="{B05B0465-C1F8-4E2C-B484-E8B1089F5DD4}"/>
    <hyperlink ref="B88:G88" r:id="rId4" display="Give us your feedback or report a conflict in the data! Write to us at  data@eiti.org" xr:uid="{89CD5C69-DD4F-4A10-A797-F37E54CCEA66}"/>
    <hyperlink ref="D41" r:id="rId5" xr:uid="{D6B45583-272B-4323-BC2B-71265B494EE4}"/>
  </hyperlinks>
  <pageMargins left="0.25" right="0.25" top="0.75" bottom="0.75" header="0.3" footer="0.3"/>
  <pageSetup paperSize="8" fitToHeight="0" orientation="landscape" horizontalDpi="2400" verticalDpi="2400" r:id="rId6"/>
  <drawing r:id="rId7"/>
  <tableParts count="3">
    <tablePart r:id="rId8"/>
    <tablePart r:id="rId9"/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0AB5DF-9F7C-4D51-B77F-2D9DAE275C99}">
          <x14:formula1>
            <xm:f>Listes!$I$11:$I$168</xm:f>
          </x14:formula1>
          <xm:sqref>J83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C21:C28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Listes!$O$3:$O$73</xm:f>
          </x14:formula1>
          <xm:sqref>E83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103"/>
  <sheetViews>
    <sheetView showGridLines="0" topLeftCell="A5" zoomScale="80" zoomScaleNormal="80" workbookViewId="0">
      <selection activeCell="A22" sqref="A22"/>
    </sheetView>
  </sheetViews>
  <sheetFormatPr defaultColWidth="9.21875" defaultRowHeight="15" x14ac:dyDescent="0.35"/>
  <cols>
    <col min="1" max="1" width="3" style="191" customWidth="1"/>
    <col min="2" max="4" width="9.21875" style="191" hidden="1" customWidth="1"/>
    <col min="5" max="5" width="27.44140625" style="191" hidden="1" customWidth="1"/>
    <col min="6" max="6" width="38" style="191" customWidth="1"/>
    <col min="7" max="7" width="31.21875" style="191" customWidth="1"/>
    <col min="8" max="8" width="45.21875" style="191" bestFit="1" customWidth="1"/>
    <col min="9" max="9" width="50.5546875" style="191" bestFit="1" customWidth="1"/>
    <col min="10" max="10" width="52.77734375" style="191" customWidth="1"/>
    <col min="11" max="11" width="11.21875" style="191" customWidth="1"/>
    <col min="12" max="12" width="2.77734375" style="191" customWidth="1"/>
    <col min="13" max="13" width="19.5546875" style="191" bestFit="1" customWidth="1"/>
    <col min="14" max="14" width="73.44140625" style="191" bestFit="1" customWidth="1"/>
    <col min="15" max="16384" width="9.21875" style="191"/>
  </cols>
  <sheetData>
    <row r="1" spans="6:14" s="12" customFormat="1" ht="16.2" x14ac:dyDescent="0.3"/>
    <row r="2" spans="6:14" s="12" customFormat="1" ht="16.2" x14ac:dyDescent="0.3"/>
    <row r="3" spans="6:14" s="12" customFormat="1" ht="16.2" x14ac:dyDescent="0.3">
      <c r="N3" s="13" t="s">
        <v>44</v>
      </c>
    </row>
    <row r="4" spans="6:14" s="12" customFormat="1" ht="16.2" x14ac:dyDescent="0.3">
      <c r="N4" s="13">
        <f>Introduction!G4</f>
        <v>44237</v>
      </c>
    </row>
    <row r="5" spans="6:14" s="12" customFormat="1" ht="16.2" x14ac:dyDescent="0.3"/>
    <row r="6" spans="6:14" s="12" customFormat="1" ht="16.2" x14ac:dyDescent="0.3"/>
    <row r="7" spans="6:14" s="12" customFormat="1" ht="16.2" x14ac:dyDescent="0.3"/>
    <row r="8" spans="6:14" s="12" customFormat="1" ht="16.2" x14ac:dyDescent="0.3">
      <c r="F8" s="15" t="s">
        <v>409</v>
      </c>
      <c r="G8" s="72"/>
      <c r="H8" s="72"/>
      <c r="I8" s="72"/>
      <c r="J8" s="72"/>
      <c r="K8" s="72"/>
      <c r="L8" s="72"/>
      <c r="M8" s="72"/>
      <c r="N8" s="72"/>
    </row>
    <row r="9" spans="6:14" s="12" customFormat="1" ht="21.6" x14ac:dyDescent="0.3">
      <c r="F9" s="393" t="s">
        <v>46</v>
      </c>
      <c r="G9" s="393"/>
      <c r="H9" s="393"/>
      <c r="I9" s="393"/>
      <c r="J9" s="393"/>
      <c r="K9" s="343"/>
      <c r="L9" s="343"/>
      <c r="M9" s="393"/>
      <c r="N9" s="393"/>
    </row>
    <row r="10" spans="6:14" s="12" customFormat="1" ht="16.2" x14ac:dyDescent="0.3">
      <c r="F10" s="394" t="s">
        <v>410</v>
      </c>
      <c r="G10" s="394"/>
      <c r="H10" s="394"/>
      <c r="I10" s="394"/>
      <c r="J10" s="394"/>
      <c r="K10" s="344"/>
      <c r="L10" s="72"/>
      <c r="M10" s="402"/>
      <c r="N10" s="402"/>
    </row>
    <row r="11" spans="6:14" s="12" customFormat="1" ht="16.2" x14ac:dyDescent="0.3">
      <c r="F11" s="375" t="s">
        <v>411</v>
      </c>
      <c r="G11" s="375"/>
      <c r="H11" s="375"/>
      <c r="I11" s="375"/>
      <c r="J11" s="375"/>
      <c r="K11" s="345"/>
      <c r="L11" s="72"/>
      <c r="M11" s="402"/>
      <c r="N11" s="402"/>
    </row>
    <row r="12" spans="6:14" s="12" customFormat="1" ht="16.2" x14ac:dyDescent="0.3">
      <c r="F12" s="375" t="s">
        <v>412</v>
      </c>
      <c r="G12" s="375"/>
      <c r="H12" s="375"/>
      <c r="I12" s="375"/>
      <c r="J12" s="375"/>
      <c r="K12" s="345"/>
      <c r="L12" s="72"/>
      <c r="M12" s="402"/>
      <c r="N12" s="402"/>
    </row>
    <row r="13" spans="6:14" s="12" customFormat="1" ht="16.2" x14ac:dyDescent="0.3">
      <c r="F13" s="397" t="s">
        <v>413</v>
      </c>
      <c r="G13" s="397"/>
      <c r="H13" s="397"/>
      <c r="I13" s="397"/>
      <c r="J13" s="397"/>
      <c r="K13" s="347"/>
      <c r="L13" s="72"/>
      <c r="M13" s="402"/>
      <c r="N13" s="402"/>
    </row>
    <row r="14" spans="6:14" s="12" customFormat="1" ht="16.2" x14ac:dyDescent="0.3">
      <c r="F14" s="398" t="s">
        <v>414</v>
      </c>
      <c r="G14" s="398"/>
      <c r="H14" s="398"/>
      <c r="I14" s="398"/>
      <c r="J14" s="398"/>
      <c r="K14" s="348"/>
      <c r="L14" s="72"/>
      <c r="M14" s="402"/>
      <c r="N14" s="402"/>
    </row>
    <row r="15" spans="6:14" s="12" customFormat="1" ht="16.2" x14ac:dyDescent="0.3">
      <c r="F15" s="399" t="s">
        <v>415</v>
      </c>
      <c r="G15" s="399"/>
      <c r="H15" s="399"/>
      <c r="I15" s="399"/>
      <c r="J15" s="399"/>
      <c r="K15" s="349"/>
      <c r="L15" s="72"/>
      <c r="M15" s="350"/>
      <c r="N15" s="350"/>
    </row>
    <row r="16" spans="6:14" s="12" customFormat="1" ht="16.2" x14ac:dyDescent="0.35">
      <c r="F16" s="382" t="s">
        <v>120</v>
      </c>
      <c r="G16" s="382"/>
      <c r="H16" s="382"/>
      <c r="I16" s="382"/>
      <c r="J16" s="382"/>
      <c r="K16" s="382"/>
      <c r="L16" s="382"/>
      <c r="M16" s="382"/>
      <c r="N16" s="382"/>
    </row>
    <row r="17" spans="2:14" s="12" customFormat="1" ht="16.2" x14ac:dyDescent="0.3"/>
    <row r="18" spans="2:14" s="12" customFormat="1" ht="24" x14ac:dyDescent="0.35">
      <c r="F18" s="200" t="s">
        <v>416</v>
      </c>
      <c r="G18" s="72"/>
      <c r="H18" s="201"/>
      <c r="I18" s="72"/>
      <c r="J18" s="201"/>
      <c r="K18" s="201"/>
      <c r="M18" s="202" t="s">
        <v>417</v>
      </c>
      <c r="N18" s="203"/>
    </row>
    <row r="19" spans="2:14" s="12" customFormat="1" ht="16.2" x14ac:dyDescent="0.3">
      <c r="M19" s="403" t="s">
        <v>418</v>
      </c>
      <c r="N19" s="404"/>
    </row>
    <row r="20" spans="2:14" ht="16.2" x14ac:dyDescent="0.35">
      <c r="F20" s="401" t="s">
        <v>419</v>
      </c>
      <c r="G20" s="401"/>
      <c r="H20" s="401"/>
      <c r="I20" s="401"/>
      <c r="J20" s="401"/>
      <c r="K20" s="260"/>
      <c r="M20" s="12"/>
      <c r="N20" s="12"/>
    </row>
    <row r="21" spans="2:14" x14ac:dyDescent="0.35">
      <c r="B21" s="204" t="s">
        <v>420</v>
      </c>
      <c r="C21" s="204" t="s">
        <v>421</v>
      </c>
      <c r="D21" s="204" t="s">
        <v>422</v>
      </c>
      <c r="E21" s="204" t="s">
        <v>423</v>
      </c>
      <c r="F21" s="191" t="s">
        <v>424</v>
      </c>
      <c r="G21" s="191" t="s">
        <v>320</v>
      </c>
      <c r="H21" s="205" t="s">
        <v>425</v>
      </c>
      <c r="I21" s="191" t="s">
        <v>426</v>
      </c>
      <c r="J21" s="191" t="s">
        <v>427</v>
      </c>
      <c r="K21" s="191" t="s">
        <v>405</v>
      </c>
      <c r="M21" s="396" t="s">
        <v>428</v>
      </c>
      <c r="N21" s="396"/>
    </row>
    <row r="22" spans="2:14" s="274" customFormat="1" ht="30" x14ac:dyDescent="0.3">
      <c r="B22" s="276"/>
      <c r="C22" s="276"/>
      <c r="D22" s="276"/>
      <c r="E22" s="276"/>
      <c r="F22" s="420" t="s">
        <v>571</v>
      </c>
      <c r="G22" s="107" t="s">
        <v>328</v>
      </c>
      <c r="H22" s="273" t="s">
        <v>441</v>
      </c>
      <c r="I22" s="274" t="s">
        <v>301</v>
      </c>
      <c r="J22" s="422">
        <v>4166455441</v>
      </c>
      <c r="K22" s="275" t="s">
        <v>91</v>
      </c>
      <c r="M22" s="400"/>
      <c r="N22" s="400"/>
    </row>
    <row r="23" spans="2:14" s="274" customFormat="1" ht="45" x14ac:dyDescent="0.3">
      <c r="B23" s="276"/>
      <c r="C23" s="276"/>
      <c r="D23" s="276"/>
      <c r="E23" s="276"/>
      <c r="F23" s="421" t="s">
        <v>599</v>
      </c>
      <c r="G23" s="107" t="s">
        <v>328</v>
      </c>
      <c r="H23" s="273" t="s">
        <v>449</v>
      </c>
      <c r="I23" s="274" t="s">
        <v>301</v>
      </c>
      <c r="J23" s="422">
        <v>561764798</v>
      </c>
      <c r="K23" s="275" t="s">
        <v>91</v>
      </c>
      <c r="M23" s="400"/>
      <c r="N23" s="400"/>
    </row>
    <row r="24" spans="2:14" s="274" customFormat="1" ht="45" x14ac:dyDescent="0.3">
      <c r="B24" s="272" t="str">
        <f>IFERROR(VLOOKUP(Government_revenues_table[[#This Row],[Classification SFP]],Table6_GFS_codes_classification[],COLUMNS($F:F)+3,FALSE),"Do not enter data")</f>
        <v>Impôts (11E)</v>
      </c>
      <c r="C24" s="272" t="str">
        <f>IFERROR(VLOOKUP(Government_revenues_table[[#This Row],[Classification SFP]],Table6_GFS_codes_classification[],COLUMNS($F:G)+3,FALSE),"Do not enter data")</f>
        <v>Impôts sur les biens et services (114E)</v>
      </c>
      <c r="D24" s="272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24" s="272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24" s="420" t="s">
        <v>599</v>
      </c>
      <c r="G24" s="107" t="s">
        <v>328</v>
      </c>
      <c r="H24" s="273" t="s">
        <v>432</v>
      </c>
      <c r="I24" s="274" t="s">
        <v>301</v>
      </c>
      <c r="J24" s="422">
        <v>0</v>
      </c>
      <c r="K24" s="275" t="s">
        <v>91</v>
      </c>
      <c r="M24" s="395" t="s">
        <v>434</v>
      </c>
      <c r="N24" s="395"/>
    </row>
    <row r="25" spans="2:14" s="274" customFormat="1" ht="30" x14ac:dyDescent="0.3">
      <c r="B25" s="272" t="str">
        <f>IFERROR(VLOOKUP(Government_revenues_table[[#This Row],[Classification SFP]],Table6_GFS_codes_classification[],COLUMNS($F:F)+3,FALSE),"Do not enter data")</f>
        <v>Autre revenu (14E)</v>
      </c>
      <c r="C25" s="272" t="str">
        <f>IFERROR(VLOOKUP(Government_revenues_table[[#This Row],[Classification SFP]],Table6_GFS_codes_classification[],COLUMNS($F:G)+3,FALSE),"Do not enter data")</f>
        <v>Ventes de marchandises et de services (142E)</v>
      </c>
      <c r="D25" s="272" t="str">
        <f>IFERROR(VLOOKUP(Government_revenues_table[[#This Row],[Classification SFP]],Table6_GFS_codes_classification[],COLUMNS($F:H)+3,FALSE),"Do not enter data")</f>
        <v>Frais administratifs pour services gouvernementaux (1422E)</v>
      </c>
      <c r="E25" s="272" t="str">
        <f>IFERROR(VLOOKUP(Government_revenues_table[[#This Row],[Classification SFP]],Table6_GFS_codes_classification[],COLUMNS($F:I)+3,FALSE),"Do not enter data")</f>
        <v>Frais administratifs pour services gouvernementaux (1422E)</v>
      </c>
      <c r="F25" s="421" t="s">
        <v>879</v>
      </c>
      <c r="G25" s="107" t="s">
        <v>328</v>
      </c>
      <c r="H25" s="273" t="s">
        <v>433</v>
      </c>
      <c r="I25" s="274" t="s">
        <v>301</v>
      </c>
      <c r="J25" s="422">
        <v>5409312220</v>
      </c>
      <c r="K25" s="275" t="s">
        <v>91</v>
      </c>
      <c r="M25" s="346"/>
      <c r="N25" s="346"/>
    </row>
    <row r="26" spans="2:14" s="274" customFormat="1" ht="30" x14ac:dyDescent="0.3">
      <c r="B26" s="272" t="str">
        <f>IFERROR(VLOOKUP(Government_revenues_table[[#This Row],[Classification SFP]],Table6_GFS_codes_classification[],COLUMNS($F:F)+3,FALSE),"Do not enter data")</f>
        <v>Autre revenu (14E)</v>
      </c>
      <c r="C26" s="272" t="str">
        <f>IFERROR(VLOOKUP(Government_revenues_table[[#This Row],[Classification SFP]],Table6_GFS_codes_classification[],COLUMNS($F:G)+3,FALSE),"Do not enter data")</f>
        <v>Ventes de marchandises et de services (142E)</v>
      </c>
      <c r="D26" s="272" t="str">
        <f>IFERROR(VLOOKUP(Government_revenues_table[[#This Row],[Classification SFP]],Table6_GFS_codes_classification[],COLUMNS($F:H)+3,FALSE),"Do not enter data")</f>
        <v>Frais administratifs pour services gouvernementaux (1422E)</v>
      </c>
      <c r="E26" s="272" t="str">
        <f>IFERROR(VLOOKUP(Government_revenues_table[[#This Row],[Classification SFP]],Table6_GFS_codes_classification[],COLUMNS($F:I)+3,FALSE),"Do not enter data")</f>
        <v>Frais administratifs pour services gouvernementaux (1422E)</v>
      </c>
      <c r="F26" s="420" t="s">
        <v>879</v>
      </c>
      <c r="G26" s="107" t="s">
        <v>328</v>
      </c>
      <c r="H26" s="273" t="s">
        <v>435</v>
      </c>
      <c r="I26" s="274" t="s">
        <v>301</v>
      </c>
      <c r="J26" s="422">
        <v>1250</v>
      </c>
      <c r="K26" s="275" t="s">
        <v>91</v>
      </c>
      <c r="M26" s="346"/>
      <c r="N26" s="346"/>
    </row>
    <row r="27" spans="2:14" s="274" customFormat="1" ht="45" x14ac:dyDescent="0.3">
      <c r="B27" s="276"/>
      <c r="C27" s="276"/>
      <c r="D27" s="276"/>
      <c r="E27" s="276"/>
      <c r="F27" s="420" t="s">
        <v>599</v>
      </c>
      <c r="G27" s="107" t="s">
        <v>328</v>
      </c>
      <c r="H27" s="273" t="s">
        <v>436</v>
      </c>
      <c r="I27" s="274" t="s">
        <v>301</v>
      </c>
      <c r="J27" s="422">
        <v>48174869035</v>
      </c>
      <c r="K27" s="275" t="s">
        <v>91</v>
      </c>
      <c r="M27" s="346"/>
      <c r="N27" s="346"/>
    </row>
    <row r="28" spans="2:14" s="274" customFormat="1" ht="30" x14ac:dyDescent="0.3">
      <c r="B28" s="276"/>
      <c r="C28" s="276"/>
      <c r="D28" s="276"/>
      <c r="E28" s="276"/>
      <c r="F28" s="420" t="s">
        <v>539</v>
      </c>
      <c r="G28" s="107" t="s">
        <v>328</v>
      </c>
      <c r="H28" s="273" t="s">
        <v>438</v>
      </c>
      <c r="I28" s="274" t="s">
        <v>301</v>
      </c>
      <c r="J28" s="422">
        <v>126137939038</v>
      </c>
      <c r="K28" s="275" t="s">
        <v>91</v>
      </c>
      <c r="M28" s="346"/>
      <c r="N28" s="346"/>
    </row>
    <row r="29" spans="2:14" s="274" customFormat="1" ht="45" x14ac:dyDescent="0.3">
      <c r="B29" s="276"/>
      <c r="C29" s="276"/>
      <c r="D29" s="276"/>
      <c r="E29" s="276"/>
      <c r="F29" s="421" t="s">
        <v>599</v>
      </c>
      <c r="G29" s="107" t="s">
        <v>328</v>
      </c>
      <c r="H29" s="273" t="s">
        <v>437</v>
      </c>
      <c r="I29" s="274" t="s">
        <v>301</v>
      </c>
      <c r="J29" s="422">
        <v>2297863837</v>
      </c>
      <c r="K29" s="275" t="s">
        <v>91</v>
      </c>
      <c r="M29" s="346"/>
      <c r="N29" s="346"/>
    </row>
    <row r="30" spans="2:14" s="274" customFormat="1" x14ac:dyDescent="0.3">
      <c r="B30" s="276"/>
      <c r="C30" s="276"/>
      <c r="D30" s="276"/>
      <c r="E30" s="276"/>
      <c r="F30" s="421" t="s">
        <v>893</v>
      </c>
      <c r="G30" s="107" t="s">
        <v>328</v>
      </c>
      <c r="H30" s="273" t="s">
        <v>450</v>
      </c>
      <c r="I30" s="274" t="s">
        <v>301</v>
      </c>
      <c r="J30" s="422">
        <v>0</v>
      </c>
      <c r="K30" s="275" t="s">
        <v>91</v>
      </c>
      <c r="M30" s="346"/>
      <c r="N30" s="346"/>
    </row>
    <row r="31" spans="2:14" s="274" customFormat="1" ht="45" x14ac:dyDescent="0.3">
      <c r="B31" s="276"/>
      <c r="C31" s="276"/>
      <c r="D31" s="276"/>
      <c r="E31" s="276"/>
      <c r="F31" s="420" t="s">
        <v>599</v>
      </c>
      <c r="G31" s="107" t="s">
        <v>328</v>
      </c>
      <c r="H31" s="273" t="s">
        <v>445</v>
      </c>
      <c r="I31" s="274" t="s">
        <v>301</v>
      </c>
      <c r="J31" s="422">
        <v>7249199103</v>
      </c>
      <c r="K31" s="275" t="s">
        <v>91</v>
      </c>
      <c r="M31" s="346"/>
      <c r="N31" s="346"/>
    </row>
    <row r="32" spans="2:14" s="274" customFormat="1" ht="30" x14ac:dyDescent="0.3">
      <c r="B32" s="276"/>
      <c r="C32" s="276"/>
      <c r="D32" s="276"/>
      <c r="E32" s="276"/>
      <c r="F32" s="421" t="s">
        <v>879</v>
      </c>
      <c r="G32" s="107" t="s">
        <v>328</v>
      </c>
      <c r="H32" s="273" t="s">
        <v>447</v>
      </c>
      <c r="I32" s="274" t="s">
        <v>301</v>
      </c>
      <c r="J32" s="422">
        <v>6300000</v>
      </c>
      <c r="K32" s="275" t="s">
        <v>91</v>
      </c>
      <c r="M32" s="346"/>
      <c r="N32" s="346"/>
    </row>
    <row r="33" spans="2:14" s="274" customFormat="1" ht="30" x14ac:dyDescent="0.3">
      <c r="B33" s="276"/>
      <c r="C33" s="276"/>
      <c r="D33" s="276"/>
      <c r="E33" s="276"/>
      <c r="F33" s="420" t="s">
        <v>571</v>
      </c>
      <c r="G33" s="107" t="s">
        <v>328</v>
      </c>
      <c r="H33" s="273" t="s">
        <v>440</v>
      </c>
      <c r="I33" s="274" t="s">
        <v>301</v>
      </c>
      <c r="J33" s="422">
        <v>393413936</v>
      </c>
      <c r="K33" s="275" t="s">
        <v>91</v>
      </c>
      <c r="M33" s="346"/>
      <c r="N33" s="346"/>
    </row>
    <row r="34" spans="2:14" s="274" customFormat="1" ht="30" x14ac:dyDescent="0.3">
      <c r="B34" s="276"/>
      <c r="C34" s="276"/>
      <c r="D34" s="276"/>
      <c r="E34" s="276"/>
      <c r="F34" s="421" t="s">
        <v>571</v>
      </c>
      <c r="G34" s="107" t="s">
        <v>328</v>
      </c>
      <c r="H34" s="273" t="s">
        <v>439</v>
      </c>
      <c r="I34" s="274" t="s">
        <v>301</v>
      </c>
      <c r="J34" s="422">
        <v>884246744</v>
      </c>
      <c r="K34" s="275" t="s">
        <v>91</v>
      </c>
      <c r="M34" s="346"/>
      <c r="N34" s="346"/>
    </row>
    <row r="35" spans="2:14" s="274" customFormat="1" ht="30" x14ac:dyDescent="0.3">
      <c r="B35" s="276"/>
      <c r="C35" s="276"/>
      <c r="D35" s="276"/>
      <c r="E35" s="276"/>
      <c r="F35" s="421" t="s">
        <v>571</v>
      </c>
      <c r="G35" s="107" t="s">
        <v>328</v>
      </c>
      <c r="H35" s="273" t="s">
        <v>442</v>
      </c>
      <c r="I35" s="274" t="s">
        <v>301</v>
      </c>
      <c r="J35" s="422">
        <v>390953100</v>
      </c>
      <c r="K35" s="275" t="s">
        <v>91</v>
      </c>
      <c r="M35" s="346"/>
      <c r="N35" s="346"/>
    </row>
    <row r="36" spans="2:14" s="274" customFormat="1" ht="45" x14ac:dyDescent="0.3">
      <c r="B36" s="276"/>
      <c r="C36" s="276"/>
      <c r="D36" s="276"/>
      <c r="E36" s="276"/>
      <c r="F36" s="420" t="s">
        <v>599</v>
      </c>
      <c r="G36" s="107" t="s">
        <v>328</v>
      </c>
      <c r="H36" s="273" t="s">
        <v>443</v>
      </c>
      <c r="I36" s="274" t="s">
        <v>301</v>
      </c>
      <c r="J36" s="422">
        <v>302780186</v>
      </c>
      <c r="K36" s="275" t="s">
        <v>91</v>
      </c>
      <c r="M36" s="346"/>
      <c r="N36" s="346"/>
    </row>
    <row r="37" spans="2:14" s="274" customFormat="1" ht="30" x14ac:dyDescent="0.3">
      <c r="B37" s="276"/>
      <c r="C37" s="276"/>
      <c r="D37" s="276"/>
      <c r="E37" s="276"/>
      <c r="F37" s="420" t="s">
        <v>669</v>
      </c>
      <c r="G37" s="107" t="s">
        <v>328</v>
      </c>
      <c r="H37" s="273" t="s">
        <v>458</v>
      </c>
      <c r="I37" s="274" t="s">
        <v>303</v>
      </c>
      <c r="J37" s="422">
        <v>35398485567</v>
      </c>
      <c r="K37" s="275" t="s">
        <v>91</v>
      </c>
      <c r="M37" s="346"/>
      <c r="N37" s="346"/>
    </row>
    <row r="38" spans="2:14" s="274" customFormat="1" x14ac:dyDescent="0.3">
      <c r="B38" s="276"/>
      <c r="C38" s="276"/>
      <c r="D38" s="276"/>
      <c r="E38" s="276"/>
      <c r="F38" s="421" t="s">
        <v>893</v>
      </c>
      <c r="G38" s="107" t="s">
        <v>328</v>
      </c>
      <c r="H38" s="273" t="s">
        <v>459</v>
      </c>
      <c r="I38" s="274" t="s">
        <v>303</v>
      </c>
      <c r="J38" s="422">
        <v>0</v>
      </c>
      <c r="K38" s="275" t="s">
        <v>91</v>
      </c>
      <c r="M38" s="346"/>
      <c r="N38" s="346"/>
    </row>
    <row r="39" spans="2:14" s="274" customFormat="1" x14ac:dyDescent="0.3">
      <c r="B39" s="276"/>
      <c r="C39" s="276"/>
      <c r="D39" s="276"/>
      <c r="E39" s="276"/>
      <c r="F39" s="421" t="s">
        <v>893</v>
      </c>
      <c r="G39" s="107" t="s">
        <v>328</v>
      </c>
      <c r="H39" s="273" t="s">
        <v>450</v>
      </c>
      <c r="I39" s="274" t="s">
        <v>302</v>
      </c>
      <c r="J39" s="422">
        <v>250000</v>
      </c>
      <c r="K39" s="275" t="s">
        <v>91</v>
      </c>
      <c r="M39" s="346"/>
      <c r="N39" s="346"/>
    </row>
    <row r="40" spans="2:14" s="274" customFormat="1" x14ac:dyDescent="0.3">
      <c r="B40" s="276"/>
      <c r="C40" s="276"/>
      <c r="D40" s="276"/>
      <c r="E40" s="276"/>
      <c r="F40" s="420" t="s">
        <v>627</v>
      </c>
      <c r="G40" s="107" t="s">
        <v>328</v>
      </c>
      <c r="H40" s="273" t="s">
        <v>451</v>
      </c>
      <c r="I40" s="274" t="s">
        <v>302</v>
      </c>
      <c r="J40" s="422">
        <v>496180</v>
      </c>
      <c r="K40" s="275" t="s">
        <v>91</v>
      </c>
      <c r="M40" s="346"/>
      <c r="N40" s="346"/>
    </row>
    <row r="41" spans="2:14" s="274" customFormat="1" x14ac:dyDescent="0.3">
      <c r="B41" s="276"/>
      <c r="C41" s="276"/>
      <c r="D41" s="276"/>
      <c r="E41" s="276"/>
      <c r="F41" s="420" t="s">
        <v>783</v>
      </c>
      <c r="G41" s="107" t="s">
        <v>328</v>
      </c>
      <c r="H41" s="273" t="s">
        <v>454</v>
      </c>
      <c r="I41" s="274" t="s">
        <v>302</v>
      </c>
      <c r="J41" s="422">
        <v>12944552</v>
      </c>
      <c r="K41" s="275" t="s">
        <v>91</v>
      </c>
      <c r="M41" s="346"/>
      <c r="N41" s="346"/>
    </row>
    <row r="42" spans="2:14" s="274" customFormat="1" x14ac:dyDescent="0.3">
      <c r="B42" s="276"/>
      <c r="C42" s="276"/>
      <c r="D42" s="276"/>
      <c r="E42" s="276"/>
      <c r="F42" s="423" t="s">
        <v>627</v>
      </c>
      <c r="G42" s="107" t="s">
        <v>328</v>
      </c>
      <c r="H42" s="273" t="s">
        <v>456</v>
      </c>
      <c r="I42" s="274" t="s">
        <v>302</v>
      </c>
      <c r="J42" s="422">
        <v>5000000</v>
      </c>
      <c r="K42" s="275" t="s">
        <v>91</v>
      </c>
      <c r="M42" s="346"/>
      <c r="N42" s="346"/>
    </row>
    <row r="43" spans="2:14" s="274" customFormat="1" x14ac:dyDescent="0.3">
      <c r="B43" s="276"/>
      <c r="C43" s="276"/>
      <c r="D43" s="276"/>
      <c r="E43" s="276"/>
      <c r="F43" s="421" t="s">
        <v>627</v>
      </c>
      <c r="G43" s="107" t="s">
        <v>328</v>
      </c>
      <c r="H43" s="273" t="s">
        <v>452</v>
      </c>
      <c r="I43" s="274" t="s">
        <v>302</v>
      </c>
      <c r="J43" s="422">
        <v>100000000</v>
      </c>
      <c r="K43" s="275" t="s">
        <v>91</v>
      </c>
      <c r="M43" s="346"/>
      <c r="N43" s="346"/>
    </row>
    <row r="44" spans="2:14" s="274" customFormat="1" x14ac:dyDescent="0.3">
      <c r="B44" s="276"/>
      <c r="C44" s="276"/>
      <c r="D44" s="276"/>
      <c r="E44" s="276"/>
      <c r="F44" s="420" t="s">
        <v>627</v>
      </c>
      <c r="G44" s="107" t="s">
        <v>328</v>
      </c>
      <c r="H44" s="273" t="s">
        <v>453</v>
      </c>
      <c r="I44" s="274" t="s">
        <v>302</v>
      </c>
      <c r="J44" s="422">
        <v>115500000</v>
      </c>
      <c r="K44" s="275" t="s">
        <v>91</v>
      </c>
      <c r="M44" s="346"/>
      <c r="N44" s="346"/>
    </row>
    <row r="45" spans="2:14" s="274" customFormat="1" ht="45" x14ac:dyDescent="0.3">
      <c r="B45" s="276"/>
      <c r="C45" s="276"/>
      <c r="D45" s="276"/>
      <c r="E45" s="276"/>
      <c r="F45" s="420" t="s">
        <v>599</v>
      </c>
      <c r="G45" s="107" t="s">
        <v>328</v>
      </c>
      <c r="H45" s="273" t="s">
        <v>457</v>
      </c>
      <c r="I45" s="274" t="s">
        <v>302</v>
      </c>
      <c r="J45" s="422">
        <v>0</v>
      </c>
      <c r="K45" s="275" t="s">
        <v>91</v>
      </c>
      <c r="M45" s="346"/>
      <c r="N45" s="346"/>
    </row>
    <row r="46" spans="2:14" s="274" customFormat="1" ht="45" x14ac:dyDescent="0.3">
      <c r="B46" s="276"/>
      <c r="C46" s="276"/>
      <c r="D46" s="276"/>
      <c r="E46" s="276"/>
      <c r="F46" s="421" t="s">
        <v>599</v>
      </c>
      <c r="G46" s="107" t="s">
        <v>328</v>
      </c>
      <c r="H46" s="273" t="s">
        <v>455</v>
      </c>
      <c r="I46" s="274" t="s">
        <v>302</v>
      </c>
      <c r="J46" s="422">
        <v>0</v>
      </c>
      <c r="K46" s="275" t="s">
        <v>91</v>
      </c>
      <c r="M46" s="346"/>
      <c r="N46" s="346"/>
    </row>
    <row r="47" spans="2:14" s="274" customFormat="1" ht="30" x14ac:dyDescent="0.3">
      <c r="B47" s="272" t="str">
        <f>IFERROR(VLOOKUP(Government_revenues_table[[#This Row],[Classification SFP]],Table6_GFS_codes_classification[],COLUMNS($F:F)+3,FALSE),"Do not enter data")</f>
        <v>Autre revenu (14E)</v>
      </c>
      <c r="C47" s="272" t="str">
        <f>IFERROR(VLOOKUP(Government_revenues_table[[#This Row],[Classification SFP]],Table6_GFS_codes_classification[],COLUMNS($F:G)+3,FALSE),"Do not enter data")</f>
        <v>Revenu dégagé de la propriété (141E)</v>
      </c>
      <c r="D47" s="272" t="str">
        <f>IFERROR(VLOOKUP(Government_revenues_table[[#This Row],[Classification SFP]],Table6_GFS_codes_classification[],COLUMNS($F:H)+3,FALSE),"Do not enter data")</f>
        <v>Dividendes (1412E)</v>
      </c>
      <c r="E47" s="272" t="str">
        <f>IFERROR(VLOOKUP(Government_revenues_table[[#This Row],[Classification SFP]],Table6_GFS_codes_classification[],COLUMNS($F:I)+3,FALSE),"Do not enter data")</f>
        <v>Provenant de la participation de l’État (1412E2)</v>
      </c>
      <c r="F47" s="421" t="s">
        <v>755</v>
      </c>
      <c r="G47" s="107" t="s">
        <v>328</v>
      </c>
      <c r="H47" s="274" t="s">
        <v>430</v>
      </c>
      <c r="I47" s="274" t="s">
        <v>298</v>
      </c>
      <c r="J47" s="422">
        <v>17092660859</v>
      </c>
      <c r="K47" s="275" t="s">
        <v>91</v>
      </c>
      <c r="M47" s="346"/>
      <c r="N47" s="346"/>
    </row>
    <row r="48" spans="2:14" s="274" customFormat="1" x14ac:dyDescent="0.3">
      <c r="B48" s="272" t="str">
        <f>IFERROR(VLOOKUP(Government_revenues_table[[#This Row],[Classification SFP]],Table6_GFS_codes_classification[],COLUMNS($F:F)+3,FALSE),"Do not enter data")</f>
        <v>Impôts (11E)</v>
      </c>
      <c r="C48" s="272" t="str">
        <f>IFERROR(VLOOKUP(Government_revenues_table[[#This Row],[Classification SFP]],Table6_GFS_codes_classification[],COLUMNS($F:G)+3,FALSE),"Do not enter data")</f>
        <v>Impôts sur les biens et services (114E)</v>
      </c>
      <c r="D48" s="272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8" s="272" t="str">
        <f>IFERROR(VLOOKUP(Government_revenues_table[[#This Row],[Classification SFP]],Table6_GFS_codes_classification[],COLUMNS($F:I)+3,FALSE),"Do not enter data")</f>
        <v>Droits de licence (114521E)</v>
      </c>
      <c r="F48" s="420" t="s">
        <v>627</v>
      </c>
      <c r="G48" s="107" t="s">
        <v>328</v>
      </c>
      <c r="H48" s="274" t="s">
        <v>431</v>
      </c>
      <c r="I48" s="274" t="s">
        <v>298</v>
      </c>
      <c r="J48" s="422">
        <v>161671675</v>
      </c>
      <c r="K48" s="275" t="s">
        <v>91</v>
      </c>
      <c r="M48" s="346"/>
      <c r="N48" s="346"/>
    </row>
    <row r="49" spans="2:14" s="274" customFormat="1" x14ac:dyDescent="0.3">
      <c r="B49" s="272" t="str">
        <f>IFERROR(VLOOKUP(Government_revenues_table[[#This Row],[Classification SFP]],Table6_GFS_codes_classification[],COLUMNS($F:F)+3,FALSE),"Do not enter data")</f>
        <v>Autre revenu (14E)</v>
      </c>
      <c r="C49" s="272" t="str">
        <f>IFERROR(VLOOKUP(Government_revenues_table[[#This Row],[Classification SFP]],Table6_GFS_codes_classification[],COLUMNS($F:G)+3,FALSE),"Do not enter data")</f>
        <v>Revenu dégagé de la propriété (141E)</v>
      </c>
      <c r="D49" s="272" t="str">
        <f>IFERROR(VLOOKUP(Government_revenues_table[[#This Row],[Classification SFP]],Table6_GFS_codes_classification[],COLUMNS($F:H)+3,FALSE),"Do not enter data")</f>
        <v>Loyers (1415E)</v>
      </c>
      <c r="E49" s="272" t="str">
        <f>IFERROR(VLOOKUP(Government_revenues_table[[#This Row],[Classification SFP]],Table6_GFS_codes_classification[],COLUMNS($F:I)+3,FALSE),"Do not enter data")</f>
        <v>Redevances (1415E1)</v>
      </c>
      <c r="F49" s="420" t="s">
        <v>783</v>
      </c>
      <c r="G49" s="107" t="s">
        <v>328</v>
      </c>
      <c r="H49" s="274" t="s">
        <v>429</v>
      </c>
      <c r="I49" s="274" t="s">
        <v>298</v>
      </c>
      <c r="J49" s="422">
        <v>45833787109</v>
      </c>
      <c r="K49" s="275" t="s">
        <v>91</v>
      </c>
      <c r="M49" s="346"/>
      <c r="N49" s="346"/>
    </row>
    <row r="50" spans="2:14" s="274" customFormat="1" x14ac:dyDescent="0.3">
      <c r="B50" s="276"/>
      <c r="C50" s="276"/>
      <c r="D50" s="276"/>
      <c r="E50" s="276"/>
      <c r="F50" s="420" t="s">
        <v>584</v>
      </c>
      <c r="G50" s="107" t="s">
        <v>328</v>
      </c>
      <c r="H50" s="273" t="s">
        <v>2454</v>
      </c>
      <c r="I50" s="274" t="s">
        <v>304</v>
      </c>
      <c r="J50" s="422">
        <v>8247500351</v>
      </c>
      <c r="K50" s="275" t="s">
        <v>91</v>
      </c>
      <c r="M50" s="346"/>
      <c r="N50" s="346"/>
    </row>
    <row r="51" spans="2:14" s="274" customFormat="1" x14ac:dyDescent="0.3">
      <c r="B51" s="276"/>
      <c r="C51" s="276"/>
      <c r="D51" s="276"/>
      <c r="E51" s="276"/>
      <c r="F51" s="421" t="s">
        <v>893</v>
      </c>
      <c r="G51" s="107" t="s">
        <v>328</v>
      </c>
      <c r="H51" s="273" t="s">
        <v>459</v>
      </c>
      <c r="I51" s="274" t="s">
        <v>304</v>
      </c>
      <c r="J51" s="422">
        <v>0</v>
      </c>
      <c r="K51" s="275" t="s">
        <v>91</v>
      </c>
      <c r="M51" s="346"/>
      <c r="N51" s="346"/>
    </row>
    <row r="52" spans="2:14" s="274" customFormat="1" x14ac:dyDescent="0.3">
      <c r="B52" s="276"/>
      <c r="C52" s="276"/>
      <c r="D52" s="276"/>
      <c r="E52" s="276"/>
      <c r="F52" s="421" t="s">
        <v>893</v>
      </c>
      <c r="G52" s="207" t="s">
        <v>328</v>
      </c>
      <c r="H52" s="273" t="s">
        <v>459</v>
      </c>
      <c r="I52" s="274" t="s">
        <v>306</v>
      </c>
      <c r="J52" s="422">
        <v>0</v>
      </c>
      <c r="K52" s="275" t="s">
        <v>91</v>
      </c>
      <c r="M52" s="346"/>
      <c r="N52" s="346"/>
    </row>
    <row r="53" spans="2:14" s="274" customFormat="1" x14ac:dyDescent="0.3">
      <c r="B53" s="276"/>
      <c r="C53" s="276"/>
      <c r="D53" s="276"/>
      <c r="E53" s="276"/>
      <c r="F53" s="421" t="s">
        <v>783</v>
      </c>
      <c r="G53" s="207" t="s">
        <v>83</v>
      </c>
      <c r="H53" s="273" t="s">
        <v>461</v>
      </c>
      <c r="I53" s="274" t="s">
        <v>305</v>
      </c>
      <c r="J53" s="422">
        <v>125000000</v>
      </c>
      <c r="K53" s="275" t="s">
        <v>91</v>
      </c>
      <c r="M53" s="346"/>
      <c r="N53" s="346"/>
    </row>
    <row r="54" spans="2:14" s="274" customFormat="1" x14ac:dyDescent="0.3">
      <c r="B54" s="276"/>
      <c r="C54" s="276"/>
      <c r="D54" s="276"/>
      <c r="E54" s="276"/>
      <c r="F54" s="421" t="s">
        <v>627</v>
      </c>
      <c r="G54" s="207" t="s">
        <v>83</v>
      </c>
      <c r="H54" s="273" t="s">
        <v>460</v>
      </c>
      <c r="I54" s="274" t="s">
        <v>305</v>
      </c>
      <c r="J54" s="422">
        <v>107935000</v>
      </c>
      <c r="K54" s="275" t="s">
        <v>91</v>
      </c>
      <c r="M54" s="346"/>
      <c r="N54" s="346"/>
    </row>
    <row r="55" spans="2:14" s="274" customFormat="1" x14ac:dyDescent="0.3">
      <c r="B55" s="282"/>
      <c r="C55" s="282"/>
      <c r="D55" s="282"/>
      <c r="E55" s="282"/>
      <c r="F55" s="277"/>
      <c r="J55" s="281"/>
      <c r="K55" s="281"/>
    </row>
    <row r="56" spans="2:14" s="274" customFormat="1" ht="15.6" thickBot="1" x14ac:dyDescent="0.35"/>
    <row r="57" spans="2:14" s="274" customFormat="1" ht="16.8" thickBot="1" x14ac:dyDescent="0.35">
      <c r="I57" s="278" t="s">
        <v>464</v>
      </c>
      <c r="J57" s="279">
        <f>SUMIF(Government_revenues_table[Devise],"USD",Government_revenues_table[Valeur des revenus])+(IFERROR(SUMIF(Government_revenues_table[Devise],"&lt;&gt;USD",Government_revenues_table[Valeur des revenus])/'Partie 1 - Présentation'!$E$51,0))</f>
        <v>516924688.79965901</v>
      </c>
      <c r="K57" s="280"/>
    </row>
    <row r="58" spans="2:14" s="274" customFormat="1" ht="15.6" thickBot="1" x14ac:dyDescent="0.35">
      <c r="J58" s="281"/>
    </row>
    <row r="59" spans="2:14" s="274" customFormat="1" ht="16.8" thickBot="1" x14ac:dyDescent="0.35">
      <c r="I59" s="278" t="str">
        <f>"Total en "&amp;'Partie 1 - Présentation'!$E$50</f>
        <v>Total en XOF</v>
      </c>
      <c r="J59" s="279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303176329981</v>
      </c>
      <c r="K59" s="280"/>
    </row>
    <row r="60" spans="2:14" s="274" customFormat="1" x14ac:dyDescent="0.3">
      <c r="J60" s="281"/>
    </row>
    <row r="61" spans="2:14" s="274" customFormat="1" x14ac:dyDescent="0.3">
      <c r="J61" s="281"/>
    </row>
    <row r="62" spans="2:14" s="274" customFormat="1" x14ac:dyDescent="0.3"/>
    <row r="63" spans="2:14" s="274" customFormat="1" ht="24" x14ac:dyDescent="0.3">
      <c r="F63" s="210" t="s">
        <v>465</v>
      </c>
      <c r="G63" s="202"/>
      <c r="H63" s="202"/>
      <c r="I63" s="202"/>
      <c r="J63" s="202"/>
      <c r="K63" s="202"/>
    </row>
    <row r="64" spans="2:14" s="274" customFormat="1" x14ac:dyDescent="0.3">
      <c r="F64" s="211" t="s">
        <v>466</v>
      </c>
      <c r="G64" s="292"/>
      <c r="H64" s="292"/>
      <c r="I64" s="292"/>
      <c r="J64" s="351"/>
      <c r="K64" s="351"/>
    </row>
    <row r="65" spans="6:11" s="274" customFormat="1" x14ac:dyDescent="0.3">
      <c r="F65" s="211"/>
      <c r="G65" s="292"/>
      <c r="H65" s="292"/>
      <c r="I65" s="292"/>
      <c r="J65" s="351"/>
      <c r="K65" s="351"/>
    </row>
    <row r="66" spans="6:11" s="274" customFormat="1" x14ac:dyDescent="0.3">
      <c r="F66" s="211"/>
      <c r="G66" s="293"/>
      <c r="H66" s="293"/>
      <c r="I66" s="294" t="s">
        <v>467</v>
      </c>
      <c r="J66" s="351"/>
      <c r="K66" s="351"/>
    </row>
    <row r="67" spans="6:11" s="274" customFormat="1" ht="45" x14ac:dyDescent="0.3">
      <c r="F67" s="211"/>
      <c r="G67" s="295" t="s">
        <v>468</v>
      </c>
      <c r="H67" s="296">
        <f>+'Partie 3 - Entités déclarantes'!C33</f>
        <v>418422257961.71954</v>
      </c>
      <c r="I67" s="292"/>
      <c r="J67" s="351"/>
      <c r="K67" s="351"/>
    </row>
    <row r="68" spans="6:11" s="274" customFormat="1" ht="45" x14ac:dyDescent="0.3">
      <c r="F68" s="211"/>
      <c r="G68" s="295" t="s">
        <v>469</v>
      </c>
      <c r="H68" s="296">
        <f>+J59</f>
        <v>303176329981</v>
      </c>
      <c r="I68" s="292"/>
      <c r="J68" s="351"/>
      <c r="K68" s="351"/>
    </row>
    <row r="69" spans="6:11" s="274" customFormat="1" x14ac:dyDescent="0.3">
      <c r="F69" s="211"/>
      <c r="G69" s="297"/>
      <c r="H69" s="298">
        <f>+H67-H68</f>
        <v>115245927980.71954</v>
      </c>
      <c r="I69" s="292"/>
      <c r="J69" s="351"/>
      <c r="K69" s="351"/>
    </row>
    <row r="70" spans="6:11" s="274" customFormat="1" ht="30" x14ac:dyDescent="0.3">
      <c r="F70" s="211"/>
      <c r="G70" s="292" t="s">
        <v>470</v>
      </c>
      <c r="H70" s="296">
        <f>+'Partie 3 - Entités déclarantes'!G77</f>
        <v>3417908486.7195673</v>
      </c>
      <c r="I70" s="295" t="s">
        <v>471</v>
      </c>
      <c r="J70" s="351"/>
      <c r="K70" s="351"/>
    </row>
    <row r="71" spans="6:11" s="274" customFormat="1" ht="15.6" thickBot="1" x14ac:dyDescent="0.35">
      <c r="F71" s="211"/>
      <c r="G71" s="299" t="s">
        <v>310</v>
      </c>
      <c r="H71" s="300">
        <f>H69-H70</f>
        <v>111828019493.99997</v>
      </c>
      <c r="I71" s="292"/>
      <c r="J71" s="351"/>
      <c r="K71" s="351"/>
    </row>
    <row r="72" spans="6:11" s="274" customFormat="1" ht="15.6" thickTop="1" x14ac:dyDescent="0.3">
      <c r="F72" s="211"/>
      <c r="G72" s="292"/>
      <c r="H72" s="292"/>
      <c r="I72" s="292"/>
      <c r="J72" s="351"/>
      <c r="K72" s="351"/>
    </row>
    <row r="73" spans="6:11" s="274" customFormat="1" x14ac:dyDescent="0.3">
      <c r="F73" s="211" t="s">
        <v>472</v>
      </c>
      <c r="G73" s="301" t="s">
        <v>473</v>
      </c>
      <c r="H73" s="304">
        <f>+H71-J87</f>
        <v>63515158988.999969</v>
      </c>
      <c r="I73" s="292"/>
      <c r="J73" s="351"/>
      <c r="K73" s="351"/>
    </row>
    <row r="74" spans="6:11" s="274" customFormat="1" x14ac:dyDescent="0.3">
      <c r="F74" s="292"/>
      <c r="G74" s="292"/>
      <c r="H74" s="292"/>
      <c r="I74" s="292"/>
      <c r="J74" s="351"/>
      <c r="K74" s="351"/>
    </row>
    <row r="75" spans="6:11" s="274" customFormat="1" x14ac:dyDescent="0.3">
      <c r="F75" s="292"/>
      <c r="G75" s="212" t="s">
        <v>320</v>
      </c>
      <c r="H75" s="212" t="s">
        <v>474</v>
      </c>
      <c r="I75" s="212" t="s">
        <v>426</v>
      </c>
      <c r="J75" s="213" t="s">
        <v>427</v>
      </c>
      <c r="K75" s="214" t="s">
        <v>405</v>
      </c>
    </row>
    <row r="76" spans="6:11" s="274" customFormat="1" x14ac:dyDescent="0.3">
      <c r="F76" s="292"/>
      <c r="G76" s="215" t="s">
        <v>328</v>
      </c>
      <c r="H76" s="215" t="s">
        <v>475</v>
      </c>
      <c r="I76" s="292" t="s">
        <v>301</v>
      </c>
      <c r="J76" s="216">
        <v>40674189578</v>
      </c>
      <c r="K76" s="351" t="s">
        <v>91</v>
      </c>
    </row>
    <row r="77" spans="6:11" s="274" customFormat="1" x14ac:dyDescent="0.3">
      <c r="F77" s="292"/>
      <c r="G77" s="292" t="s">
        <v>328</v>
      </c>
      <c r="H77" s="292" t="s">
        <v>476</v>
      </c>
      <c r="I77" s="292" t="s">
        <v>301</v>
      </c>
      <c r="J77" s="351">
        <v>467472611</v>
      </c>
      <c r="K77" s="351" t="s">
        <v>91</v>
      </c>
    </row>
    <row r="78" spans="6:11" s="274" customFormat="1" x14ac:dyDescent="0.3">
      <c r="F78" s="292"/>
      <c r="G78" s="292" t="s">
        <v>328</v>
      </c>
      <c r="H78" s="292" t="s">
        <v>477</v>
      </c>
      <c r="I78" s="292" t="s">
        <v>302</v>
      </c>
      <c r="J78" s="351">
        <v>1476839992</v>
      </c>
      <c r="K78" s="351" t="s">
        <v>91</v>
      </c>
    </row>
    <row r="79" spans="6:11" s="274" customFormat="1" x14ac:dyDescent="0.3">
      <c r="F79" s="292"/>
      <c r="G79" s="292" t="s">
        <v>328</v>
      </c>
      <c r="H79" s="292" t="s">
        <v>475</v>
      </c>
      <c r="I79" s="292" t="s">
        <v>306</v>
      </c>
      <c r="J79" s="351">
        <v>5555523575</v>
      </c>
      <c r="K79" s="351" t="s">
        <v>91</v>
      </c>
    </row>
    <row r="80" spans="6:11" s="274" customFormat="1" x14ac:dyDescent="0.3">
      <c r="F80" s="292"/>
      <c r="G80" s="292"/>
      <c r="H80" s="292" t="s">
        <v>475</v>
      </c>
      <c r="I80" s="292" t="s">
        <v>478</v>
      </c>
      <c r="J80" s="351">
        <v>81919239</v>
      </c>
      <c r="K80" s="351"/>
    </row>
    <row r="81" spans="6:11" s="274" customFormat="1" x14ac:dyDescent="0.3">
      <c r="F81" s="292"/>
      <c r="G81" s="292"/>
      <c r="H81" s="292" t="s">
        <v>477</v>
      </c>
      <c r="I81" s="292" t="s">
        <v>479</v>
      </c>
      <c r="J81" s="351">
        <v>56915510</v>
      </c>
      <c r="K81" s="217"/>
    </row>
    <row r="82" spans="6:11" s="274" customFormat="1" x14ac:dyDescent="0.3">
      <c r="F82" s="355"/>
      <c r="G82" s="355" t="s">
        <v>328</v>
      </c>
      <c r="H82" s="355" t="s">
        <v>463</v>
      </c>
      <c r="I82" s="355" t="s">
        <v>306</v>
      </c>
      <c r="J82" s="356">
        <v>6410816794</v>
      </c>
      <c r="K82" s="217" t="s">
        <v>91</v>
      </c>
    </row>
    <row r="83" spans="6:11" s="274" customFormat="1" x14ac:dyDescent="0.3">
      <c r="F83" s="355"/>
      <c r="G83" s="355" t="s">
        <v>328</v>
      </c>
      <c r="H83" s="355" t="s">
        <v>448</v>
      </c>
      <c r="I83" s="355" t="s">
        <v>301</v>
      </c>
      <c r="J83" s="356">
        <v>0</v>
      </c>
      <c r="K83" s="217" t="s">
        <v>91</v>
      </c>
    </row>
    <row r="84" spans="6:11" s="274" customFormat="1" x14ac:dyDescent="0.3">
      <c r="F84" s="355"/>
      <c r="G84" s="355" t="s">
        <v>328</v>
      </c>
      <c r="H84" s="355" t="s">
        <v>462</v>
      </c>
      <c r="I84" s="355" t="s">
        <v>306</v>
      </c>
      <c r="J84" s="356">
        <v>23684278143</v>
      </c>
      <c r="K84" s="217" t="s">
        <v>91</v>
      </c>
    </row>
    <row r="85" spans="6:11" s="274" customFormat="1" x14ac:dyDescent="0.3">
      <c r="F85" s="355"/>
      <c r="G85" s="355" t="s">
        <v>328</v>
      </c>
      <c r="H85" s="355" t="s">
        <v>444</v>
      </c>
      <c r="I85" s="355" t="s">
        <v>301</v>
      </c>
      <c r="J85" s="356">
        <v>23469344645</v>
      </c>
      <c r="K85" s="217" t="s">
        <v>91</v>
      </c>
    </row>
    <row r="86" spans="6:11" s="274" customFormat="1" x14ac:dyDescent="0.3">
      <c r="F86" s="355"/>
      <c r="G86" s="355" t="s">
        <v>328</v>
      </c>
      <c r="H86" s="355" t="s">
        <v>446</v>
      </c>
      <c r="I86" s="355" t="s">
        <v>301</v>
      </c>
      <c r="J86" s="356">
        <v>10253364946</v>
      </c>
      <c r="K86" s="217" t="s">
        <v>91</v>
      </c>
    </row>
    <row r="87" spans="6:11" s="274" customFormat="1" ht="15.6" thickBot="1" x14ac:dyDescent="0.35">
      <c r="F87" s="292"/>
      <c r="G87" s="218" t="s">
        <v>480</v>
      </c>
      <c r="H87" s="218"/>
      <c r="I87" s="218"/>
      <c r="J87" s="219">
        <f>SUM(J76:J81)</f>
        <v>48312860505</v>
      </c>
      <c r="K87" s="217" t="s">
        <v>91</v>
      </c>
    </row>
    <row r="88" spans="6:11" s="274" customFormat="1" ht="15.6" thickTop="1" x14ac:dyDescent="0.3">
      <c r="F88" s="292"/>
      <c r="G88" s="292"/>
      <c r="H88" s="292"/>
      <c r="I88" s="292"/>
      <c r="J88" s="351"/>
      <c r="K88" s="351"/>
    </row>
    <row r="89" spans="6:11" s="274" customFormat="1" x14ac:dyDescent="0.3">
      <c r="F89" s="292"/>
      <c r="G89" s="292"/>
      <c r="H89" s="292"/>
      <c r="I89" s="292"/>
      <c r="J89" s="351"/>
      <c r="K89" s="351"/>
    </row>
    <row r="90" spans="6:11" s="274" customFormat="1" x14ac:dyDescent="0.3">
      <c r="F90" s="292"/>
      <c r="G90" s="292"/>
      <c r="H90" s="292"/>
      <c r="I90" s="292"/>
      <c r="J90" s="351"/>
      <c r="K90" s="351"/>
    </row>
    <row r="91" spans="6:11" s="274" customFormat="1" x14ac:dyDescent="0.3">
      <c r="F91" s="292"/>
      <c r="G91" s="292"/>
      <c r="H91" s="292"/>
      <c r="I91" s="292"/>
      <c r="J91" s="351"/>
      <c r="K91" s="351"/>
    </row>
    <row r="92" spans="6:11" s="274" customFormat="1" x14ac:dyDescent="0.3">
      <c r="F92" s="292"/>
      <c r="G92" s="292"/>
      <c r="H92" s="292"/>
      <c r="I92" s="292"/>
      <c r="J92" s="351"/>
      <c r="K92" s="351"/>
    </row>
    <row r="93" spans="6:11" s="274" customFormat="1" x14ac:dyDescent="0.3">
      <c r="F93" s="292"/>
      <c r="G93" s="292"/>
      <c r="H93" s="292"/>
      <c r="I93" s="292"/>
      <c r="J93" s="351"/>
      <c r="K93" s="351"/>
    </row>
    <row r="94" spans="6:11" s="274" customFormat="1" ht="16.2" x14ac:dyDescent="0.3">
      <c r="F94" s="39"/>
      <c r="G94" s="39"/>
      <c r="H94" s="39"/>
      <c r="I94" s="39"/>
      <c r="J94" s="39"/>
      <c r="K94" s="39"/>
    </row>
    <row r="95" spans="6:11" s="274" customFormat="1" x14ac:dyDescent="0.3"/>
    <row r="96" spans="6:11" s="274" customFormat="1" x14ac:dyDescent="0.3"/>
    <row r="97" spans="2:14" s="12" customFormat="1" ht="16.8" thickBot="1" x14ac:dyDescent="0.35">
      <c r="B97" s="389" t="s">
        <v>33</v>
      </c>
      <c r="C97" s="389"/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89"/>
    </row>
    <row r="98" spans="2:14" s="12" customFormat="1" ht="16.8" thickBot="1" x14ac:dyDescent="0.35">
      <c r="B98" s="390" t="s">
        <v>34</v>
      </c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390"/>
      <c r="N98" s="390"/>
    </row>
    <row r="99" spans="2:14" s="12" customFormat="1" ht="16.8" thickBot="1" x14ac:dyDescent="0.35">
      <c r="B99" s="391" t="s">
        <v>35</v>
      </c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</row>
    <row r="100" spans="2:14" s="12" customFormat="1" ht="16.2" x14ac:dyDescent="0.3">
      <c r="B100" s="392" t="s">
        <v>36</v>
      </c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</row>
    <row r="101" spans="2:14" s="60" customFormat="1" ht="16.8" thickBot="1" x14ac:dyDescent="0.35">
      <c r="B101" s="52"/>
      <c r="C101" s="52"/>
      <c r="D101" s="52"/>
      <c r="E101" s="52"/>
      <c r="F101" s="52"/>
      <c r="G101" s="52"/>
    </row>
    <row r="102" spans="2:14" ht="18.600000000000001" x14ac:dyDescent="0.35">
      <c r="F102" s="337" t="s">
        <v>113</v>
      </c>
      <c r="G102" s="12"/>
      <c r="H102" s="190"/>
      <c r="I102" s="12"/>
      <c r="J102" s="190"/>
      <c r="K102" s="190"/>
    </row>
    <row r="103" spans="2:14" ht="16.2" x14ac:dyDescent="0.35">
      <c r="F103" s="364" t="s">
        <v>38</v>
      </c>
      <c r="G103" s="364"/>
      <c r="H103" s="364"/>
      <c r="I103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55 F22:G55" name="Government revenues"/>
  </protectedRanges>
  <mergeCells count="20">
    <mergeCell ref="M24:N24"/>
    <mergeCell ref="M21:N21"/>
    <mergeCell ref="F16:N16"/>
    <mergeCell ref="F13:J13"/>
    <mergeCell ref="F14:J14"/>
    <mergeCell ref="F15:J15"/>
    <mergeCell ref="M22:N23"/>
    <mergeCell ref="F20:J20"/>
    <mergeCell ref="M10:N14"/>
    <mergeCell ref="M19:N19"/>
    <mergeCell ref="F9:J9"/>
    <mergeCell ref="M9:N9"/>
    <mergeCell ref="F10:J10"/>
    <mergeCell ref="F11:J11"/>
    <mergeCell ref="F12:J12"/>
    <mergeCell ref="F103:H103"/>
    <mergeCell ref="B97:N97"/>
    <mergeCell ref="B98:N98"/>
    <mergeCell ref="B99:N99"/>
    <mergeCell ref="B100:N100"/>
  </mergeCells>
  <dataValidations count="10">
    <dataValidation type="whole" allowBlank="1" showInputMessage="1" showErrorMessage="1" errorTitle="Veuillez ne pas modifier" error="Veuillez ne pas modifier ces cellules" sqref="F102:H102 I102:N103 F94:N96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J20:J21 G21:H21 G18:K18 F63:I64 F74:I74 J63:K74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103:H103" xr:uid="{21CBFACE-2704-4133-972F-EF1DBA32DD01}"/>
    <dataValidation type="whole" errorStyle="warning" allowBlank="1" showInputMessage="1" showErrorMessage="1" errorTitle="Veuillez ne pas remplir" error="Ces cellules seront complétées automatiquement" sqref="J57 J59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97:B100 F20:K20 M22:N54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101:G101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4" xr:uid="{8DE4F693-69E2-42F7-86CA-588D29D470C2}">
      <formula1>0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4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99:G99" r:id="rId5" display="Pour la version la plus récente des modèles de données résumées, consultez https://eiti.org/fr/document/modele-donnees-resumees-itie" xr:uid="{59A1968A-B6B9-4C95-AB4B-10DEE6914D53}"/>
    <hyperlink ref="B98:G98" r:id="rId6" display="Vous voulez en savoir plus sur votre pays ? Vérifiez si votre pays met en œuvre la Norme ITIE en visitant https://eiti.org/countries" xr:uid="{274401AA-35F5-454A-A6FF-6CA674E2F027}"/>
    <hyperlink ref="B100:G100" r:id="rId7" display="Give us your feedback or report a conflict in the data! Write to us at  data@eiti.org" xr:uid="{5BDFDDE6-5505-4327-9496-85D947F7C00D}"/>
    <hyperlink ref="M24:N24" r:id="rId8" display="Pour plus d’orientations, visitez la page https://eiti.org/fr/document/modele-donnees-resumees-itie" xr:uid="{00000000-0004-0000-0400-000005000000}"/>
    <hyperlink ref="M19:N19" r:id="rId9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0"/>
  <colBreaks count="1" manualBreakCount="1">
    <brk id="12" max="1048575" man="1"/>
  </colBreaks>
  <drawing r:id="rId11"/>
  <tableParts count="1">
    <tablePart r:id="rId1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K76:K87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B22:E54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G22:G54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K22:K54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déclarantes'!$B$21:$B$28</xm:f>
          </x14:formula1>
          <xm:sqref>I22:I54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O928"/>
  <sheetViews>
    <sheetView showGridLines="0" tabSelected="1" topLeftCell="A889" zoomScale="80" zoomScaleNormal="80" workbookViewId="0">
      <selection activeCell="N7" sqref="N7"/>
    </sheetView>
  </sheetViews>
  <sheetFormatPr defaultColWidth="9.21875" defaultRowHeight="15" x14ac:dyDescent="0.35"/>
  <cols>
    <col min="1" max="1" width="3.77734375" style="191" customWidth="1"/>
    <col min="2" max="2" width="4.5546875" style="191" hidden="1" customWidth="1"/>
    <col min="3" max="3" width="23.21875" style="191" customWidth="1"/>
    <col min="4" max="4" width="30.77734375" style="191" customWidth="1"/>
    <col min="5" max="5" width="44" style="191" bestFit="1" customWidth="1"/>
    <col min="6" max="6" width="9.21875" style="191" customWidth="1"/>
    <col min="7" max="7" width="21.77734375" style="191" customWidth="1"/>
    <col min="8" max="8" width="14.88671875" style="191" customWidth="1"/>
    <col min="9" max="9" width="5.5546875" style="191" customWidth="1"/>
    <col min="10" max="10" width="25.21875" style="206" customWidth="1"/>
    <col min="11" max="11" width="27.5546875" style="191" customWidth="1"/>
    <col min="12" max="12" width="20" style="191" customWidth="1"/>
    <col min="13" max="13" width="9.21875" style="191"/>
    <col min="14" max="14" width="15.21875" style="191" customWidth="1"/>
    <col min="15" max="16" width="9.21875" style="191"/>
    <col min="17" max="33" width="15.77734375" style="191" customWidth="1"/>
    <col min="34" max="16384" width="9.21875" style="191"/>
  </cols>
  <sheetData>
    <row r="1" spans="2:14" x14ac:dyDescent="0.35">
      <c r="J1" s="327"/>
    </row>
    <row r="2" spans="2:14" ht="36.75" customHeight="1" x14ac:dyDescent="0.35">
      <c r="C2" s="15" t="s">
        <v>481</v>
      </c>
      <c r="D2" s="220"/>
      <c r="E2" s="220"/>
      <c r="F2" s="221"/>
      <c r="G2" s="220"/>
      <c r="H2" s="220"/>
      <c r="I2" s="220"/>
      <c r="J2" s="328"/>
      <c r="K2" s="220"/>
      <c r="L2" s="220"/>
    </row>
    <row r="3" spans="2:14" ht="21" customHeight="1" x14ac:dyDescent="0.35">
      <c r="C3" s="393" t="s">
        <v>46</v>
      </c>
      <c r="D3" s="393"/>
      <c r="E3" s="393"/>
      <c r="F3" s="393"/>
      <c r="G3" s="343"/>
      <c r="H3" s="343"/>
      <c r="I3" s="222"/>
      <c r="J3" s="329"/>
      <c r="K3" s="343"/>
      <c r="L3" s="343"/>
    </row>
    <row r="4" spans="2:14" ht="15.6" customHeight="1" x14ac:dyDescent="0.35">
      <c r="C4" s="407" t="s">
        <v>482</v>
      </c>
      <c r="D4" s="407"/>
      <c r="E4" s="407"/>
      <c r="F4" s="407"/>
      <c r="G4" s="407"/>
      <c r="H4" s="352"/>
      <c r="I4" s="413"/>
      <c r="J4" s="414"/>
      <c r="K4" s="413"/>
      <c r="L4" s="220"/>
    </row>
    <row r="5" spans="2:14" ht="15.6" customHeight="1" x14ac:dyDescent="0.35">
      <c r="C5" s="407" t="s">
        <v>483</v>
      </c>
      <c r="D5" s="407"/>
      <c r="E5" s="407"/>
      <c r="F5" s="407"/>
      <c r="G5" s="407"/>
      <c r="H5" s="352"/>
      <c r="I5" s="413"/>
      <c r="J5" s="414"/>
      <c r="K5" s="413"/>
      <c r="L5" s="220"/>
    </row>
    <row r="6" spans="2:14" ht="15.6" customHeight="1" x14ac:dyDescent="0.35">
      <c r="C6" s="407" t="s">
        <v>484</v>
      </c>
      <c r="D6" s="407"/>
      <c r="E6" s="407"/>
      <c r="F6" s="407"/>
      <c r="G6" s="407"/>
      <c r="H6" s="352"/>
      <c r="I6" s="413"/>
      <c r="J6" s="414"/>
      <c r="K6" s="413"/>
      <c r="L6" s="220"/>
    </row>
    <row r="7" spans="2:14" ht="15.6" customHeight="1" x14ac:dyDescent="0.35">
      <c r="C7" s="407" t="s">
        <v>485</v>
      </c>
      <c r="D7" s="407"/>
      <c r="E7" s="407"/>
      <c r="F7" s="407"/>
      <c r="G7" s="407"/>
      <c r="H7" s="352"/>
      <c r="I7" s="413"/>
      <c r="J7" s="414"/>
      <c r="K7" s="413"/>
      <c r="L7" s="220"/>
    </row>
    <row r="8" spans="2:14" ht="30" customHeight="1" x14ac:dyDescent="0.35">
      <c r="C8" s="407" t="s">
        <v>486</v>
      </c>
      <c r="D8" s="407"/>
      <c r="E8" s="407"/>
      <c r="F8" s="407"/>
      <c r="G8" s="407"/>
      <c r="H8" s="352"/>
      <c r="I8" s="413"/>
      <c r="J8" s="414"/>
      <c r="K8" s="413"/>
      <c r="L8" s="220"/>
    </row>
    <row r="9" spans="2:14" ht="16.2" x14ac:dyDescent="0.35">
      <c r="C9" s="382" t="s">
        <v>290</v>
      </c>
      <c r="D9" s="382"/>
      <c r="E9" s="382"/>
      <c r="F9" s="382"/>
      <c r="G9" s="382"/>
      <c r="H9" s="382"/>
      <c r="I9" s="382"/>
      <c r="J9" s="415"/>
      <c r="K9" s="382"/>
      <c r="L9" s="220"/>
    </row>
    <row r="11" spans="2:14" ht="24" x14ac:dyDescent="0.35">
      <c r="C11" s="408" t="s">
        <v>487</v>
      </c>
      <c r="D11" s="408"/>
      <c r="E11" s="408"/>
      <c r="F11" s="408"/>
      <c r="G11" s="408"/>
      <c r="H11" s="408"/>
      <c r="I11" s="408"/>
      <c r="J11" s="409"/>
      <c r="K11" s="408"/>
    </row>
    <row r="12" spans="2:14" ht="14.25" customHeight="1" x14ac:dyDescent="0.35"/>
    <row r="13" spans="2:14" x14ac:dyDescent="0.35">
      <c r="C13" s="410" t="s">
        <v>488</v>
      </c>
      <c r="D13" s="410"/>
      <c r="E13" s="410"/>
      <c r="F13" s="410"/>
      <c r="G13" s="410"/>
      <c r="H13" s="410"/>
      <c r="I13" s="410"/>
      <c r="J13" s="411"/>
      <c r="K13" s="412"/>
      <c r="L13" s="261"/>
      <c r="M13" s="261"/>
      <c r="N13" s="261"/>
    </row>
    <row r="14" spans="2:14" x14ac:dyDescent="0.35">
      <c r="B14" s="191" t="s">
        <v>320</v>
      </c>
      <c r="C14" s="191" t="s">
        <v>489</v>
      </c>
      <c r="D14" s="191" t="s">
        <v>426</v>
      </c>
      <c r="E14" s="191" t="s">
        <v>490</v>
      </c>
      <c r="F14" s="191" t="s">
        <v>491</v>
      </c>
      <c r="G14" s="191" t="s">
        <v>492</v>
      </c>
      <c r="H14" s="191" t="s">
        <v>493</v>
      </c>
      <c r="I14" s="191" t="s">
        <v>494</v>
      </c>
      <c r="J14" s="206" t="s">
        <v>495</v>
      </c>
      <c r="K14" s="191" t="s">
        <v>496</v>
      </c>
      <c r="L14" s="191" t="s">
        <v>497</v>
      </c>
      <c r="M14" s="191" t="s">
        <v>498</v>
      </c>
      <c r="N14" s="191" t="s">
        <v>467</v>
      </c>
    </row>
    <row r="15" spans="2:14" x14ac:dyDescent="0.35">
      <c r="C15" s="191" t="s">
        <v>325</v>
      </c>
      <c r="D15" s="191" t="s">
        <v>301</v>
      </c>
      <c r="E15" s="191" t="s">
        <v>441</v>
      </c>
      <c r="F15" s="191" t="s">
        <v>71</v>
      </c>
      <c r="G15" s="191" t="s">
        <v>71</v>
      </c>
      <c r="I15" s="191" t="s">
        <v>91</v>
      </c>
      <c r="J15" s="424">
        <v>454009042</v>
      </c>
      <c r="K15" s="191" t="s">
        <v>71</v>
      </c>
    </row>
    <row r="16" spans="2:14" x14ac:dyDescent="0.35">
      <c r="C16" s="191" t="s">
        <v>331</v>
      </c>
      <c r="D16" s="191" t="s">
        <v>301</v>
      </c>
      <c r="E16" s="191" t="s">
        <v>441</v>
      </c>
      <c r="F16" s="191" t="s">
        <v>71</v>
      </c>
      <c r="G16" s="191" t="s">
        <v>71</v>
      </c>
      <c r="I16" s="191" t="s">
        <v>91</v>
      </c>
      <c r="J16" s="425">
        <v>1106674395</v>
      </c>
      <c r="K16" s="191" t="s">
        <v>71</v>
      </c>
    </row>
    <row r="17" spans="3:11" x14ac:dyDescent="0.35">
      <c r="C17" s="191" t="s">
        <v>334</v>
      </c>
      <c r="D17" s="191" t="s">
        <v>301</v>
      </c>
      <c r="E17" s="191" t="s">
        <v>441</v>
      </c>
      <c r="F17" s="191" t="s">
        <v>71</v>
      </c>
      <c r="G17" s="191" t="s">
        <v>71</v>
      </c>
      <c r="I17" s="191" t="s">
        <v>91</v>
      </c>
      <c r="J17" s="425">
        <v>186621429</v>
      </c>
      <c r="K17" s="191" t="s">
        <v>71</v>
      </c>
    </row>
    <row r="18" spans="3:11" x14ac:dyDescent="0.35">
      <c r="C18" s="191" t="s">
        <v>336</v>
      </c>
      <c r="D18" s="191" t="s">
        <v>301</v>
      </c>
      <c r="E18" s="191" t="s">
        <v>441</v>
      </c>
      <c r="F18" s="191" t="s">
        <v>71</v>
      </c>
      <c r="G18" s="191" t="s">
        <v>71</v>
      </c>
      <c r="I18" s="191" t="s">
        <v>91</v>
      </c>
      <c r="J18" s="425">
        <v>767082790</v>
      </c>
      <c r="K18" s="191" t="s">
        <v>71</v>
      </c>
    </row>
    <row r="19" spans="3:11" x14ac:dyDescent="0.35">
      <c r="C19" s="191" t="s">
        <v>339</v>
      </c>
      <c r="D19" s="191" t="s">
        <v>301</v>
      </c>
      <c r="E19" s="191" t="s">
        <v>441</v>
      </c>
      <c r="F19" s="191" t="s">
        <v>71</v>
      </c>
      <c r="G19" s="191" t="s">
        <v>71</v>
      </c>
      <c r="I19" s="191" t="s">
        <v>91</v>
      </c>
      <c r="J19" s="425">
        <v>518424226</v>
      </c>
      <c r="K19" s="191" t="s">
        <v>71</v>
      </c>
    </row>
    <row r="20" spans="3:11" x14ac:dyDescent="0.35">
      <c r="C20" s="191" t="s">
        <v>342</v>
      </c>
      <c r="D20" s="191" t="s">
        <v>301</v>
      </c>
      <c r="E20" s="191" t="s">
        <v>441</v>
      </c>
      <c r="F20" s="191" t="s">
        <v>71</v>
      </c>
      <c r="G20" s="191" t="s">
        <v>71</v>
      </c>
      <c r="I20" s="191" t="s">
        <v>91</v>
      </c>
      <c r="J20" s="425">
        <v>167309982</v>
      </c>
      <c r="K20" s="191" t="s">
        <v>71</v>
      </c>
    </row>
    <row r="21" spans="3:11" x14ac:dyDescent="0.35">
      <c r="C21" s="191" t="s">
        <v>345</v>
      </c>
      <c r="D21" s="191" t="s">
        <v>301</v>
      </c>
      <c r="E21" s="191" t="s">
        <v>441</v>
      </c>
      <c r="F21" s="191" t="s">
        <v>71</v>
      </c>
      <c r="G21" s="191" t="s">
        <v>71</v>
      </c>
      <c r="I21" s="191" t="s">
        <v>91</v>
      </c>
      <c r="J21" s="425">
        <v>530068300</v>
      </c>
      <c r="K21" s="191" t="s">
        <v>71</v>
      </c>
    </row>
    <row r="22" spans="3:11" x14ac:dyDescent="0.35">
      <c r="C22" s="191" t="s">
        <v>347</v>
      </c>
      <c r="D22" s="191" t="s">
        <v>301</v>
      </c>
      <c r="E22" s="191" t="s">
        <v>441</v>
      </c>
      <c r="F22" s="191" t="s">
        <v>71</v>
      </c>
      <c r="G22" s="191" t="s">
        <v>71</v>
      </c>
      <c r="I22" s="191" t="s">
        <v>91</v>
      </c>
      <c r="J22" s="425">
        <v>0</v>
      </c>
      <c r="K22" s="191" t="s">
        <v>71</v>
      </c>
    </row>
    <row r="23" spans="3:11" x14ac:dyDescent="0.35">
      <c r="C23" s="191" t="s">
        <v>349</v>
      </c>
      <c r="D23" s="191" t="s">
        <v>301</v>
      </c>
      <c r="E23" s="191" t="s">
        <v>441</v>
      </c>
      <c r="F23" s="191" t="s">
        <v>71</v>
      </c>
      <c r="G23" s="191" t="s">
        <v>71</v>
      </c>
      <c r="I23" s="191" t="s">
        <v>91</v>
      </c>
      <c r="J23" s="425">
        <v>106605021</v>
      </c>
      <c r="K23" s="191" t="s">
        <v>71</v>
      </c>
    </row>
    <row r="24" spans="3:11" x14ac:dyDescent="0.35">
      <c r="C24" s="191" t="s">
        <v>352</v>
      </c>
      <c r="D24" s="191" t="s">
        <v>301</v>
      </c>
      <c r="E24" s="191" t="s">
        <v>441</v>
      </c>
      <c r="F24" s="191" t="s">
        <v>71</v>
      </c>
      <c r="G24" s="191" t="s">
        <v>71</v>
      </c>
      <c r="I24" s="191" t="s">
        <v>91</v>
      </c>
      <c r="J24" s="425">
        <v>63477422</v>
      </c>
      <c r="K24" s="191" t="s">
        <v>71</v>
      </c>
    </row>
    <row r="25" spans="3:11" x14ac:dyDescent="0.35">
      <c r="C25" s="191" t="s">
        <v>355</v>
      </c>
      <c r="D25" s="191" t="s">
        <v>301</v>
      </c>
      <c r="E25" s="191" t="s">
        <v>441</v>
      </c>
      <c r="F25" s="191" t="s">
        <v>71</v>
      </c>
      <c r="G25" s="191" t="s">
        <v>71</v>
      </c>
      <c r="I25" s="191" t="s">
        <v>91</v>
      </c>
      <c r="J25" s="425">
        <v>79322251</v>
      </c>
      <c r="K25" s="191" t="s">
        <v>71</v>
      </c>
    </row>
    <row r="26" spans="3:11" x14ac:dyDescent="0.35">
      <c r="C26" s="191" t="s">
        <v>358</v>
      </c>
      <c r="D26" s="191" t="s">
        <v>301</v>
      </c>
      <c r="E26" s="191" t="s">
        <v>441</v>
      </c>
      <c r="F26" s="191" t="s">
        <v>71</v>
      </c>
      <c r="G26" s="191" t="s">
        <v>71</v>
      </c>
      <c r="I26" s="191" t="s">
        <v>91</v>
      </c>
      <c r="J26" s="425">
        <v>15913480</v>
      </c>
      <c r="K26" s="191" t="s">
        <v>71</v>
      </c>
    </row>
    <row r="27" spans="3:11" x14ac:dyDescent="0.35">
      <c r="C27" s="191" t="s">
        <v>361</v>
      </c>
      <c r="D27" s="191" t="s">
        <v>301</v>
      </c>
      <c r="E27" s="191" t="s">
        <v>441</v>
      </c>
      <c r="F27" s="191" t="s">
        <v>71</v>
      </c>
      <c r="G27" s="191" t="s">
        <v>71</v>
      </c>
      <c r="I27" s="191" t="s">
        <v>91</v>
      </c>
      <c r="J27" s="425">
        <v>72848979</v>
      </c>
      <c r="K27" s="191" t="s">
        <v>71</v>
      </c>
    </row>
    <row r="28" spans="3:11" x14ac:dyDescent="0.35">
      <c r="C28" s="191" t="s">
        <v>364</v>
      </c>
      <c r="D28" s="191" t="s">
        <v>301</v>
      </c>
      <c r="E28" s="191" t="s">
        <v>441</v>
      </c>
      <c r="F28" s="191" t="s">
        <v>71</v>
      </c>
      <c r="G28" s="191" t="s">
        <v>71</v>
      </c>
      <c r="I28" s="191" t="s">
        <v>91</v>
      </c>
      <c r="J28" s="425">
        <v>12282294</v>
      </c>
      <c r="K28" s="191" t="s">
        <v>71</v>
      </c>
    </row>
    <row r="29" spans="3:11" x14ac:dyDescent="0.35">
      <c r="C29" s="191" t="s">
        <v>367</v>
      </c>
      <c r="D29" s="191" t="s">
        <v>301</v>
      </c>
      <c r="E29" s="191" t="s">
        <v>441</v>
      </c>
      <c r="F29" s="191" t="s">
        <v>71</v>
      </c>
      <c r="G29" s="191" t="s">
        <v>71</v>
      </c>
      <c r="I29" s="191" t="s">
        <v>91</v>
      </c>
      <c r="J29" s="425">
        <v>45611090</v>
      </c>
      <c r="K29" s="191" t="s">
        <v>71</v>
      </c>
    </row>
    <row r="30" spans="3:11" x14ac:dyDescent="0.35">
      <c r="C30" s="191" t="s">
        <v>371</v>
      </c>
      <c r="D30" s="191" t="s">
        <v>301</v>
      </c>
      <c r="E30" s="191" t="s">
        <v>441</v>
      </c>
      <c r="F30" s="191" t="s">
        <v>71</v>
      </c>
      <c r="G30" s="191" t="s">
        <v>71</v>
      </c>
      <c r="I30" s="191" t="s">
        <v>91</v>
      </c>
      <c r="J30" s="425">
        <v>0</v>
      </c>
      <c r="K30" s="191" t="s">
        <v>71</v>
      </c>
    </row>
    <row r="31" spans="3:11" x14ac:dyDescent="0.35">
      <c r="C31" s="191" t="s">
        <v>373</v>
      </c>
      <c r="D31" s="191" t="s">
        <v>301</v>
      </c>
      <c r="E31" s="191" t="s">
        <v>441</v>
      </c>
      <c r="F31" s="191" t="s">
        <v>71</v>
      </c>
      <c r="G31" s="191" t="s">
        <v>71</v>
      </c>
      <c r="I31" s="191" t="s">
        <v>91</v>
      </c>
      <c r="J31" s="425">
        <v>15291754</v>
      </c>
      <c r="K31" s="191" t="s">
        <v>71</v>
      </c>
    </row>
    <row r="32" spans="3:11" x14ac:dyDescent="0.35">
      <c r="C32" s="191" t="s">
        <v>376</v>
      </c>
      <c r="D32" s="191" t="s">
        <v>301</v>
      </c>
      <c r="E32" s="191" t="s">
        <v>441</v>
      </c>
      <c r="F32" s="191" t="s">
        <v>71</v>
      </c>
      <c r="G32" s="191" t="s">
        <v>71</v>
      </c>
      <c r="I32" s="191" t="s">
        <v>91</v>
      </c>
      <c r="J32" s="425">
        <v>0</v>
      </c>
      <c r="K32" s="191" t="s">
        <v>71</v>
      </c>
    </row>
    <row r="33" spans="3:11" x14ac:dyDescent="0.35">
      <c r="C33" s="191" t="s">
        <v>378</v>
      </c>
      <c r="D33" s="191" t="s">
        <v>301</v>
      </c>
      <c r="E33" s="191" t="s">
        <v>441</v>
      </c>
      <c r="F33" s="191" t="s">
        <v>71</v>
      </c>
      <c r="G33" s="191" t="s">
        <v>71</v>
      </c>
      <c r="I33" s="191" t="s">
        <v>91</v>
      </c>
      <c r="J33" s="425">
        <v>15830220</v>
      </c>
      <c r="K33" s="191" t="s">
        <v>71</v>
      </c>
    </row>
    <row r="34" spans="3:11" x14ac:dyDescent="0.35">
      <c r="C34" s="191" t="s">
        <v>380</v>
      </c>
      <c r="D34" s="191" t="s">
        <v>301</v>
      </c>
      <c r="E34" s="191" t="s">
        <v>441</v>
      </c>
      <c r="F34" s="191" t="s">
        <v>71</v>
      </c>
      <c r="G34" s="191" t="s">
        <v>71</v>
      </c>
      <c r="I34" s="191" t="s">
        <v>91</v>
      </c>
      <c r="J34" s="425">
        <v>1493065</v>
      </c>
      <c r="K34" s="191" t="s">
        <v>71</v>
      </c>
    </row>
    <row r="35" spans="3:11" x14ac:dyDescent="0.35">
      <c r="C35" s="191" t="s">
        <v>382</v>
      </c>
      <c r="D35" s="191" t="s">
        <v>301</v>
      </c>
      <c r="E35" s="191" t="s">
        <v>441</v>
      </c>
      <c r="F35" s="191" t="s">
        <v>71</v>
      </c>
      <c r="G35" s="191" t="s">
        <v>71</v>
      </c>
      <c r="I35" s="191" t="s">
        <v>91</v>
      </c>
      <c r="J35" s="425">
        <v>0</v>
      </c>
      <c r="K35" s="191" t="s">
        <v>71</v>
      </c>
    </row>
    <row r="36" spans="3:11" x14ac:dyDescent="0.35">
      <c r="C36" s="191" t="s">
        <v>385</v>
      </c>
      <c r="D36" s="191" t="s">
        <v>301</v>
      </c>
      <c r="E36" s="191" t="s">
        <v>441</v>
      </c>
      <c r="F36" s="191" t="s">
        <v>71</v>
      </c>
      <c r="G36" s="191" t="s">
        <v>71</v>
      </c>
      <c r="I36" s="191" t="s">
        <v>91</v>
      </c>
      <c r="J36" s="425">
        <v>4556405</v>
      </c>
      <c r="K36" s="191" t="s">
        <v>71</v>
      </c>
    </row>
    <row r="37" spans="3:11" x14ac:dyDescent="0.35">
      <c r="C37" s="191" t="s">
        <v>388</v>
      </c>
      <c r="D37" s="191" t="s">
        <v>301</v>
      </c>
      <c r="E37" s="191" t="s">
        <v>441</v>
      </c>
      <c r="F37" s="191" t="s">
        <v>71</v>
      </c>
      <c r="G37" s="191" t="s">
        <v>71</v>
      </c>
      <c r="I37" s="191" t="s">
        <v>91</v>
      </c>
      <c r="J37" s="425">
        <v>3033296</v>
      </c>
      <c r="K37" s="191" t="s">
        <v>71</v>
      </c>
    </row>
    <row r="38" spans="3:11" x14ac:dyDescent="0.35">
      <c r="C38" s="191" t="s">
        <v>325</v>
      </c>
      <c r="D38" s="191" t="s">
        <v>301</v>
      </c>
      <c r="E38" s="191" t="s">
        <v>449</v>
      </c>
      <c r="F38" s="191" t="s">
        <v>71</v>
      </c>
      <c r="G38" s="191" t="s">
        <v>71</v>
      </c>
      <c r="I38" s="191" t="s">
        <v>91</v>
      </c>
      <c r="J38" s="424">
        <v>0</v>
      </c>
      <c r="K38" s="191" t="s">
        <v>71</v>
      </c>
    </row>
    <row r="39" spans="3:11" x14ac:dyDescent="0.35">
      <c r="C39" s="191" t="s">
        <v>331</v>
      </c>
      <c r="D39" s="191" t="s">
        <v>301</v>
      </c>
      <c r="E39" s="191" t="s">
        <v>449</v>
      </c>
      <c r="F39" s="191" t="s">
        <v>71</v>
      </c>
      <c r="G39" s="191" t="s">
        <v>71</v>
      </c>
      <c r="I39" s="191" t="s">
        <v>91</v>
      </c>
      <c r="J39" s="425">
        <v>0</v>
      </c>
      <c r="K39" s="191" t="s">
        <v>71</v>
      </c>
    </row>
    <row r="40" spans="3:11" x14ac:dyDescent="0.35">
      <c r="C40" s="191" t="s">
        <v>334</v>
      </c>
      <c r="D40" s="191" t="s">
        <v>301</v>
      </c>
      <c r="E40" s="191" t="s">
        <v>449</v>
      </c>
      <c r="F40" s="191" t="s">
        <v>71</v>
      </c>
      <c r="G40" s="191" t="s">
        <v>71</v>
      </c>
      <c r="I40" s="191" t="s">
        <v>91</v>
      </c>
      <c r="J40" s="425">
        <v>536077046</v>
      </c>
      <c r="K40" s="191" t="s">
        <v>71</v>
      </c>
    </row>
    <row r="41" spans="3:11" x14ac:dyDescent="0.35">
      <c r="C41" s="191" t="s">
        <v>336</v>
      </c>
      <c r="D41" s="191" t="s">
        <v>301</v>
      </c>
      <c r="E41" s="191" t="s">
        <v>449</v>
      </c>
      <c r="F41" s="191" t="s">
        <v>71</v>
      </c>
      <c r="G41" s="191" t="s">
        <v>71</v>
      </c>
      <c r="I41" s="191" t="s">
        <v>91</v>
      </c>
      <c r="J41" s="425"/>
      <c r="K41" s="191" t="s">
        <v>71</v>
      </c>
    </row>
    <row r="42" spans="3:11" x14ac:dyDescent="0.35">
      <c r="C42" s="191" t="s">
        <v>339</v>
      </c>
      <c r="D42" s="191" t="s">
        <v>301</v>
      </c>
      <c r="E42" s="191" t="s">
        <v>449</v>
      </c>
      <c r="F42" s="191" t="s">
        <v>71</v>
      </c>
      <c r="G42" s="191" t="s">
        <v>71</v>
      </c>
      <c r="I42" s="191" t="s">
        <v>91</v>
      </c>
      <c r="J42" s="425">
        <v>0</v>
      </c>
      <c r="K42" s="191" t="s">
        <v>71</v>
      </c>
    </row>
    <row r="43" spans="3:11" x14ac:dyDescent="0.35">
      <c r="C43" s="191" t="s">
        <v>342</v>
      </c>
      <c r="D43" s="191" t="s">
        <v>301</v>
      </c>
      <c r="E43" s="191" t="s">
        <v>449</v>
      </c>
      <c r="F43" s="191" t="s">
        <v>71</v>
      </c>
      <c r="G43" s="191" t="s">
        <v>71</v>
      </c>
      <c r="I43" s="191" t="s">
        <v>91</v>
      </c>
      <c r="J43" s="425">
        <v>0</v>
      </c>
      <c r="K43" s="191" t="s">
        <v>71</v>
      </c>
    </row>
    <row r="44" spans="3:11" x14ac:dyDescent="0.35">
      <c r="C44" s="191" t="s">
        <v>345</v>
      </c>
      <c r="D44" s="191" t="s">
        <v>301</v>
      </c>
      <c r="E44" s="191" t="s">
        <v>449</v>
      </c>
      <c r="F44" s="191" t="s">
        <v>71</v>
      </c>
      <c r="G44" s="191" t="s">
        <v>71</v>
      </c>
      <c r="I44" s="191" t="s">
        <v>91</v>
      </c>
      <c r="J44" s="425">
        <v>0</v>
      </c>
      <c r="K44" s="191" t="s">
        <v>71</v>
      </c>
    </row>
    <row r="45" spans="3:11" x14ac:dyDescent="0.35">
      <c r="C45" s="191" t="s">
        <v>347</v>
      </c>
      <c r="D45" s="191" t="s">
        <v>301</v>
      </c>
      <c r="E45" s="191" t="s">
        <v>449</v>
      </c>
      <c r="F45" s="191" t="s">
        <v>71</v>
      </c>
      <c r="G45" s="191" t="s">
        <v>71</v>
      </c>
      <c r="I45" s="191" t="s">
        <v>91</v>
      </c>
      <c r="J45" s="425">
        <v>0</v>
      </c>
      <c r="K45" s="191" t="s">
        <v>71</v>
      </c>
    </row>
    <row r="46" spans="3:11" x14ac:dyDescent="0.35">
      <c r="C46" s="191" t="s">
        <v>349</v>
      </c>
      <c r="D46" s="191" t="s">
        <v>301</v>
      </c>
      <c r="E46" s="191" t="s">
        <v>449</v>
      </c>
      <c r="F46" s="191" t="s">
        <v>71</v>
      </c>
      <c r="G46" s="191" t="s">
        <v>71</v>
      </c>
      <c r="I46" s="191" t="s">
        <v>91</v>
      </c>
      <c r="J46" s="425">
        <v>0</v>
      </c>
      <c r="K46" s="191" t="s">
        <v>71</v>
      </c>
    </row>
    <row r="47" spans="3:11" x14ac:dyDescent="0.35">
      <c r="C47" s="191" t="s">
        <v>352</v>
      </c>
      <c r="D47" s="191" t="s">
        <v>301</v>
      </c>
      <c r="E47" s="191" t="s">
        <v>449</v>
      </c>
      <c r="F47" s="191" t="s">
        <v>71</v>
      </c>
      <c r="G47" s="191" t="s">
        <v>71</v>
      </c>
      <c r="I47" s="191" t="s">
        <v>91</v>
      </c>
      <c r="J47" s="425">
        <v>0</v>
      </c>
      <c r="K47" s="191" t="s">
        <v>71</v>
      </c>
    </row>
    <row r="48" spans="3:11" x14ac:dyDescent="0.35">
      <c r="C48" s="191" t="s">
        <v>355</v>
      </c>
      <c r="D48" s="191" t="s">
        <v>301</v>
      </c>
      <c r="E48" s="191" t="s">
        <v>449</v>
      </c>
      <c r="F48" s="191" t="s">
        <v>71</v>
      </c>
      <c r="G48" s="191" t="s">
        <v>71</v>
      </c>
      <c r="I48" s="191" t="s">
        <v>91</v>
      </c>
      <c r="J48" s="425">
        <v>0</v>
      </c>
      <c r="K48" s="191" t="s">
        <v>71</v>
      </c>
    </row>
    <row r="49" spans="3:11" x14ac:dyDescent="0.35">
      <c r="C49" s="191" t="s">
        <v>358</v>
      </c>
      <c r="D49" s="191" t="s">
        <v>301</v>
      </c>
      <c r="E49" s="191" t="s">
        <v>449</v>
      </c>
      <c r="F49" s="191" t="s">
        <v>71</v>
      </c>
      <c r="G49" s="191" t="s">
        <v>71</v>
      </c>
      <c r="I49" s="191" t="s">
        <v>91</v>
      </c>
      <c r="J49" s="425">
        <v>5466786</v>
      </c>
      <c r="K49" s="191" t="s">
        <v>71</v>
      </c>
    </row>
    <row r="50" spans="3:11" x14ac:dyDescent="0.35">
      <c r="C50" s="191" t="s">
        <v>361</v>
      </c>
      <c r="D50" s="191" t="s">
        <v>301</v>
      </c>
      <c r="E50" s="191" t="s">
        <v>449</v>
      </c>
      <c r="F50" s="191" t="s">
        <v>71</v>
      </c>
      <c r="G50" s="191" t="s">
        <v>71</v>
      </c>
      <c r="I50" s="191" t="s">
        <v>91</v>
      </c>
      <c r="J50" s="425">
        <v>0</v>
      </c>
      <c r="K50" s="191" t="s">
        <v>71</v>
      </c>
    </row>
    <row r="51" spans="3:11" x14ac:dyDescent="0.35">
      <c r="C51" s="191" t="s">
        <v>364</v>
      </c>
      <c r="D51" s="191" t="s">
        <v>301</v>
      </c>
      <c r="E51" s="191" t="s">
        <v>449</v>
      </c>
      <c r="F51" s="191" t="s">
        <v>71</v>
      </c>
      <c r="G51" s="191" t="s">
        <v>71</v>
      </c>
      <c r="I51" s="191" t="s">
        <v>91</v>
      </c>
      <c r="J51" s="425">
        <v>15512254</v>
      </c>
      <c r="K51" s="191" t="s">
        <v>71</v>
      </c>
    </row>
    <row r="52" spans="3:11" x14ac:dyDescent="0.35">
      <c r="C52" s="191" t="s">
        <v>367</v>
      </c>
      <c r="D52" s="191" t="s">
        <v>301</v>
      </c>
      <c r="E52" s="191" t="s">
        <v>449</v>
      </c>
      <c r="F52" s="191" t="s">
        <v>71</v>
      </c>
      <c r="G52" s="191" t="s">
        <v>71</v>
      </c>
      <c r="I52" s="191" t="s">
        <v>91</v>
      </c>
      <c r="J52" s="425">
        <v>0</v>
      </c>
      <c r="K52" s="191" t="s">
        <v>71</v>
      </c>
    </row>
    <row r="53" spans="3:11" x14ac:dyDescent="0.35">
      <c r="C53" s="191" t="s">
        <v>371</v>
      </c>
      <c r="D53" s="191" t="s">
        <v>301</v>
      </c>
      <c r="E53" s="191" t="s">
        <v>449</v>
      </c>
      <c r="F53" s="191" t="s">
        <v>71</v>
      </c>
      <c r="G53" s="191" t="s">
        <v>71</v>
      </c>
      <c r="I53" s="191" t="s">
        <v>91</v>
      </c>
      <c r="J53" s="425">
        <v>0</v>
      </c>
      <c r="K53" s="191" t="s">
        <v>71</v>
      </c>
    </row>
    <row r="54" spans="3:11" x14ac:dyDescent="0.35">
      <c r="C54" s="191" t="s">
        <v>373</v>
      </c>
      <c r="D54" s="191" t="s">
        <v>301</v>
      </c>
      <c r="E54" s="191" t="s">
        <v>449</v>
      </c>
      <c r="F54" s="191" t="s">
        <v>71</v>
      </c>
      <c r="G54" s="191" t="s">
        <v>71</v>
      </c>
      <c r="I54" s="191" t="s">
        <v>91</v>
      </c>
      <c r="J54" s="425">
        <v>0</v>
      </c>
      <c r="K54" s="191" t="s">
        <v>71</v>
      </c>
    </row>
    <row r="55" spans="3:11" x14ac:dyDescent="0.35">
      <c r="C55" s="191" t="s">
        <v>376</v>
      </c>
      <c r="D55" s="191" t="s">
        <v>301</v>
      </c>
      <c r="E55" s="191" t="s">
        <v>449</v>
      </c>
      <c r="F55" s="191" t="s">
        <v>71</v>
      </c>
      <c r="G55" s="191" t="s">
        <v>71</v>
      </c>
      <c r="I55" s="191" t="s">
        <v>91</v>
      </c>
      <c r="J55" s="425">
        <v>0</v>
      </c>
      <c r="K55" s="191" t="s">
        <v>71</v>
      </c>
    </row>
    <row r="56" spans="3:11" x14ac:dyDescent="0.35">
      <c r="C56" s="191" t="s">
        <v>378</v>
      </c>
      <c r="D56" s="191" t="s">
        <v>301</v>
      </c>
      <c r="E56" s="191" t="s">
        <v>449</v>
      </c>
      <c r="F56" s="191" t="s">
        <v>71</v>
      </c>
      <c r="G56" s="191" t="s">
        <v>71</v>
      </c>
      <c r="I56" s="191" t="s">
        <v>91</v>
      </c>
      <c r="J56" s="425">
        <v>0</v>
      </c>
      <c r="K56" s="191" t="s">
        <v>71</v>
      </c>
    </row>
    <row r="57" spans="3:11" x14ac:dyDescent="0.35">
      <c r="C57" s="191" t="s">
        <v>380</v>
      </c>
      <c r="D57" s="191" t="s">
        <v>301</v>
      </c>
      <c r="E57" s="191" t="s">
        <v>449</v>
      </c>
      <c r="F57" s="191" t="s">
        <v>71</v>
      </c>
      <c r="G57" s="191" t="s">
        <v>71</v>
      </c>
      <c r="I57" s="191" t="s">
        <v>91</v>
      </c>
      <c r="J57" s="425">
        <v>4708712</v>
      </c>
      <c r="K57" s="191" t="s">
        <v>71</v>
      </c>
    </row>
    <row r="58" spans="3:11" x14ac:dyDescent="0.35">
      <c r="C58" s="191" t="s">
        <v>382</v>
      </c>
      <c r="D58" s="191" t="s">
        <v>301</v>
      </c>
      <c r="E58" s="191" t="s">
        <v>449</v>
      </c>
      <c r="F58" s="191" t="s">
        <v>71</v>
      </c>
      <c r="G58" s="191" t="s">
        <v>71</v>
      </c>
      <c r="I58" s="191" t="s">
        <v>91</v>
      </c>
      <c r="J58" s="425"/>
      <c r="K58" s="191" t="s">
        <v>71</v>
      </c>
    </row>
    <row r="59" spans="3:11" x14ac:dyDescent="0.35">
      <c r="C59" s="191" t="s">
        <v>385</v>
      </c>
      <c r="D59" s="191" t="s">
        <v>301</v>
      </c>
      <c r="E59" s="191" t="s">
        <v>449</v>
      </c>
      <c r="F59" s="191" t="s">
        <v>71</v>
      </c>
      <c r="G59" s="191" t="s">
        <v>71</v>
      </c>
      <c r="I59" s="191" t="s">
        <v>91</v>
      </c>
      <c r="J59" s="425">
        <v>0</v>
      </c>
      <c r="K59" s="191" t="s">
        <v>71</v>
      </c>
    </row>
    <row r="60" spans="3:11" x14ac:dyDescent="0.35">
      <c r="C60" s="191" t="s">
        <v>388</v>
      </c>
      <c r="D60" s="191" t="s">
        <v>301</v>
      </c>
      <c r="E60" s="191" t="s">
        <v>449</v>
      </c>
      <c r="F60" s="191" t="s">
        <v>71</v>
      </c>
      <c r="G60" s="191" t="s">
        <v>71</v>
      </c>
      <c r="I60" s="191" t="s">
        <v>91</v>
      </c>
      <c r="J60" s="425">
        <v>0</v>
      </c>
      <c r="K60" s="191" t="s">
        <v>71</v>
      </c>
    </row>
    <row r="61" spans="3:11" x14ac:dyDescent="0.35">
      <c r="C61" s="191" t="s">
        <v>325</v>
      </c>
      <c r="D61" s="191" t="s">
        <v>301</v>
      </c>
      <c r="E61" s="191" t="s">
        <v>432</v>
      </c>
      <c r="F61" s="191" t="s">
        <v>71</v>
      </c>
      <c r="G61" s="191" t="s">
        <v>71</v>
      </c>
      <c r="I61" s="191" t="s">
        <v>91</v>
      </c>
      <c r="J61" s="424">
        <v>0</v>
      </c>
      <c r="K61" s="191" t="s">
        <v>71</v>
      </c>
    </row>
    <row r="62" spans="3:11" x14ac:dyDescent="0.35">
      <c r="C62" s="191" t="s">
        <v>331</v>
      </c>
      <c r="D62" s="191" t="s">
        <v>301</v>
      </c>
      <c r="E62" s="191" t="s">
        <v>432</v>
      </c>
      <c r="F62" s="191" t="s">
        <v>71</v>
      </c>
      <c r="G62" s="191" t="s">
        <v>71</v>
      </c>
      <c r="I62" s="191" t="s">
        <v>91</v>
      </c>
      <c r="J62" s="425">
        <v>0</v>
      </c>
      <c r="K62" s="191" t="s">
        <v>71</v>
      </c>
    </row>
    <row r="63" spans="3:11" x14ac:dyDescent="0.35">
      <c r="C63" s="191" t="s">
        <v>334</v>
      </c>
      <c r="D63" s="191" t="s">
        <v>301</v>
      </c>
      <c r="E63" s="191" t="s">
        <v>432</v>
      </c>
      <c r="F63" s="191" t="s">
        <v>71</v>
      </c>
      <c r="G63" s="191" t="s">
        <v>71</v>
      </c>
      <c r="I63" s="191" t="s">
        <v>91</v>
      </c>
      <c r="J63" s="425">
        <v>0</v>
      </c>
      <c r="K63" s="191" t="s">
        <v>71</v>
      </c>
    </row>
    <row r="64" spans="3:11" x14ac:dyDescent="0.35">
      <c r="C64" s="191" t="s">
        <v>336</v>
      </c>
      <c r="D64" s="191" t="s">
        <v>301</v>
      </c>
      <c r="E64" s="191" t="s">
        <v>432</v>
      </c>
      <c r="F64" s="191" t="s">
        <v>71</v>
      </c>
      <c r="G64" s="191" t="s">
        <v>71</v>
      </c>
      <c r="I64" s="191" t="s">
        <v>91</v>
      </c>
      <c r="J64" s="425">
        <v>0</v>
      </c>
      <c r="K64" s="191" t="s">
        <v>71</v>
      </c>
    </row>
    <row r="65" spans="3:11" x14ac:dyDescent="0.35">
      <c r="C65" s="191" t="s">
        <v>339</v>
      </c>
      <c r="D65" s="191" t="s">
        <v>301</v>
      </c>
      <c r="E65" s="191" t="s">
        <v>432</v>
      </c>
      <c r="F65" s="191" t="s">
        <v>71</v>
      </c>
      <c r="G65" s="191" t="s">
        <v>71</v>
      </c>
      <c r="I65" s="191" t="s">
        <v>91</v>
      </c>
      <c r="J65" s="425">
        <v>0</v>
      </c>
      <c r="K65" s="191" t="s">
        <v>71</v>
      </c>
    </row>
    <row r="66" spans="3:11" x14ac:dyDescent="0.35">
      <c r="C66" s="191" t="s">
        <v>342</v>
      </c>
      <c r="D66" s="191" t="s">
        <v>301</v>
      </c>
      <c r="E66" s="191" t="s">
        <v>432</v>
      </c>
      <c r="F66" s="191" t="s">
        <v>71</v>
      </c>
      <c r="G66" s="191" t="s">
        <v>71</v>
      </c>
      <c r="I66" s="191" t="s">
        <v>91</v>
      </c>
      <c r="J66" s="425">
        <v>0</v>
      </c>
      <c r="K66" s="191" t="s">
        <v>71</v>
      </c>
    </row>
    <row r="67" spans="3:11" x14ac:dyDescent="0.35">
      <c r="C67" s="191" t="s">
        <v>345</v>
      </c>
      <c r="D67" s="191" t="s">
        <v>301</v>
      </c>
      <c r="E67" s="191" t="s">
        <v>432</v>
      </c>
      <c r="F67" s="191" t="s">
        <v>71</v>
      </c>
      <c r="G67" s="191" t="s">
        <v>71</v>
      </c>
      <c r="I67" s="191" t="s">
        <v>91</v>
      </c>
      <c r="J67" s="425">
        <v>0</v>
      </c>
      <c r="K67" s="191" t="s">
        <v>71</v>
      </c>
    </row>
    <row r="68" spans="3:11" x14ac:dyDescent="0.35">
      <c r="C68" s="191" t="s">
        <v>347</v>
      </c>
      <c r="D68" s="191" t="s">
        <v>301</v>
      </c>
      <c r="E68" s="191" t="s">
        <v>432</v>
      </c>
      <c r="F68" s="191" t="s">
        <v>71</v>
      </c>
      <c r="G68" s="191" t="s">
        <v>71</v>
      </c>
      <c r="I68" s="191" t="s">
        <v>91</v>
      </c>
      <c r="J68" s="425">
        <v>0</v>
      </c>
      <c r="K68" s="191" t="s">
        <v>71</v>
      </c>
    </row>
    <row r="69" spans="3:11" x14ac:dyDescent="0.35">
      <c r="C69" s="191" t="s">
        <v>349</v>
      </c>
      <c r="D69" s="191" t="s">
        <v>301</v>
      </c>
      <c r="E69" s="191" t="s">
        <v>432</v>
      </c>
      <c r="F69" s="191" t="s">
        <v>71</v>
      </c>
      <c r="G69" s="191" t="s">
        <v>71</v>
      </c>
      <c r="I69" s="191" t="s">
        <v>91</v>
      </c>
      <c r="J69" s="425">
        <v>0</v>
      </c>
      <c r="K69" s="191" t="s">
        <v>71</v>
      </c>
    </row>
    <row r="70" spans="3:11" x14ac:dyDescent="0.35">
      <c r="C70" s="191" t="s">
        <v>352</v>
      </c>
      <c r="D70" s="191" t="s">
        <v>301</v>
      </c>
      <c r="E70" s="191" t="s">
        <v>432</v>
      </c>
      <c r="F70" s="191" t="s">
        <v>71</v>
      </c>
      <c r="G70" s="191" t="s">
        <v>71</v>
      </c>
      <c r="I70" s="191" t="s">
        <v>91</v>
      </c>
      <c r="J70" s="425">
        <v>0</v>
      </c>
      <c r="K70" s="191" t="s">
        <v>71</v>
      </c>
    </row>
    <row r="71" spans="3:11" x14ac:dyDescent="0.35">
      <c r="C71" s="191" t="s">
        <v>355</v>
      </c>
      <c r="D71" s="191" t="s">
        <v>301</v>
      </c>
      <c r="E71" s="191" t="s">
        <v>432</v>
      </c>
      <c r="F71" s="191" t="s">
        <v>71</v>
      </c>
      <c r="G71" s="191" t="s">
        <v>71</v>
      </c>
      <c r="I71" s="191" t="s">
        <v>91</v>
      </c>
      <c r="J71" s="425">
        <v>0</v>
      </c>
      <c r="K71" s="191" t="s">
        <v>71</v>
      </c>
    </row>
    <row r="72" spans="3:11" x14ac:dyDescent="0.35">
      <c r="C72" s="191" t="s">
        <v>358</v>
      </c>
      <c r="D72" s="191" t="s">
        <v>301</v>
      </c>
      <c r="E72" s="191" t="s">
        <v>432</v>
      </c>
      <c r="F72" s="191" t="s">
        <v>71</v>
      </c>
      <c r="G72" s="191" t="s">
        <v>71</v>
      </c>
      <c r="I72" s="191" t="s">
        <v>91</v>
      </c>
      <c r="J72" s="425">
        <v>0</v>
      </c>
      <c r="K72" s="191" t="s">
        <v>71</v>
      </c>
    </row>
    <row r="73" spans="3:11" x14ac:dyDescent="0.35">
      <c r="C73" s="191" t="s">
        <v>361</v>
      </c>
      <c r="D73" s="191" t="s">
        <v>301</v>
      </c>
      <c r="E73" s="191" t="s">
        <v>432</v>
      </c>
      <c r="F73" s="191" t="s">
        <v>71</v>
      </c>
      <c r="G73" s="191" t="s">
        <v>71</v>
      </c>
      <c r="I73" s="191" t="s">
        <v>91</v>
      </c>
      <c r="J73" s="425">
        <v>0</v>
      </c>
      <c r="K73" s="191" t="s">
        <v>71</v>
      </c>
    </row>
    <row r="74" spans="3:11" x14ac:dyDescent="0.35">
      <c r="C74" s="191" t="s">
        <v>364</v>
      </c>
      <c r="D74" s="191" t="s">
        <v>301</v>
      </c>
      <c r="E74" s="191" t="s">
        <v>432</v>
      </c>
      <c r="F74" s="191" t="s">
        <v>71</v>
      </c>
      <c r="G74" s="191" t="s">
        <v>71</v>
      </c>
      <c r="I74" s="191" t="s">
        <v>91</v>
      </c>
      <c r="J74" s="425">
        <v>0</v>
      </c>
      <c r="K74" s="191" t="s">
        <v>71</v>
      </c>
    </row>
    <row r="75" spans="3:11" x14ac:dyDescent="0.35">
      <c r="C75" s="191" t="s">
        <v>367</v>
      </c>
      <c r="D75" s="191" t="s">
        <v>301</v>
      </c>
      <c r="E75" s="191" t="s">
        <v>432</v>
      </c>
      <c r="F75" s="191" t="s">
        <v>71</v>
      </c>
      <c r="G75" s="191" t="s">
        <v>71</v>
      </c>
      <c r="I75" s="191" t="s">
        <v>91</v>
      </c>
      <c r="J75" s="425">
        <v>0</v>
      </c>
      <c r="K75" s="191" t="s">
        <v>71</v>
      </c>
    </row>
    <row r="76" spans="3:11" x14ac:dyDescent="0.35">
      <c r="C76" s="191" t="s">
        <v>371</v>
      </c>
      <c r="D76" s="191" t="s">
        <v>301</v>
      </c>
      <c r="E76" s="191" t="s">
        <v>432</v>
      </c>
      <c r="F76" s="191" t="s">
        <v>71</v>
      </c>
      <c r="G76" s="191" t="s">
        <v>71</v>
      </c>
      <c r="I76" s="191" t="s">
        <v>91</v>
      </c>
      <c r="J76" s="425">
        <v>0</v>
      </c>
      <c r="K76" s="191" t="s">
        <v>71</v>
      </c>
    </row>
    <row r="77" spans="3:11" x14ac:dyDescent="0.35">
      <c r="C77" s="191" t="s">
        <v>373</v>
      </c>
      <c r="D77" s="191" t="s">
        <v>301</v>
      </c>
      <c r="E77" s="191" t="s">
        <v>432</v>
      </c>
      <c r="F77" s="191" t="s">
        <v>71</v>
      </c>
      <c r="G77" s="191" t="s">
        <v>71</v>
      </c>
      <c r="I77" s="191" t="s">
        <v>91</v>
      </c>
      <c r="J77" s="425">
        <v>0</v>
      </c>
      <c r="K77" s="191" t="s">
        <v>71</v>
      </c>
    </row>
    <row r="78" spans="3:11" x14ac:dyDescent="0.35">
      <c r="C78" s="191" t="s">
        <v>376</v>
      </c>
      <c r="D78" s="191" t="s">
        <v>301</v>
      </c>
      <c r="E78" s="191" t="s">
        <v>432</v>
      </c>
      <c r="F78" s="191" t="s">
        <v>71</v>
      </c>
      <c r="G78" s="191" t="s">
        <v>71</v>
      </c>
      <c r="I78" s="191" t="s">
        <v>91</v>
      </c>
      <c r="J78" s="425">
        <v>0</v>
      </c>
      <c r="K78" s="191" t="s">
        <v>71</v>
      </c>
    </row>
    <row r="79" spans="3:11" x14ac:dyDescent="0.35">
      <c r="C79" s="191" t="s">
        <v>378</v>
      </c>
      <c r="D79" s="191" t="s">
        <v>301</v>
      </c>
      <c r="E79" s="191" t="s">
        <v>432</v>
      </c>
      <c r="F79" s="191" t="s">
        <v>71</v>
      </c>
      <c r="G79" s="191" t="s">
        <v>71</v>
      </c>
      <c r="I79" s="191" t="s">
        <v>91</v>
      </c>
      <c r="J79" s="425">
        <v>0</v>
      </c>
      <c r="K79" s="191" t="s">
        <v>71</v>
      </c>
    </row>
    <row r="80" spans="3:11" x14ac:dyDescent="0.35">
      <c r="C80" s="191" t="s">
        <v>380</v>
      </c>
      <c r="D80" s="191" t="s">
        <v>301</v>
      </c>
      <c r="E80" s="191" t="s">
        <v>432</v>
      </c>
      <c r="F80" s="191" t="s">
        <v>71</v>
      </c>
      <c r="G80" s="191" t="s">
        <v>71</v>
      </c>
      <c r="I80" s="191" t="s">
        <v>91</v>
      </c>
      <c r="J80" s="425">
        <v>0</v>
      </c>
      <c r="K80" s="191" t="s">
        <v>71</v>
      </c>
    </row>
    <row r="81" spans="3:11" x14ac:dyDescent="0.35">
      <c r="C81" s="191" t="s">
        <v>382</v>
      </c>
      <c r="D81" s="191" t="s">
        <v>301</v>
      </c>
      <c r="E81" s="191" t="s">
        <v>432</v>
      </c>
      <c r="F81" s="191" t="s">
        <v>71</v>
      </c>
      <c r="G81" s="191" t="s">
        <v>71</v>
      </c>
      <c r="I81" s="191" t="s">
        <v>91</v>
      </c>
      <c r="J81" s="425">
        <v>0</v>
      </c>
      <c r="K81" s="191" t="s">
        <v>71</v>
      </c>
    </row>
    <row r="82" spans="3:11" x14ac:dyDescent="0.35">
      <c r="C82" s="191" t="s">
        <v>385</v>
      </c>
      <c r="D82" s="191" t="s">
        <v>301</v>
      </c>
      <c r="E82" s="191" t="s">
        <v>432</v>
      </c>
      <c r="F82" s="191" t="s">
        <v>71</v>
      </c>
      <c r="G82" s="191" t="s">
        <v>71</v>
      </c>
      <c r="I82" s="191" t="s">
        <v>91</v>
      </c>
      <c r="J82" s="425">
        <v>0</v>
      </c>
      <c r="K82" s="191" t="s">
        <v>71</v>
      </c>
    </row>
    <row r="83" spans="3:11" x14ac:dyDescent="0.35">
      <c r="C83" s="191" t="s">
        <v>388</v>
      </c>
      <c r="D83" s="191" t="s">
        <v>301</v>
      </c>
      <c r="E83" s="191" t="s">
        <v>432</v>
      </c>
      <c r="F83" s="191" t="s">
        <v>71</v>
      </c>
      <c r="G83" s="191" t="s">
        <v>71</v>
      </c>
      <c r="I83" s="191" t="s">
        <v>91</v>
      </c>
      <c r="J83" s="425">
        <v>0</v>
      </c>
      <c r="K83" s="191" t="s">
        <v>71</v>
      </c>
    </row>
    <row r="84" spans="3:11" x14ac:dyDescent="0.35">
      <c r="C84" s="191" t="s">
        <v>325</v>
      </c>
      <c r="D84" s="191" t="s">
        <v>298</v>
      </c>
      <c r="E84" s="191" t="s">
        <v>430</v>
      </c>
      <c r="F84" s="191" t="s">
        <v>71</v>
      </c>
      <c r="G84" s="191" t="s">
        <v>71</v>
      </c>
      <c r="I84" s="191" t="s">
        <v>91</v>
      </c>
      <c r="J84" s="424">
        <v>8506926109</v>
      </c>
      <c r="K84" s="191" t="s">
        <v>71</v>
      </c>
    </row>
    <row r="85" spans="3:11" x14ac:dyDescent="0.35">
      <c r="C85" s="191" t="s">
        <v>331</v>
      </c>
      <c r="D85" s="191" t="s">
        <v>298</v>
      </c>
      <c r="E85" s="191" t="s">
        <v>430</v>
      </c>
      <c r="F85" s="191" t="s">
        <v>71</v>
      </c>
      <c r="G85" s="191" t="s">
        <v>71</v>
      </c>
      <c r="I85" s="191" t="s">
        <v>91</v>
      </c>
      <c r="J85" s="425">
        <v>0</v>
      </c>
      <c r="K85" s="191" t="s">
        <v>71</v>
      </c>
    </row>
    <row r="86" spans="3:11" x14ac:dyDescent="0.35">
      <c r="C86" s="191" t="s">
        <v>334</v>
      </c>
      <c r="D86" s="191" t="s">
        <v>298</v>
      </c>
      <c r="E86" s="191" t="s">
        <v>430</v>
      </c>
      <c r="F86" s="191" t="s">
        <v>71</v>
      </c>
      <c r="G86" s="191" t="s">
        <v>71</v>
      </c>
      <c r="I86" s="191" t="s">
        <v>91</v>
      </c>
      <c r="J86" s="425">
        <v>8111252545</v>
      </c>
      <c r="K86" s="191" t="s">
        <v>71</v>
      </c>
    </row>
    <row r="87" spans="3:11" x14ac:dyDescent="0.35">
      <c r="C87" s="191" t="s">
        <v>336</v>
      </c>
      <c r="D87" s="191" t="s">
        <v>298</v>
      </c>
      <c r="E87" s="191" t="s">
        <v>430</v>
      </c>
      <c r="F87" s="191" t="s">
        <v>71</v>
      </c>
      <c r="G87" s="191" t="s">
        <v>71</v>
      </c>
      <c r="I87" s="191" t="s">
        <v>91</v>
      </c>
      <c r="J87" s="425"/>
      <c r="K87" s="191" t="s">
        <v>71</v>
      </c>
    </row>
    <row r="88" spans="3:11" x14ac:dyDescent="0.35">
      <c r="C88" s="191" t="s">
        <v>339</v>
      </c>
      <c r="D88" s="191" t="s">
        <v>298</v>
      </c>
      <c r="E88" s="191" t="s">
        <v>430</v>
      </c>
      <c r="F88" s="191" t="s">
        <v>71</v>
      </c>
      <c r="G88" s="191" t="s">
        <v>71</v>
      </c>
      <c r="I88" s="191" t="s">
        <v>91</v>
      </c>
      <c r="J88" s="425">
        <v>474482205</v>
      </c>
      <c r="K88" s="191" t="s">
        <v>71</v>
      </c>
    </row>
    <row r="89" spans="3:11" x14ac:dyDescent="0.35">
      <c r="C89" s="191" t="s">
        <v>342</v>
      </c>
      <c r="D89" s="191" t="s">
        <v>298</v>
      </c>
      <c r="E89" s="191" t="s">
        <v>430</v>
      </c>
      <c r="F89" s="191" t="s">
        <v>71</v>
      </c>
      <c r="G89" s="191" t="s">
        <v>71</v>
      </c>
      <c r="I89" s="191" t="s">
        <v>91</v>
      </c>
      <c r="J89" s="425">
        <v>0</v>
      </c>
      <c r="K89" s="191" t="s">
        <v>71</v>
      </c>
    </row>
    <row r="90" spans="3:11" x14ac:dyDescent="0.35">
      <c r="C90" s="191" t="s">
        <v>345</v>
      </c>
      <c r="D90" s="191" t="s">
        <v>298</v>
      </c>
      <c r="E90" s="191" t="s">
        <v>430</v>
      </c>
      <c r="F90" s="191" t="s">
        <v>71</v>
      </c>
      <c r="G90" s="191" t="s">
        <v>71</v>
      </c>
      <c r="I90" s="191" t="s">
        <v>91</v>
      </c>
      <c r="J90" s="425">
        <v>0</v>
      </c>
      <c r="K90" s="191" t="s">
        <v>71</v>
      </c>
    </row>
    <row r="91" spans="3:11" x14ac:dyDescent="0.35">
      <c r="C91" s="191" t="s">
        <v>347</v>
      </c>
      <c r="D91" s="191" t="s">
        <v>298</v>
      </c>
      <c r="E91" s="191" t="s">
        <v>430</v>
      </c>
      <c r="F91" s="191" t="s">
        <v>71</v>
      </c>
      <c r="G91" s="191" t="s">
        <v>71</v>
      </c>
      <c r="I91" s="191" t="s">
        <v>91</v>
      </c>
      <c r="J91" s="425">
        <v>0</v>
      </c>
      <c r="K91" s="191" t="s">
        <v>71</v>
      </c>
    </row>
    <row r="92" spans="3:11" x14ac:dyDescent="0.35">
      <c r="C92" s="191" t="s">
        <v>349</v>
      </c>
      <c r="D92" s="191" t="s">
        <v>298</v>
      </c>
      <c r="E92" s="191" t="s">
        <v>430</v>
      </c>
      <c r="F92" s="191" t="s">
        <v>71</v>
      </c>
      <c r="G92" s="191" t="s">
        <v>71</v>
      </c>
      <c r="I92" s="191" t="s">
        <v>91</v>
      </c>
      <c r="J92" s="425">
        <v>0</v>
      </c>
      <c r="K92" s="191" t="s">
        <v>71</v>
      </c>
    </row>
    <row r="93" spans="3:11" x14ac:dyDescent="0.35">
      <c r="C93" s="191" t="s">
        <v>352</v>
      </c>
      <c r="D93" s="191" t="s">
        <v>298</v>
      </c>
      <c r="E93" s="191" t="s">
        <v>430</v>
      </c>
      <c r="F93" s="191" t="s">
        <v>71</v>
      </c>
      <c r="G93" s="191" t="s">
        <v>71</v>
      </c>
      <c r="I93" s="191" t="s">
        <v>91</v>
      </c>
      <c r="J93" s="425">
        <v>0</v>
      </c>
      <c r="K93" s="191" t="s">
        <v>71</v>
      </c>
    </row>
    <row r="94" spans="3:11" x14ac:dyDescent="0.35">
      <c r="C94" s="191" t="s">
        <v>355</v>
      </c>
      <c r="D94" s="191" t="s">
        <v>298</v>
      </c>
      <c r="E94" s="191" t="s">
        <v>430</v>
      </c>
      <c r="F94" s="191" t="s">
        <v>71</v>
      </c>
      <c r="G94" s="191" t="s">
        <v>71</v>
      </c>
      <c r="I94" s="191" t="s">
        <v>91</v>
      </c>
      <c r="J94" s="425">
        <v>0</v>
      </c>
      <c r="K94" s="191" t="s">
        <v>71</v>
      </c>
    </row>
    <row r="95" spans="3:11" x14ac:dyDescent="0.35">
      <c r="C95" s="191" t="s">
        <v>358</v>
      </c>
      <c r="D95" s="191" t="s">
        <v>298</v>
      </c>
      <c r="E95" s="191" t="s">
        <v>430</v>
      </c>
      <c r="F95" s="191" t="s">
        <v>71</v>
      </c>
      <c r="G95" s="191" t="s">
        <v>71</v>
      </c>
      <c r="I95" s="191" t="s">
        <v>91</v>
      </c>
      <c r="J95" s="425">
        <v>0</v>
      </c>
      <c r="K95" s="191" t="s">
        <v>71</v>
      </c>
    </row>
    <row r="96" spans="3:11" x14ac:dyDescent="0.35">
      <c r="C96" s="191" t="s">
        <v>361</v>
      </c>
      <c r="D96" s="191" t="s">
        <v>298</v>
      </c>
      <c r="E96" s="191" t="s">
        <v>430</v>
      </c>
      <c r="F96" s="191" t="s">
        <v>71</v>
      </c>
      <c r="G96" s="191" t="s">
        <v>71</v>
      </c>
      <c r="I96" s="191" t="s">
        <v>91</v>
      </c>
      <c r="J96" s="425">
        <v>0</v>
      </c>
      <c r="K96" s="191" t="s">
        <v>71</v>
      </c>
    </row>
    <row r="97" spans="3:11" x14ac:dyDescent="0.35">
      <c r="C97" s="191" t="s">
        <v>364</v>
      </c>
      <c r="D97" s="191" t="s">
        <v>298</v>
      </c>
      <c r="E97" s="191" t="s">
        <v>430</v>
      </c>
      <c r="F97" s="191" t="s">
        <v>71</v>
      </c>
      <c r="G97" s="191" t="s">
        <v>71</v>
      </c>
      <c r="I97" s="191" t="s">
        <v>91</v>
      </c>
      <c r="J97" s="425">
        <v>0</v>
      </c>
      <c r="K97" s="191" t="s">
        <v>71</v>
      </c>
    </row>
    <row r="98" spans="3:11" x14ac:dyDescent="0.35">
      <c r="C98" s="191" t="s">
        <v>367</v>
      </c>
      <c r="D98" s="191" t="s">
        <v>298</v>
      </c>
      <c r="E98" s="191" t="s">
        <v>430</v>
      </c>
      <c r="F98" s="191" t="s">
        <v>71</v>
      </c>
      <c r="G98" s="191" t="s">
        <v>71</v>
      </c>
      <c r="I98" s="191" t="s">
        <v>91</v>
      </c>
      <c r="J98" s="425">
        <v>0</v>
      </c>
      <c r="K98" s="191" t="s">
        <v>71</v>
      </c>
    </row>
    <row r="99" spans="3:11" x14ac:dyDescent="0.35">
      <c r="C99" s="191" t="s">
        <v>371</v>
      </c>
      <c r="D99" s="191" t="s">
        <v>298</v>
      </c>
      <c r="E99" s="191" t="s">
        <v>430</v>
      </c>
      <c r="F99" s="191" t="s">
        <v>71</v>
      </c>
      <c r="G99" s="191" t="s">
        <v>71</v>
      </c>
      <c r="I99" s="191" t="s">
        <v>91</v>
      </c>
      <c r="J99" s="425">
        <v>0</v>
      </c>
      <c r="K99" s="191" t="s">
        <v>71</v>
      </c>
    </row>
    <row r="100" spans="3:11" x14ac:dyDescent="0.35">
      <c r="C100" s="191" t="s">
        <v>373</v>
      </c>
      <c r="D100" s="191" t="s">
        <v>298</v>
      </c>
      <c r="E100" s="191" t="s">
        <v>430</v>
      </c>
      <c r="F100" s="191" t="s">
        <v>71</v>
      </c>
      <c r="G100" s="191" t="s">
        <v>71</v>
      </c>
      <c r="I100" s="191" t="s">
        <v>91</v>
      </c>
      <c r="J100" s="425">
        <v>0</v>
      </c>
      <c r="K100" s="191" t="s">
        <v>71</v>
      </c>
    </row>
    <row r="101" spans="3:11" x14ac:dyDescent="0.35">
      <c r="C101" s="191" t="s">
        <v>376</v>
      </c>
      <c r="D101" s="191" t="s">
        <v>298</v>
      </c>
      <c r="E101" s="191" t="s">
        <v>430</v>
      </c>
      <c r="F101" s="191" t="s">
        <v>71</v>
      </c>
      <c r="G101" s="191" t="s">
        <v>71</v>
      </c>
      <c r="I101" s="191" t="s">
        <v>91</v>
      </c>
      <c r="J101" s="425">
        <v>0</v>
      </c>
      <c r="K101" s="191" t="s">
        <v>71</v>
      </c>
    </row>
    <row r="102" spans="3:11" x14ac:dyDescent="0.35">
      <c r="C102" s="191" t="s">
        <v>378</v>
      </c>
      <c r="D102" s="191" t="s">
        <v>298</v>
      </c>
      <c r="E102" s="191" t="s">
        <v>430</v>
      </c>
      <c r="F102" s="191" t="s">
        <v>71</v>
      </c>
      <c r="G102" s="191" t="s">
        <v>71</v>
      </c>
      <c r="I102" s="191" t="s">
        <v>91</v>
      </c>
      <c r="J102" s="425">
        <v>0</v>
      </c>
      <c r="K102" s="191" t="s">
        <v>71</v>
      </c>
    </row>
    <row r="103" spans="3:11" x14ac:dyDescent="0.35">
      <c r="C103" s="191" t="s">
        <v>380</v>
      </c>
      <c r="D103" s="191" t="s">
        <v>298</v>
      </c>
      <c r="E103" s="191" t="s">
        <v>430</v>
      </c>
      <c r="F103" s="191" t="s">
        <v>71</v>
      </c>
      <c r="G103" s="191" t="s">
        <v>71</v>
      </c>
      <c r="I103" s="191" t="s">
        <v>91</v>
      </c>
      <c r="J103" s="425">
        <v>0</v>
      </c>
      <c r="K103" s="191" t="s">
        <v>71</v>
      </c>
    </row>
    <row r="104" spans="3:11" x14ac:dyDescent="0.35">
      <c r="C104" s="191" t="s">
        <v>382</v>
      </c>
      <c r="D104" s="191" t="s">
        <v>298</v>
      </c>
      <c r="E104" s="191" t="s">
        <v>430</v>
      </c>
      <c r="F104" s="191" t="s">
        <v>71</v>
      </c>
      <c r="G104" s="191" t="s">
        <v>71</v>
      </c>
      <c r="I104" s="191" t="s">
        <v>91</v>
      </c>
      <c r="J104" s="425">
        <v>0</v>
      </c>
      <c r="K104" s="191" t="s">
        <v>71</v>
      </c>
    </row>
    <row r="105" spans="3:11" x14ac:dyDescent="0.35">
      <c r="C105" s="191" t="s">
        <v>385</v>
      </c>
      <c r="D105" s="191" t="s">
        <v>298</v>
      </c>
      <c r="E105" s="191" t="s">
        <v>430</v>
      </c>
      <c r="F105" s="191" t="s">
        <v>71</v>
      </c>
      <c r="G105" s="191" t="s">
        <v>71</v>
      </c>
      <c r="I105" s="191" t="s">
        <v>91</v>
      </c>
      <c r="J105" s="425">
        <v>0</v>
      </c>
      <c r="K105" s="191" t="s">
        <v>71</v>
      </c>
    </row>
    <row r="106" spans="3:11" x14ac:dyDescent="0.35">
      <c r="C106" s="191" t="s">
        <v>388</v>
      </c>
      <c r="D106" s="191" t="s">
        <v>298</v>
      </c>
      <c r="E106" s="191" t="s">
        <v>430</v>
      </c>
      <c r="F106" s="191" t="s">
        <v>71</v>
      </c>
      <c r="G106" s="191" t="s">
        <v>71</v>
      </c>
      <c r="I106" s="191" t="s">
        <v>91</v>
      </c>
      <c r="J106" s="425">
        <v>0</v>
      </c>
      <c r="K106" s="191" t="s">
        <v>71</v>
      </c>
    </row>
    <row r="107" spans="3:11" x14ac:dyDescent="0.35">
      <c r="C107" s="191" t="s">
        <v>325</v>
      </c>
      <c r="D107" s="191" t="s">
        <v>303</v>
      </c>
      <c r="E107" s="191" t="s">
        <v>458</v>
      </c>
      <c r="F107" s="191" t="s">
        <v>71</v>
      </c>
      <c r="G107" s="191" t="s">
        <v>71</v>
      </c>
      <c r="I107" s="191" t="s">
        <v>91</v>
      </c>
      <c r="J107" s="424">
        <v>545821810</v>
      </c>
      <c r="K107" s="191" t="s">
        <v>71</v>
      </c>
    </row>
    <row r="108" spans="3:11" x14ac:dyDescent="0.35">
      <c r="C108" s="191" t="s">
        <v>325</v>
      </c>
      <c r="D108" s="274" t="s">
        <v>303</v>
      </c>
      <c r="E108" s="191" t="s">
        <v>458</v>
      </c>
      <c r="F108" s="191" t="s">
        <v>71</v>
      </c>
      <c r="G108" s="191" t="s">
        <v>71</v>
      </c>
      <c r="I108" s="191" t="s">
        <v>91</v>
      </c>
      <c r="J108" s="424">
        <v>1859419308</v>
      </c>
      <c r="K108" s="191" t="s">
        <v>71</v>
      </c>
    </row>
    <row r="109" spans="3:11" x14ac:dyDescent="0.35">
      <c r="C109" s="191" t="s">
        <v>331</v>
      </c>
      <c r="D109" s="191" t="s">
        <v>303</v>
      </c>
      <c r="E109" s="191" t="s">
        <v>458</v>
      </c>
      <c r="F109" s="191" t="s">
        <v>71</v>
      </c>
      <c r="G109" s="191" t="s">
        <v>71</v>
      </c>
      <c r="I109" s="191" t="s">
        <v>91</v>
      </c>
      <c r="J109" s="425">
        <v>14467371238</v>
      </c>
      <c r="K109" s="191" t="s">
        <v>71</v>
      </c>
    </row>
    <row r="110" spans="3:11" x14ac:dyDescent="0.35">
      <c r="C110" s="191" t="s">
        <v>331</v>
      </c>
      <c r="D110" s="274" t="s">
        <v>303</v>
      </c>
      <c r="E110" s="191" t="s">
        <v>458</v>
      </c>
      <c r="F110" s="191" t="s">
        <v>71</v>
      </c>
      <c r="G110" s="191" t="s">
        <v>71</v>
      </c>
      <c r="I110" s="191" t="s">
        <v>91</v>
      </c>
      <c r="J110" s="425">
        <v>2921208046</v>
      </c>
      <c r="K110" s="191" t="s">
        <v>71</v>
      </c>
    </row>
    <row r="111" spans="3:11" x14ac:dyDescent="0.35">
      <c r="C111" s="191" t="s">
        <v>334</v>
      </c>
      <c r="D111" s="191" t="s">
        <v>303</v>
      </c>
      <c r="E111" s="191" t="s">
        <v>458</v>
      </c>
      <c r="F111" s="191" t="s">
        <v>71</v>
      </c>
      <c r="G111" s="191" t="s">
        <v>71</v>
      </c>
      <c r="I111" s="191" t="s">
        <v>91</v>
      </c>
      <c r="J111" s="425">
        <v>1527259029</v>
      </c>
      <c r="K111" s="191" t="s">
        <v>71</v>
      </c>
    </row>
    <row r="112" spans="3:11" x14ac:dyDescent="0.35">
      <c r="C112" s="191" t="s">
        <v>334</v>
      </c>
      <c r="D112" s="274" t="s">
        <v>303</v>
      </c>
      <c r="E112" s="191" t="s">
        <v>458</v>
      </c>
      <c r="F112" s="191" t="s">
        <v>71</v>
      </c>
      <c r="G112" s="191" t="s">
        <v>71</v>
      </c>
      <c r="I112" s="191" t="s">
        <v>91</v>
      </c>
      <c r="J112" s="425">
        <v>739494056</v>
      </c>
      <c r="K112" s="191" t="s">
        <v>71</v>
      </c>
    </row>
    <row r="113" spans="3:11" x14ac:dyDescent="0.35">
      <c r="C113" s="191" t="s">
        <v>336</v>
      </c>
      <c r="D113" s="191" t="s">
        <v>303</v>
      </c>
      <c r="E113" s="191" t="s">
        <v>458</v>
      </c>
      <c r="F113" s="191" t="s">
        <v>71</v>
      </c>
      <c r="G113" s="191" t="s">
        <v>71</v>
      </c>
      <c r="I113" s="191" t="s">
        <v>91</v>
      </c>
      <c r="J113" s="425">
        <v>8235141328</v>
      </c>
      <c r="K113" s="191" t="s">
        <v>71</v>
      </c>
    </row>
    <row r="114" spans="3:11" x14ac:dyDescent="0.35">
      <c r="C114" s="191" t="s">
        <v>336</v>
      </c>
      <c r="D114" s="274" t="s">
        <v>303</v>
      </c>
      <c r="E114" s="191" t="s">
        <v>458</v>
      </c>
      <c r="F114" s="191" t="s">
        <v>71</v>
      </c>
      <c r="G114" s="191" t="s">
        <v>71</v>
      </c>
      <c r="I114" s="191" t="s">
        <v>91</v>
      </c>
      <c r="J114" s="425">
        <v>785268235</v>
      </c>
      <c r="K114" s="191" t="s">
        <v>71</v>
      </c>
    </row>
    <row r="115" spans="3:11" x14ac:dyDescent="0.35">
      <c r="C115" s="191" t="s">
        <v>339</v>
      </c>
      <c r="D115" s="191" t="s">
        <v>303</v>
      </c>
      <c r="E115" s="191" t="s">
        <v>458</v>
      </c>
      <c r="F115" s="191" t="s">
        <v>71</v>
      </c>
      <c r="G115" s="191" t="s">
        <v>71</v>
      </c>
      <c r="I115" s="191" t="s">
        <v>91</v>
      </c>
      <c r="J115" s="425">
        <v>3351717247</v>
      </c>
      <c r="K115" s="191" t="s">
        <v>71</v>
      </c>
    </row>
    <row r="116" spans="3:11" x14ac:dyDescent="0.35">
      <c r="C116" s="191" t="s">
        <v>339</v>
      </c>
      <c r="D116" s="274" t="s">
        <v>303</v>
      </c>
      <c r="E116" s="191" t="s">
        <v>458</v>
      </c>
      <c r="F116" s="191" t="s">
        <v>71</v>
      </c>
      <c r="G116" s="191" t="s">
        <v>71</v>
      </c>
      <c r="I116" s="191" t="s">
        <v>91</v>
      </c>
      <c r="J116" s="425">
        <v>612493812</v>
      </c>
      <c r="K116" s="191" t="s">
        <v>71</v>
      </c>
    </row>
    <row r="117" spans="3:11" x14ac:dyDescent="0.35">
      <c r="C117" s="191" t="s">
        <v>342</v>
      </c>
      <c r="D117" s="191" t="s">
        <v>303</v>
      </c>
      <c r="E117" s="191" t="s">
        <v>458</v>
      </c>
      <c r="F117" s="191" t="s">
        <v>71</v>
      </c>
      <c r="G117" s="191" t="s">
        <v>71</v>
      </c>
      <c r="I117" s="191" t="s">
        <v>91</v>
      </c>
      <c r="J117" s="425">
        <v>1900758598</v>
      </c>
      <c r="K117" s="191" t="s">
        <v>71</v>
      </c>
    </row>
    <row r="118" spans="3:11" x14ac:dyDescent="0.35">
      <c r="C118" s="191" t="s">
        <v>342</v>
      </c>
      <c r="D118" s="274" t="s">
        <v>303</v>
      </c>
      <c r="E118" s="191" t="s">
        <v>458</v>
      </c>
      <c r="F118" s="191" t="s">
        <v>71</v>
      </c>
      <c r="G118" s="191" t="s">
        <v>71</v>
      </c>
      <c r="I118" s="191" t="s">
        <v>91</v>
      </c>
      <c r="J118" s="425">
        <v>550841924</v>
      </c>
      <c r="K118" s="191" t="s">
        <v>71</v>
      </c>
    </row>
    <row r="119" spans="3:11" x14ac:dyDescent="0.35">
      <c r="C119" s="191" t="s">
        <v>345</v>
      </c>
      <c r="D119" s="191" t="s">
        <v>303</v>
      </c>
      <c r="E119" s="191" t="s">
        <v>458</v>
      </c>
      <c r="F119" s="191" t="s">
        <v>71</v>
      </c>
      <c r="G119" s="191" t="s">
        <v>71</v>
      </c>
      <c r="I119" s="191" t="s">
        <v>91</v>
      </c>
      <c r="J119" s="425">
        <v>2722370950</v>
      </c>
      <c r="K119" s="191" t="s">
        <v>71</v>
      </c>
    </row>
    <row r="120" spans="3:11" x14ac:dyDescent="0.35">
      <c r="C120" s="191" t="s">
        <v>345</v>
      </c>
      <c r="D120" s="274" t="s">
        <v>303</v>
      </c>
      <c r="E120" s="191" t="s">
        <v>458</v>
      </c>
      <c r="F120" s="191" t="s">
        <v>71</v>
      </c>
      <c r="G120" s="191" t="s">
        <v>71</v>
      </c>
      <c r="I120" s="191" t="s">
        <v>91</v>
      </c>
      <c r="J120" s="425">
        <v>360093714</v>
      </c>
      <c r="K120" s="191" t="s">
        <v>71</v>
      </c>
    </row>
    <row r="121" spans="3:11" x14ac:dyDescent="0.35">
      <c r="C121" s="191" t="s">
        <v>347</v>
      </c>
      <c r="D121" s="191" t="s">
        <v>303</v>
      </c>
      <c r="E121" s="191" t="s">
        <v>458</v>
      </c>
      <c r="F121" s="191" t="s">
        <v>71</v>
      </c>
      <c r="G121" s="191" t="s">
        <v>71</v>
      </c>
      <c r="I121" s="191" t="s">
        <v>91</v>
      </c>
      <c r="J121" s="425">
        <v>23443585</v>
      </c>
      <c r="K121" s="191" t="s">
        <v>71</v>
      </c>
    </row>
    <row r="122" spans="3:11" x14ac:dyDescent="0.35">
      <c r="C122" s="191" t="s">
        <v>347</v>
      </c>
      <c r="D122" s="274" t="s">
        <v>303</v>
      </c>
      <c r="E122" s="191" t="s">
        <v>458</v>
      </c>
      <c r="F122" s="191" t="s">
        <v>71</v>
      </c>
      <c r="G122" s="191" t="s">
        <v>71</v>
      </c>
      <c r="I122" s="191" t="s">
        <v>91</v>
      </c>
      <c r="J122" s="425">
        <v>1395307</v>
      </c>
      <c r="K122" s="191" t="s">
        <v>71</v>
      </c>
    </row>
    <row r="123" spans="3:11" x14ac:dyDescent="0.35">
      <c r="C123" s="191" t="s">
        <v>349</v>
      </c>
      <c r="D123" s="191" t="s">
        <v>303</v>
      </c>
      <c r="E123" s="191" t="s">
        <v>458</v>
      </c>
      <c r="F123" s="191" t="s">
        <v>71</v>
      </c>
      <c r="G123" s="191" t="s">
        <v>71</v>
      </c>
      <c r="I123" s="191" t="s">
        <v>91</v>
      </c>
      <c r="J123" s="425">
        <v>421376588</v>
      </c>
      <c r="K123" s="191" t="s">
        <v>71</v>
      </c>
    </row>
    <row r="124" spans="3:11" x14ac:dyDescent="0.35">
      <c r="C124" s="191" t="s">
        <v>349</v>
      </c>
      <c r="D124" s="274" t="s">
        <v>303</v>
      </c>
      <c r="E124" s="191" t="s">
        <v>458</v>
      </c>
      <c r="F124" s="191" t="s">
        <v>71</v>
      </c>
      <c r="G124" s="191" t="s">
        <v>71</v>
      </c>
      <c r="I124" s="191" t="s">
        <v>91</v>
      </c>
      <c r="J124" s="425">
        <v>144879758</v>
      </c>
      <c r="K124" s="191" t="s">
        <v>71</v>
      </c>
    </row>
    <row r="125" spans="3:11" x14ac:dyDescent="0.35">
      <c r="C125" s="191" t="s">
        <v>352</v>
      </c>
      <c r="D125" s="191" t="s">
        <v>303</v>
      </c>
      <c r="E125" s="191" t="s">
        <v>458</v>
      </c>
      <c r="F125" s="191" t="s">
        <v>71</v>
      </c>
      <c r="G125" s="191" t="s">
        <v>71</v>
      </c>
      <c r="I125" s="191" t="s">
        <v>91</v>
      </c>
      <c r="J125" s="425">
        <v>1023269846</v>
      </c>
      <c r="K125" s="191" t="s">
        <v>71</v>
      </c>
    </row>
    <row r="126" spans="3:11" x14ac:dyDescent="0.35">
      <c r="C126" s="191" t="s">
        <v>352</v>
      </c>
      <c r="D126" s="274" t="s">
        <v>303</v>
      </c>
      <c r="E126" s="191" t="s">
        <v>458</v>
      </c>
      <c r="F126" s="191" t="s">
        <v>71</v>
      </c>
      <c r="G126" s="191" t="s">
        <v>71</v>
      </c>
      <c r="I126" s="191" t="s">
        <v>91</v>
      </c>
      <c r="J126" s="425">
        <v>186212533</v>
      </c>
      <c r="K126" s="191" t="s">
        <v>71</v>
      </c>
    </row>
    <row r="127" spans="3:11" x14ac:dyDescent="0.35">
      <c r="C127" s="191" t="s">
        <v>355</v>
      </c>
      <c r="D127" s="191" t="s">
        <v>303</v>
      </c>
      <c r="E127" s="191" t="s">
        <v>458</v>
      </c>
      <c r="F127" s="191" t="s">
        <v>71</v>
      </c>
      <c r="G127" s="191" t="s">
        <v>71</v>
      </c>
      <c r="I127" s="191" t="s">
        <v>91</v>
      </c>
      <c r="J127" s="425">
        <v>35985439</v>
      </c>
      <c r="K127" s="191" t="s">
        <v>71</v>
      </c>
    </row>
    <row r="128" spans="3:11" x14ac:dyDescent="0.35">
      <c r="C128" s="191" t="s">
        <v>355</v>
      </c>
      <c r="D128" s="274" t="s">
        <v>303</v>
      </c>
      <c r="E128" s="191" t="s">
        <v>458</v>
      </c>
      <c r="F128" s="191" t="s">
        <v>71</v>
      </c>
      <c r="G128" s="191" t="s">
        <v>71</v>
      </c>
      <c r="I128" s="191" t="s">
        <v>91</v>
      </c>
      <c r="J128" s="425">
        <v>0</v>
      </c>
      <c r="K128" s="191" t="s">
        <v>71</v>
      </c>
    </row>
    <row r="129" spans="3:11" x14ac:dyDescent="0.35">
      <c r="C129" s="191" t="s">
        <v>358</v>
      </c>
      <c r="D129" s="191" t="s">
        <v>303</v>
      </c>
      <c r="E129" s="191" t="s">
        <v>458</v>
      </c>
      <c r="F129" s="191" t="s">
        <v>71</v>
      </c>
      <c r="G129" s="191" t="s">
        <v>71</v>
      </c>
      <c r="I129" s="191" t="s">
        <v>91</v>
      </c>
      <c r="J129" s="425">
        <v>579067668</v>
      </c>
      <c r="K129" s="191" t="s">
        <v>71</v>
      </c>
    </row>
    <row r="130" spans="3:11" x14ac:dyDescent="0.35">
      <c r="C130" s="191" t="s">
        <v>358</v>
      </c>
      <c r="D130" s="274" t="s">
        <v>303</v>
      </c>
      <c r="E130" s="191" t="s">
        <v>458</v>
      </c>
      <c r="F130" s="191" t="s">
        <v>71</v>
      </c>
      <c r="G130" s="191" t="s">
        <v>71</v>
      </c>
      <c r="I130" s="191" t="s">
        <v>91</v>
      </c>
      <c r="J130" s="425">
        <v>1700000</v>
      </c>
      <c r="K130" s="191" t="s">
        <v>71</v>
      </c>
    </row>
    <row r="131" spans="3:11" x14ac:dyDescent="0.35">
      <c r="C131" s="191" t="s">
        <v>361</v>
      </c>
      <c r="D131" s="191" t="s">
        <v>303</v>
      </c>
      <c r="E131" s="191" t="s">
        <v>458</v>
      </c>
      <c r="F131" s="191" t="s">
        <v>71</v>
      </c>
      <c r="G131" s="191" t="s">
        <v>71</v>
      </c>
      <c r="I131" s="191" t="s">
        <v>91</v>
      </c>
      <c r="J131" s="425">
        <v>1328095</v>
      </c>
      <c r="K131" s="191" t="s">
        <v>71</v>
      </c>
    </row>
    <row r="132" spans="3:11" x14ac:dyDescent="0.35">
      <c r="C132" s="191" t="s">
        <v>361</v>
      </c>
      <c r="D132" s="274" t="s">
        <v>303</v>
      </c>
      <c r="E132" s="191" t="s">
        <v>458</v>
      </c>
      <c r="F132" s="191" t="s">
        <v>71</v>
      </c>
      <c r="G132" s="191" t="s">
        <v>71</v>
      </c>
      <c r="I132" s="191" t="s">
        <v>91</v>
      </c>
      <c r="J132" s="425">
        <v>59597358</v>
      </c>
      <c r="K132" s="191" t="s">
        <v>71</v>
      </c>
    </row>
    <row r="133" spans="3:11" x14ac:dyDescent="0.35">
      <c r="C133" s="191" t="s">
        <v>364</v>
      </c>
      <c r="D133" s="191" t="s">
        <v>303</v>
      </c>
      <c r="E133" s="191" t="s">
        <v>458</v>
      </c>
      <c r="F133" s="191" t="s">
        <v>71</v>
      </c>
      <c r="G133" s="191" t="s">
        <v>71</v>
      </c>
      <c r="I133" s="191" t="s">
        <v>91</v>
      </c>
      <c r="J133" s="425">
        <v>423850903</v>
      </c>
      <c r="K133" s="191" t="s">
        <v>71</v>
      </c>
    </row>
    <row r="134" spans="3:11" x14ac:dyDescent="0.35">
      <c r="C134" s="191" t="s">
        <v>364</v>
      </c>
      <c r="D134" s="274" t="s">
        <v>303</v>
      </c>
      <c r="E134" s="191" t="s">
        <v>458</v>
      </c>
      <c r="F134" s="191" t="s">
        <v>71</v>
      </c>
      <c r="G134" s="191" t="s">
        <v>71</v>
      </c>
      <c r="I134" s="191" t="s">
        <v>91</v>
      </c>
      <c r="J134" s="425">
        <v>10188800</v>
      </c>
      <c r="K134" s="191" t="s">
        <v>71</v>
      </c>
    </row>
    <row r="135" spans="3:11" x14ac:dyDescent="0.35">
      <c r="C135" s="191" t="s">
        <v>367</v>
      </c>
      <c r="D135" s="191" t="s">
        <v>303</v>
      </c>
      <c r="E135" s="191" t="s">
        <v>458</v>
      </c>
      <c r="F135" s="191" t="s">
        <v>71</v>
      </c>
      <c r="G135" s="191" t="s">
        <v>71</v>
      </c>
      <c r="I135" s="191" t="s">
        <v>91</v>
      </c>
      <c r="J135" s="425">
        <v>0</v>
      </c>
      <c r="K135" s="191" t="s">
        <v>71</v>
      </c>
    </row>
    <row r="136" spans="3:11" x14ac:dyDescent="0.35">
      <c r="C136" s="191" t="s">
        <v>367</v>
      </c>
      <c r="D136" s="274" t="s">
        <v>303</v>
      </c>
      <c r="E136" s="191" t="s">
        <v>458</v>
      </c>
      <c r="F136" s="191" t="s">
        <v>71</v>
      </c>
      <c r="G136" s="191" t="s">
        <v>71</v>
      </c>
      <c r="I136" s="191" t="s">
        <v>91</v>
      </c>
      <c r="J136" s="425">
        <v>0</v>
      </c>
      <c r="K136" s="191" t="s">
        <v>71</v>
      </c>
    </row>
    <row r="137" spans="3:11" x14ac:dyDescent="0.35">
      <c r="C137" s="191" t="s">
        <v>371</v>
      </c>
      <c r="D137" s="191" t="s">
        <v>303</v>
      </c>
      <c r="E137" s="191" t="s">
        <v>458</v>
      </c>
      <c r="F137" s="191" t="s">
        <v>71</v>
      </c>
      <c r="G137" s="191" t="s">
        <v>71</v>
      </c>
      <c r="I137" s="191" t="s">
        <v>91</v>
      </c>
      <c r="J137" s="425">
        <v>68031676</v>
      </c>
      <c r="K137" s="191" t="s">
        <v>71</v>
      </c>
    </row>
    <row r="138" spans="3:11" x14ac:dyDescent="0.35">
      <c r="C138" s="191" t="s">
        <v>373</v>
      </c>
      <c r="D138" s="191" t="s">
        <v>303</v>
      </c>
      <c r="E138" s="191" t="s">
        <v>458</v>
      </c>
      <c r="F138" s="191" t="s">
        <v>71</v>
      </c>
      <c r="G138" s="191" t="s">
        <v>71</v>
      </c>
      <c r="I138" s="191" t="s">
        <v>91</v>
      </c>
      <c r="J138" s="425">
        <v>0</v>
      </c>
      <c r="K138" s="191" t="s">
        <v>71</v>
      </c>
    </row>
    <row r="139" spans="3:11" x14ac:dyDescent="0.35">
      <c r="C139" s="191" t="s">
        <v>373</v>
      </c>
      <c r="D139" s="274" t="s">
        <v>303</v>
      </c>
      <c r="E139" s="191" t="s">
        <v>458</v>
      </c>
      <c r="F139" s="191" t="s">
        <v>71</v>
      </c>
      <c r="G139" s="191" t="s">
        <v>71</v>
      </c>
      <c r="I139" s="191" t="s">
        <v>91</v>
      </c>
      <c r="J139" s="425">
        <v>0</v>
      </c>
      <c r="K139" s="191" t="s">
        <v>71</v>
      </c>
    </row>
    <row r="140" spans="3:11" x14ac:dyDescent="0.35">
      <c r="C140" s="191" t="s">
        <v>376</v>
      </c>
      <c r="D140" s="191" t="s">
        <v>303</v>
      </c>
      <c r="E140" s="191" t="s">
        <v>458</v>
      </c>
      <c r="F140" s="191" t="s">
        <v>71</v>
      </c>
      <c r="G140" s="191" t="s">
        <v>71</v>
      </c>
      <c r="I140" s="191" t="s">
        <v>91</v>
      </c>
      <c r="J140" s="425">
        <v>0</v>
      </c>
      <c r="K140" s="191" t="s">
        <v>71</v>
      </c>
    </row>
    <row r="141" spans="3:11" x14ac:dyDescent="0.35">
      <c r="C141" s="191" t="s">
        <v>376</v>
      </c>
      <c r="D141" s="274" t="s">
        <v>303</v>
      </c>
      <c r="E141" s="191" t="s">
        <v>458</v>
      </c>
      <c r="F141" s="191" t="s">
        <v>71</v>
      </c>
      <c r="G141" s="191" t="s">
        <v>71</v>
      </c>
      <c r="I141" s="191" t="s">
        <v>91</v>
      </c>
      <c r="J141" s="425">
        <v>1437500</v>
      </c>
      <c r="K141" s="191" t="s">
        <v>71</v>
      </c>
    </row>
    <row r="142" spans="3:11" x14ac:dyDescent="0.35">
      <c r="C142" s="191" t="s">
        <v>378</v>
      </c>
      <c r="D142" s="191" t="s">
        <v>303</v>
      </c>
      <c r="E142" s="191" t="s">
        <v>458</v>
      </c>
      <c r="F142" s="191" t="s">
        <v>71</v>
      </c>
      <c r="G142" s="191" t="s">
        <v>71</v>
      </c>
      <c r="I142" s="191" t="s">
        <v>91</v>
      </c>
      <c r="J142" s="425">
        <v>9319546</v>
      </c>
      <c r="K142" s="191" t="s">
        <v>71</v>
      </c>
    </row>
    <row r="143" spans="3:11" x14ac:dyDescent="0.35">
      <c r="C143" s="191" t="s">
        <v>378</v>
      </c>
      <c r="D143" s="274" t="s">
        <v>303</v>
      </c>
      <c r="E143" s="191" t="s">
        <v>458</v>
      </c>
      <c r="F143" s="191" t="s">
        <v>71</v>
      </c>
      <c r="G143" s="191" t="s">
        <v>71</v>
      </c>
      <c r="I143" s="191" t="s">
        <v>91</v>
      </c>
      <c r="J143" s="425"/>
      <c r="K143" s="191" t="s">
        <v>71</v>
      </c>
    </row>
    <row r="144" spans="3:11" x14ac:dyDescent="0.35">
      <c r="C144" s="191" t="s">
        <v>380</v>
      </c>
      <c r="D144" s="191" t="s">
        <v>303</v>
      </c>
      <c r="E144" s="191" t="s">
        <v>458</v>
      </c>
      <c r="F144" s="191" t="s">
        <v>71</v>
      </c>
      <c r="G144" s="191" t="s">
        <v>71</v>
      </c>
      <c r="I144" s="191" t="s">
        <v>91</v>
      </c>
      <c r="J144" s="425">
        <v>61731312</v>
      </c>
      <c r="K144" s="191" t="s">
        <v>71</v>
      </c>
    </row>
    <row r="145" spans="3:11" x14ac:dyDescent="0.35">
      <c r="C145" s="191" t="s">
        <v>380</v>
      </c>
      <c r="D145" s="274" t="s">
        <v>303</v>
      </c>
      <c r="E145" s="191" t="s">
        <v>458</v>
      </c>
      <c r="F145" s="191" t="s">
        <v>71</v>
      </c>
      <c r="G145" s="191" t="s">
        <v>71</v>
      </c>
      <c r="I145" s="191" t="s">
        <v>91</v>
      </c>
      <c r="J145" s="425">
        <v>0</v>
      </c>
      <c r="K145" s="191" t="s">
        <v>71</v>
      </c>
    </row>
    <row r="146" spans="3:11" x14ac:dyDescent="0.35">
      <c r="C146" s="191" t="s">
        <v>382</v>
      </c>
      <c r="D146" s="191" t="s">
        <v>303</v>
      </c>
      <c r="E146" s="191" t="s">
        <v>458</v>
      </c>
      <c r="F146" s="191" t="s">
        <v>71</v>
      </c>
      <c r="G146" s="191" t="s">
        <v>71</v>
      </c>
      <c r="I146" s="191" t="s">
        <v>91</v>
      </c>
      <c r="J146" s="425">
        <v>808513</v>
      </c>
      <c r="K146" s="191" t="s">
        <v>71</v>
      </c>
    </row>
    <row r="147" spans="3:11" x14ac:dyDescent="0.35">
      <c r="C147" s="191" t="s">
        <v>382</v>
      </c>
      <c r="D147" s="274" t="s">
        <v>303</v>
      </c>
      <c r="E147" s="191" t="s">
        <v>458</v>
      </c>
      <c r="F147" s="191" t="s">
        <v>71</v>
      </c>
      <c r="G147" s="191" t="s">
        <v>71</v>
      </c>
      <c r="I147" s="191" t="s">
        <v>91</v>
      </c>
      <c r="J147" s="425">
        <v>0</v>
      </c>
      <c r="K147" s="191" t="s">
        <v>71</v>
      </c>
    </row>
    <row r="148" spans="3:11" x14ac:dyDescent="0.35">
      <c r="C148" s="191" t="s">
        <v>385</v>
      </c>
      <c r="D148" s="191" t="s">
        <v>303</v>
      </c>
      <c r="E148" s="191" t="s">
        <v>458</v>
      </c>
      <c r="F148" s="191" t="s">
        <v>71</v>
      </c>
      <c r="G148" s="191" t="s">
        <v>71</v>
      </c>
      <c r="I148" s="191" t="s">
        <v>91</v>
      </c>
      <c r="J148" s="425">
        <v>0</v>
      </c>
      <c r="K148" s="191" t="s">
        <v>71</v>
      </c>
    </row>
    <row r="149" spans="3:11" x14ac:dyDescent="0.35">
      <c r="C149" s="191" t="s">
        <v>385</v>
      </c>
      <c r="D149" s="274" t="s">
        <v>303</v>
      </c>
      <c r="E149" s="191" t="s">
        <v>458</v>
      </c>
      <c r="F149" s="191" t="s">
        <v>71</v>
      </c>
      <c r="G149" s="191" t="s">
        <v>71</v>
      </c>
      <c r="I149" s="191" t="s">
        <v>91</v>
      </c>
      <c r="J149" s="425">
        <v>0</v>
      </c>
      <c r="K149" s="191" t="s">
        <v>71</v>
      </c>
    </row>
    <row r="150" spans="3:11" x14ac:dyDescent="0.35">
      <c r="C150" s="191" t="s">
        <v>388</v>
      </c>
      <c r="D150" s="191" t="s">
        <v>303</v>
      </c>
      <c r="E150" s="191" t="s">
        <v>458</v>
      </c>
      <c r="F150" s="191" t="s">
        <v>71</v>
      </c>
      <c r="G150" s="191" t="s">
        <v>71</v>
      </c>
      <c r="I150" s="191" t="s">
        <v>91</v>
      </c>
      <c r="J150" s="425">
        <v>0</v>
      </c>
      <c r="K150" s="191" t="s">
        <v>71</v>
      </c>
    </row>
    <row r="151" spans="3:11" x14ac:dyDescent="0.35">
      <c r="C151" s="191" t="s">
        <v>388</v>
      </c>
      <c r="D151" s="274" t="s">
        <v>303</v>
      </c>
      <c r="E151" s="191" t="s">
        <v>458</v>
      </c>
      <c r="F151" s="191" t="s">
        <v>71</v>
      </c>
      <c r="G151" s="191" t="s">
        <v>71</v>
      </c>
      <c r="I151" s="191" t="s">
        <v>91</v>
      </c>
      <c r="J151" s="425">
        <v>0</v>
      </c>
      <c r="K151" s="191" t="s">
        <v>71</v>
      </c>
    </row>
    <row r="152" spans="3:11" x14ac:dyDescent="0.35">
      <c r="C152" s="191" t="s">
        <v>325</v>
      </c>
      <c r="D152" s="191" t="s">
        <v>301</v>
      </c>
      <c r="E152" s="191" t="s">
        <v>433</v>
      </c>
      <c r="F152" s="191" t="s">
        <v>71</v>
      </c>
      <c r="G152" s="191" t="s">
        <v>71</v>
      </c>
      <c r="I152" s="191" t="s">
        <v>91</v>
      </c>
      <c r="J152" s="424">
        <v>2978366352</v>
      </c>
      <c r="K152" s="191" t="s">
        <v>71</v>
      </c>
    </row>
    <row r="153" spans="3:11" x14ac:dyDescent="0.35">
      <c r="C153" s="191" t="s">
        <v>331</v>
      </c>
      <c r="D153" s="191" t="s">
        <v>301</v>
      </c>
      <c r="E153" s="191" t="s">
        <v>433</v>
      </c>
      <c r="F153" s="191" t="s">
        <v>71</v>
      </c>
      <c r="G153" s="191" t="s">
        <v>71</v>
      </c>
      <c r="I153" s="191" t="s">
        <v>91</v>
      </c>
      <c r="J153" s="425">
        <v>0</v>
      </c>
      <c r="K153" s="191" t="s">
        <v>71</v>
      </c>
    </row>
    <row r="154" spans="3:11" x14ac:dyDescent="0.35">
      <c r="C154" s="191" t="s">
        <v>334</v>
      </c>
      <c r="D154" s="191" t="s">
        <v>301</v>
      </c>
      <c r="E154" s="191" t="s">
        <v>433</v>
      </c>
      <c r="F154" s="191" t="s">
        <v>71</v>
      </c>
      <c r="G154" s="191" t="s">
        <v>71</v>
      </c>
      <c r="I154" s="191" t="s">
        <v>91</v>
      </c>
      <c r="J154" s="425">
        <v>0</v>
      </c>
      <c r="K154" s="191" t="s">
        <v>71</v>
      </c>
    </row>
    <row r="155" spans="3:11" x14ac:dyDescent="0.35">
      <c r="C155" s="191" t="s">
        <v>336</v>
      </c>
      <c r="D155" s="191" t="s">
        <v>301</v>
      </c>
      <c r="E155" s="191" t="s">
        <v>433</v>
      </c>
      <c r="F155" s="191" t="s">
        <v>71</v>
      </c>
      <c r="G155" s="191" t="s">
        <v>71</v>
      </c>
      <c r="I155" s="191" t="s">
        <v>91</v>
      </c>
      <c r="J155" s="425"/>
      <c r="K155" s="191" t="s">
        <v>71</v>
      </c>
    </row>
    <row r="156" spans="3:11" x14ac:dyDescent="0.35">
      <c r="C156" s="191" t="s">
        <v>339</v>
      </c>
      <c r="D156" s="191" t="s">
        <v>301</v>
      </c>
      <c r="E156" s="191" t="s">
        <v>433</v>
      </c>
      <c r="F156" s="191" t="s">
        <v>71</v>
      </c>
      <c r="G156" s="191" t="s">
        <v>71</v>
      </c>
      <c r="I156" s="191" t="s">
        <v>91</v>
      </c>
      <c r="J156" s="425"/>
      <c r="K156" s="191" t="s">
        <v>71</v>
      </c>
    </row>
    <row r="157" spans="3:11" x14ac:dyDescent="0.35">
      <c r="C157" s="191" t="s">
        <v>342</v>
      </c>
      <c r="D157" s="191" t="s">
        <v>301</v>
      </c>
      <c r="E157" s="191" t="s">
        <v>433</v>
      </c>
      <c r="F157" s="191" t="s">
        <v>71</v>
      </c>
      <c r="G157" s="191" t="s">
        <v>71</v>
      </c>
      <c r="I157" s="191" t="s">
        <v>91</v>
      </c>
      <c r="J157" s="425">
        <v>0</v>
      </c>
      <c r="K157" s="191" t="s">
        <v>71</v>
      </c>
    </row>
    <row r="158" spans="3:11" x14ac:dyDescent="0.35">
      <c r="C158" s="191" t="s">
        <v>345</v>
      </c>
      <c r="D158" s="191" t="s">
        <v>301</v>
      </c>
      <c r="E158" s="191" t="s">
        <v>433</v>
      </c>
      <c r="F158" s="191" t="s">
        <v>71</v>
      </c>
      <c r="G158" s="191" t="s">
        <v>71</v>
      </c>
      <c r="I158" s="191" t="s">
        <v>91</v>
      </c>
      <c r="J158" s="425">
        <v>436767300</v>
      </c>
      <c r="K158" s="191" t="s">
        <v>71</v>
      </c>
    </row>
    <row r="159" spans="3:11" x14ac:dyDescent="0.35">
      <c r="C159" s="191" t="s">
        <v>347</v>
      </c>
      <c r="D159" s="191" t="s">
        <v>301</v>
      </c>
      <c r="E159" s="191" t="s">
        <v>433</v>
      </c>
      <c r="F159" s="191" t="s">
        <v>71</v>
      </c>
      <c r="G159" s="191" t="s">
        <v>71</v>
      </c>
      <c r="I159" s="191" t="s">
        <v>91</v>
      </c>
      <c r="J159" s="425">
        <v>0</v>
      </c>
      <c r="K159" s="191" t="s">
        <v>71</v>
      </c>
    </row>
    <row r="160" spans="3:11" x14ac:dyDescent="0.35">
      <c r="C160" s="191" t="s">
        <v>349</v>
      </c>
      <c r="D160" s="191" t="s">
        <v>301</v>
      </c>
      <c r="E160" s="191" t="s">
        <v>433</v>
      </c>
      <c r="F160" s="191" t="s">
        <v>71</v>
      </c>
      <c r="G160" s="191" t="s">
        <v>71</v>
      </c>
      <c r="I160" s="191" t="s">
        <v>91</v>
      </c>
      <c r="J160" s="425">
        <v>590654484</v>
      </c>
      <c r="K160" s="191" t="s">
        <v>71</v>
      </c>
    </row>
    <row r="161" spans="3:11" x14ac:dyDescent="0.35">
      <c r="C161" s="191" t="s">
        <v>352</v>
      </c>
      <c r="D161" s="191" t="s">
        <v>301</v>
      </c>
      <c r="E161" s="191" t="s">
        <v>433</v>
      </c>
      <c r="F161" s="191" t="s">
        <v>71</v>
      </c>
      <c r="G161" s="191" t="s">
        <v>71</v>
      </c>
      <c r="I161" s="191" t="s">
        <v>91</v>
      </c>
      <c r="J161" s="425">
        <v>246474000</v>
      </c>
      <c r="K161" s="191" t="s">
        <v>71</v>
      </c>
    </row>
    <row r="162" spans="3:11" x14ac:dyDescent="0.35">
      <c r="C162" s="191" t="s">
        <v>355</v>
      </c>
      <c r="D162" s="191" t="s">
        <v>301</v>
      </c>
      <c r="E162" s="191" t="s">
        <v>433</v>
      </c>
      <c r="F162" s="191" t="s">
        <v>71</v>
      </c>
      <c r="G162" s="191" t="s">
        <v>71</v>
      </c>
      <c r="I162" s="191" t="s">
        <v>91</v>
      </c>
      <c r="J162" s="425">
        <v>0</v>
      </c>
      <c r="K162" s="191" t="s">
        <v>71</v>
      </c>
    </row>
    <row r="163" spans="3:11" x14ac:dyDescent="0.35">
      <c r="C163" s="191" t="s">
        <v>358</v>
      </c>
      <c r="D163" s="191" t="s">
        <v>301</v>
      </c>
      <c r="E163" s="191" t="s">
        <v>433</v>
      </c>
      <c r="F163" s="191" t="s">
        <v>71</v>
      </c>
      <c r="G163" s="191" t="s">
        <v>71</v>
      </c>
      <c r="I163" s="191" t="s">
        <v>91</v>
      </c>
      <c r="J163" s="425">
        <v>0</v>
      </c>
      <c r="K163" s="191" t="s">
        <v>71</v>
      </c>
    </row>
    <row r="164" spans="3:11" x14ac:dyDescent="0.35">
      <c r="C164" s="191" t="s">
        <v>361</v>
      </c>
      <c r="D164" s="191" t="s">
        <v>301</v>
      </c>
      <c r="E164" s="191" t="s">
        <v>433</v>
      </c>
      <c r="F164" s="191" t="s">
        <v>71</v>
      </c>
      <c r="G164" s="191" t="s">
        <v>71</v>
      </c>
      <c r="I164" s="191" t="s">
        <v>91</v>
      </c>
      <c r="J164" s="425">
        <v>0</v>
      </c>
      <c r="K164" s="191" t="s">
        <v>71</v>
      </c>
    </row>
    <row r="165" spans="3:11" x14ac:dyDescent="0.35">
      <c r="C165" s="191" t="s">
        <v>364</v>
      </c>
      <c r="D165" s="191" t="s">
        <v>301</v>
      </c>
      <c r="E165" s="191" t="s">
        <v>433</v>
      </c>
      <c r="F165" s="191" t="s">
        <v>71</v>
      </c>
      <c r="G165" s="191" t="s">
        <v>71</v>
      </c>
      <c r="I165" s="191" t="s">
        <v>91</v>
      </c>
      <c r="J165" s="425">
        <v>53600082</v>
      </c>
      <c r="K165" s="191" t="s">
        <v>71</v>
      </c>
    </row>
    <row r="166" spans="3:11" x14ac:dyDescent="0.35">
      <c r="C166" s="191" t="s">
        <v>367</v>
      </c>
      <c r="D166" s="191" t="s">
        <v>301</v>
      </c>
      <c r="E166" s="191" t="s">
        <v>433</v>
      </c>
      <c r="F166" s="191" t="s">
        <v>71</v>
      </c>
      <c r="G166" s="191" t="s">
        <v>71</v>
      </c>
      <c r="I166" s="191" t="s">
        <v>91</v>
      </c>
      <c r="J166" s="425">
        <v>0</v>
      </c>
      <c r="K166" s="191" t="s">
        <v>71</v>
      </c>
    </row>
    <row r="167" spans="3:11" x14ac:dyDescent="0.35">
      <c r="C167" s="191" t="s">
        <v>371</v>
      </c>
      <c r="D167" s="191" t="s">
        <v>301</v>
      </c>
      <c r="E167" s="191" t="s">
        <v>433</v>
      </c>
      <c r="F167" s="191" t="s">
        <v>71</v>
      </c>
      <c r="G167" s="191" t="s">
        <v>71</v>
      </c>
      <c r="I167" s="191" t="s">
        <v>91</v>
      </c>
      <c r="J167" s="425">
        <v>0</v>
      </c>
      <c r="K167" s="191" t="s">
        <v>71</v>
      </c>
    </row>
    <row r="168" spans="3:11" x14ac:dyDescent="0.35">
      <c r="C168" s="191" t="s">
        <v>373</v>
      </c>
      <c r="D168" s="191" t="s">
        <v>301</v>
      </c>
      <c r="E168" s="191" t="s">
        <v>433</v>
      </c>
      <c r="F168" s="191" t="s">
        <v>71</v>
      </c>
      <c r="G168" s="191" t="s">
        <v>71</v>
      </c>
      <c r="I168" s="191" t="s">
        <v>91</v>
      </c>
      <c r="J168" s="425">
        <v>0</v>
      </c>
      <c r="K168" s="191" t="s">
        <v>71</v>
      </c>
    </row>
    <row r="169" spans="3:11" x14ac:dyDescent="0.35">
      <c r="C169" s="191" t="s">
        <v>376</v>
      </c>
      <c r="D169" s="191" t="s">
        <v>301</v>
      </c>
      <c r="E169" s="191" t="s">
        <v>433</v>
      </c>
      <c r="F169" s="191" t="s">
        <v>71</v>
      </c>
      <c r="G169" s="191" t="s">
        <v>71</v>
      </c>
      <c r="I169" s="191" t="s">
        <v>91</v>
      </c>
      <c r="J169" s="425">
        <v>0</v>
      </c>
      <c r="K169" s="191" t="s">
        <v>71</v>
      </c>
    </row>
    <row r="170" spans="3:11" x14ac:dyDescent="0.35">
      <c r="C170" s="191" t="s">
        <v>378</v>
      </c>
      <c r="D170" s="191" t="s">
        <v>301</v>
      </c>
      <c r="E170" s="191" t="s">
        <v>433</v>
      </c>
      <c r="F170" s="191" t="s">
        <v>71</v>
      </c>
      <c r="G170" s="191" t="s">
        <v>71</v>
      </c>
      <c r="I170" s="191" t="s">
        <v>91</v>
      </c>
      <c r="J170" s="425">
        <v>0</v>
      </c>
      <c r="K170" s="191" t="s">
        <v>71</v>
      </c>
    </row>
    <row r="171" spans="3:11" x14ac:dyDescent="0.35">
      <c r="C171" s="191" t="s">
        <v>380</v>
      </c>
      <c r="D171" s="191" t="s">
        <v>301</v>
      </c>
      <c r="E171" s="191" t="s">
        <v>433</v>
      </c>
      <c r="F171" s="191" t="s">
        <v>71</v>
      </c>
      <c r="G171" s="191" t="s">
        <v>71</v>
      </c>
      <c r="I171" s="191" t="s">
        <v>91</v>
      </c>
      <c r="J171" s="425">
        <v>0</v>
      </c>
      <c r="K171" s="191" t="s">
        <v>71</v>
      </c>
    </row>
    <row r="172" spans="3:11" x14ac:dyDescent="0.35">
      <c r="C172" s="191" t="s">
        <v>382</v>
      </c>
      <c r="D172" s="191" t="s">
        <v>301</v>
      </c>
      <c r="E172" s="191" t="s">
        <v>433</v>
      </c>
      <c r="F172" s="191" t="s">
        <v>71</v>
      </c>
      <c r="G172" s="191" t="s">
        <v>71</v>
      </c>
      <c r="I172" s="191" t="s">
        <v>91</v>
      </c>
      <c r="J172" s="425">
        <v>0</v>
      </c>
      <c r="K172" s="191" t="s">
        <v>71</v>
      </c>
    </row>
    <row r="173" spans="3:11" x14ac:dyDescent="0.35">
      <c r="C173" s="191" t="s">
        <v>385</v>
      </c>
      <c r="D173" s="191" t="s">
        <v>301</v>
      </c>
      <c r="E173" s="191" t="s">
        <v>433</v>
      </c>
      <c r="F173" s="191" t="s">
        <v>71</v>
      </c>
      <c r="G173" s="191" t="s">
        <v>71</v>
      </c>
      <c r="I173" s="191" t="s">
        <v>91</v>
      </c>
      <c r="J173" s="425">
        <v>0</v>
      </c>
      <c r="K173" s="191" t="s">
        <v>71</v>
      </c>
    </row>
    <row r="174" spans="3:11" x14ac:dyDescent="0.35">
      <c r="C174" s="191" t="s">
        <v>388</v>
      </c>
      <c r="D174" s="191" t="s">
        <v>301</v>
      </c>
      <c r="E174" s="191" t="s">
        <v>433</v>
      </c>
      <c r="F174" s="191" t="s">
        <v>71</v>
      </c>
      <c r="G174" s="191" t="s">
        <v>71</v>
      </c>
      <c r="I174" s="191" t="s">
        <v>91</v>
      </c>
      <c r="J174" s="425">
        <v>0</v>
      </c>
      <c r="K174" s="191" t="s">
        <v>71</v>
      </c>
    </row>
    <row r="175" spans="3:11" x14ac:dyDescent="0.35">
      <c r="C175" s="191" t="s">
        <v>325</v>
      </c>
      <c r="D175" s="191" t="s">
        <v>301</v>
      </c>
      <c r="E175" s="191" t="s">
        <v>435</v>
      </c>
      <c r="F175" s="191" t="s">
        <v>71</v>
      </c>
      <c r="G175" s="191" t="s">
        <v>71</v>
      </c>
      <c r="I175" s="191" t="s">
        <v>91</v>
      </c>
      <c r="J175" s="424">
        <v>1250</v>
      </c>
      <c r="K175" s="191" t="s">
        <v>71</v>
      </c>
    </row>
    <row r="176" spans="3:11" x14ac:dyDescent="0.35">
      <c r="C176" s="191" t="s">
        <v>331</v>
      </c>
      <c r="D176" s="191" t="s">
        <v>301</v>
      </c>
      <c r="E176" s="191" t="s">
        <v>435</v>
      </c>
      <c r="F176" s="191" t="s">
        <v>71</v>
      </c>
      <c r="G176" s="191" t="s">
        <v>71</v>
      </c>
      <c r="I176" s="191" t="s">
        <v>91</v>
      </c>
      <c r="J176" s="425">
        <v>0</v>
      </c>
      <c r="K176" s="191" t="s">
        <v>71</v>
      </c>
    </row>
    <row r="177" spans="3:11" x14ac:dyDescent="0.35">
      <c r="C177" s="191" t="s">
        <v>334</v>
      </c>
      <c r="D177" s="191" t="s">
        <v>301</v>
      </c>
      <c r="E177" s="191" t="s">
        <v>435</v>
      </c>
      <c r="F177" s="191" t="s">
        <v>71</v>
      </c>
      <c r="G177" s="191" t="s">
        <v>71</v>
      </c>
      <c r="I177" s="191" t="s">
        <v>91</v>
      </c>
      <c r="J177" s="425">
        <v>0</v>
      </c>
      <c r="K177" s="191" t="s">
        <v>71</v>
      </c>
    </row>
    <row r="178" spans="3:11" x14ac:dyDescent="0.35">
      <c r="C178" s="191" t="s">
        <v>336</v>
      </c>
      <c r="D178" s="191" t="s">
        <v>301</v>
      </c>
      <c r="E178" s="191" t="s">
        <v>435</v>
      </c>
      <c r="F178" s="191" t="s">
        <v>71</v>
      </c>
      <c r="G178" s="191" t="s">
        <v>71</v>
      </c>
      <c r="I178" s="191" t="s">
        <v>91</v>
      </c>
      <c r="J178" s="425"/>
      <c r="K178" s="191" t="s">
        <v>71</v>
      </c>
    </row>
    <row r="179" spans="3:11" x14ac:dyDescent="0.35">
      <c r="C179" s="191" t="s">
        <v>339</v>
      </c>
      <c r="D179" s="191" t="s">
        <v>301</v>
      </c>
      <c r="E179" s="191" t="s">
        <v>435</v>
      </c>
      <c r="F179" s="191" t="s">
        <v>71</v>
      </c>
      <c r="G179" s="191" t="s">
        <v>71</v>
      </c>
      <c r="I179" s="191" t="s">
        <v>91</v>
      </c>
      <c r="J179" s="425"/>
      <c r="K179" s="191" t="s">
        <v>71</v>
      </c>
    </row>
    <row r="180" spans="3:11" x14ac:dyDescent="0.35">
      <c r="C180" s="191" t="s">
        <v>342</v>
      </c>
      <c r="D180" s="191" t="s">
        <v>301</v>
      </c>
      <c r="E180" s="191" t="s">
        <v>435</v>
      </c>
      <c r="F180" s="191" t="s">
        <v>71</v>
      </c>
      <c r="G180" s="191" t="s">
        <v>71</v>
      </c>
      <c r="I180" s="191" t="s">
        <v>91</v>
      </c>
      <c r="J180" s="425">
        <v>0</v>
      </c>
      <c r="K180" s="191" t="s">
        <v>71</v>
      </c>
    </row>
    <row r="181" spans="3:11" x14ac:dyDescent="0.35">
      <c r="C181" s="191" t="s">
        <v>345</v>
      </c>
      <c r="D181" s="191" t="s">
        <v>301</v>
      </c>
      <c r="E181" s="191" t="s">
        <v>435</v>
      </c>
      <c r="F181" s="191" t="s">
        <v>71</v>
      </c>
      <c r="G181" s="191" t="s">
        <v>71</v>
      </c>
      <c r="I181" s="191" t="s">
        <v>91</v>
      </c>
      <c r="J181" s="425">
        <v>0</v>
      </c>
      <c r="K181" s="191" t="s">
        <v>71</v>
      </c>
    </row>
    <row r="182" spans="3:11" x14ac:dyDescent="0.35">
      <c r="C182" s="191" t="s">
        <v>347</v>
      </c>
      <c r="D182" s="191" t="s">
        <v>301</v>
      </c>
      <c r="E182" s="191" t="s">
        <v>435</v>
      </c>
      <c r="F182" s="191" t="s">
        <v>71</v>
      </c>
      <c r="G182" s="191" t="s">
        <v>71</v>
      </c>
      <c r="I182" s="191" t="s">
        <v>91</v>
      </c>
      <c r="J182" s="425">
        <v>1103450002</v>
      </c>
      <c r="K182" s="191" t="s">
        <v>71</v>
      </c>
    </row>
    <row r="183" spans="3:11" x14ac:dyDescent="0.35">
      <c r="C183" s="191" t="s">
        <v>349</v>
      </c>
      <c r="D183" s="191" t="s">
        <v>301</v>
      </c>
      <c r="E183" s="191" t="s">
        <v>435</v>
      </c>
      <c r="F183" s="191" t="s">
        <v>71</v>
      </c>
      <c r="G183" s="191" t="s">
        <v>71</v>
      </c>
      <c r="I183" s="191" t="s">
        <v>91</v>
      </c>
      <c r="J183" s="425">
        <v>0</v>
      </c>
      <c r="K183" s="191" t="s">
        <v>71</v>
      </c>
    </row>
    <row r="184" spans="3:11" x14ac:dyDescent="0.35">
      <c r="C184" s="191" t="s">
        <v>352</v>
      </c>
      <c r="D184" s="191" t="s">
        <v>301</v>
      </c>
      <c r="E184" s="191" t="s">
        <v>435</v>
      </c>
      <c r="F184" s="191" t="s">
        <v>71</v>
      </c>
      <c r="G184" s="191" t="s">
        <v>71</v>
      </c>
      <c r="I184" s="191" t="s">
        <v>91</v>
      </c>
      <c r="J184" s="425">
        <v>0</v>
      </c>
      <c r="K184" s="191" t="s">
        <v>71</v>
      </c>
    </row>
    <row r="185" spans="3:11" x14ac:dyDescent="0.35">
      <c r="C185" s="191" t="s">
        <v>355</v>
      </c>
      <c r="D185" s="191" t="s">
        <v>301</v>
      </c>
      <c r="E185" s="191" t="s">
        <v>435</v>
      </c>
      <c r="F185" s="191" t="s">
        <v>71</v>
      </c>
      <c r="G185" s="191" t="s">
        <v>71</v>
      </c>
      <c r="I185" s="191" t="s">
        <v>91</v>
      </c>
      <c r="J185" s="425">
        <v>0</v>
      </c>
      <c r="K185" s="191" t="s">
        <v>71</v>
      </c>
    </row>
    <row r="186" spans="3:11" x14ac:dyDescent="0.35">
      <c r="C186" s="191" t="s">
        <v>358</v>
      </c>
      <c r="D186" s="191" t="s">
        <v>301</v>
      </c>
      <c r="E186" s="191" t="s">
        <v>435</v>
      </c>
      <c r="F186" s="191" t="s">
        <v>71</v>
      </c>
      <c r="G186" s="191" t="s">
        <v>71</v>
      </c>
      <c r="I186" s="191" t="s">
        <v>91</v>
      </c>
      <c r="J186" s="425">
        <v>0</v>
      </c>
      <c r="K186" s="191" t="s">
        <v>71</v>
      </c>
    </row>
    <row r="187" spans="3:11" x14ac:dyDescent="0.35">
      <c r="C187" s="191" t="s">
        <v>361</v>
      </c>
      <c r="D187" s="191" t="s">
        <v>301</v>
      </c>
      <c r="E187" s="191" t="s">
        <v>435</v>
      </c>
      <c r="F187" s="191" t="s">
        <v>71</v>
      </c>
      <c r="G187" s="191" t="s">
        <v>71</v>
      </c>
      <c r="I187" s="191" t="s">
        <v>91</v>
      </c>
      <c r="J187" s="425">
        <v>0</v>
      </c>
      <c r="K187" s="191" t="s">
        <v>71</v>
      </c>
    </row>
    <row r="188" spans="3:11" x14ac:dyDescent="0.35">
      <c r="C188" s="191" t="s">
        <v>364</v>
      </c>
      <c r="D188" s="191" t="s">
        <v>301</v>
      </c>
      <c r="E188" s="191" t="s">
        <v>435</v>
      </c>
      <c r="F188" s="191" t="s">
        <v>71</v>
      </c>
      <c r="G188" s="191" t="s">
        <v>71</v>
      </c>
      <c r="I188" s="191" t="s">
        <v>91</v>
      </c>
      <c r="J188" s="425">
        <v>0</v>
      </c>
      <c r="K188" s="191" t="s">
        <v>71</v>
      </c>
    </row>
    <row r="189" spans="3:11" x14ac:dyDescent="0.35">
      <c r="C189" s="191" t="s">
        <v>367</v>
      </c>
      <c r="D189" s="191" t="s">
        <v>301</v>
      </c>
      <c r="E189" s="191" t="s">
        <v>435</v>
      </c>
      <c r="F189" s="191" t="s">
        <v>71</v>
      </c>
      <c r="G189" s="191" t="s">
        <v>71</v>
      </c>
      <c r="I189" s="191" t="s">
        <v>91</v>
      </c>
      <c r="J189" s="425">
        <v>0</v>
      </c>
      <c r="K189" s="191" t="s">
        <v>71</v>
      </c>
    </row>
    <row r="190" spans="3:11" x14ac:dyDescent="0.35">
      <c r="C190" s="191" t="s">
        <v>371</v>
      </c>
      <c r="D190" s="191" t="s">
        <v>301</v>
      </c>
      <c r="E190" s="191" t="s">
        <v>435</v>
      </c>
      <c r="F190" s="191" t="s">
        <v>71</v>
      </c>
      <c r="G190" s="191" t="s">
        <v>71</v>
      </c>
      <c r="I190" s="191" t="s">
        <v>91</v>
      </c>
      <c r="J190" s="425">
        <v>0</v>
      </c>
      <c r="K190" s="191" t="s">
        <v>71</v>
      </c>
    </row>
    <row r="191" spans="3:11" x14ac:dyDescent="0.35">
      <c r="C191" s="191" t="s">
        <v>373</v>
      </c>
      <c r="D191" s="191" t="s">
        <v>301</v>
      </c>
      <c r="E191" s="191" t="s">
        <v>435</v>
      </c>
      <c r="F191" s="191" t="s">
        <v>71</v>
      </c>
      <c r="G191" s="191" t="s">
        <v>71</v>
      </c>
      <c r="I191" s="191" t="s">
        <v>91</v>
      </c>
      <c r="J191" s="425">
        <v>0</v>
      </c>
      <c r="K191" s="191" t="s">
        <v>71</v>
      </c>
    </row>
    <row r="192" spans="3:11" x14ac:dyDescent="0.35">
      <c r="C192" s="191" t="s">
        <v>376</v>
      </c>
      <c r="D192" s="191" t="s">
        <v>301</v>
      </c>
      <c r="E192" s="191" t="s">
        <v>435</v>
      </c>
      <c r="F192" s="191" t="s">
        <v>71</v>
      </c>
      <c r="G192" s="191" t="s">
        <v>71</v>
      </c>
      <c r="I192" s="191" t="s">
        <v>91</v>
      </c>
      <c r="J192" s="425">
        <v>0</v>
      </c>
      <c r="K192" s="191" t="s">
        <v>71</v>
      </c>
    </row>
    <row r="193" spans="3:11" x14ac:dyDescent="0.35">
      <c r="C193" s="191" t="s">
        <v>378</v>
      </c>
      <c r="D193" s="191" t="s">
        <v>301</v>
      </c>
      <c r="E193" s="191" t="s">
        <v>435</v>
      </c>
      <c r="F193" s="191" t="s">
        <v>71</v>
      </c>
      <c r="G193" s="191" t="s">
        <v>71</v>
      </c>
      <c r="I193" s="191" t="s">
        <v>91</v>
      </c>
      <c r="J193" s="425">
        <v>0</v>
      </c>
      <c r="K193" s="191" t="s">
        <v>71</v>
      </c>
    </row>
    <row r="194" spans="3:11" x14ac:dyDescent="0.35">
      <c r="C194" s="191" t="s">
        <v>380</v>
      </c>
      <c r="D194" s="191" t="s">
        <v>301</v>
      </c>
      <c r="E194" s="191" t="s">
        <v>435</v>
      </c>
      <c r="F194" s="191" t="s">
        <v>71</v>
      </c>
      <c r="G194" s="191" t="s">
        <v>71</v>
      </c>
      <c r="I194" s="191" t="s">
        <v>91</v>
      </c>
      <c r="J194" s="425">
        <v>0</v>
      </c>
      <c r="K194" s="191" t="s">
        <v>71</v>
      </c>
    </row>
    <row r="195" spans="3:11" x14ac:dyDescent="0.35">
      <c r="C195" s="191" t="s">
        <v>382</v>
      </c>
      <c r="D195" s="191" t="s">
        <v>301</v>
      </c>
      <c r="E195" s="191" t="s">
        <v>435</v>
      </c>
      <c r="F195" s="191" t="s">
        <v>71</v>
      </c>
      <c r="G195" s="191" t="s">
        <v>71</v>
      </c>
      <c r="I195" s="191" t="s">
        <v>91</v>
      </c>
      <c r="J195" s="425">
        <v>0</v>
      </c>
      <c r="K195" s="191" t="s">
        <v>71</v>
      </c>
    </row>
    <row r="196" spans="3:11" x14ac:dyDescent="0.35">
      <c r="C196" s="191" t="s">
        <v>385</v>
      </c>
      <c r="D196" s="191" t="s">
        <v>301</v>
      </c>
      <c r="E196" s="191" t="s">
        <v>435</v>
      </c>
      <c r="F196" s="191" t="s">
        <v>71</v>
      </c>
      <c r="G196" s="191" t="s">
        <v>71</v>
      </c>
      <c r="I196" s="191" t="s">
        <v>91</v>
      </c>
      <c r="J196" s="425">
        <v>0</v>
      </c>
      <c r="K196" s="191" t="s">
        <v>71</v>
      </c>
    </row>
    <row r="197" spans="3:11" x14ac:dyDescent="0.35">
      <c r="C197" s="191" t="s">
        <v>388</v>
      </c>
      <c r="D197" s="191" t="s">
        <v>301</v>
      </c>
      <c r="E197" s="191" t="s">
        <v>435</v>
      </c>
      <c r="F197" s="191" t="s">
        <v>71</v>
      </c>
      <c r="G197" s="191" t="s">
        <v>71</v>
      </c>
      <c r="I197" s="191" t="s">
        <v>91</v>
      </c>
      <c r="J197" s="425">
        <v>0</v>
      </c>
      <c r="K197" s="191" t="s">
        <v>71</v>
      </c>
    </row>
    <row r="198" spans="3:11" x14ac:dyDescent="0.35">
      <c r="C198" s="191" t="s">
        <v>325</v>
      </c>
      <c r="D198" s="191" t="s">
        <v>305</v>
      </c>
      <c r="E198" s="191" t="s">
        <v>461</v>
      </c>
      <c r="F198" s="191" t="s">
        <v>71</v>
      </c>
      <c r="G198" s="191" t="s">
        <v>71</v>
      </c>
      <c r="I198" s="191" t="s">
        <v>91</v>
      </c>
      <c r="J198" s="424">
        <v>0</v>
      </c>
      <c r="K198" s="191" t="s">
        <v>71</v>
      </c>
    </row>
    <row r="199" spans="3:11" x14ac:dyDescent="0.35">
      <c r="C199" s="191" t="s">
        <v>331</v>
      </c>
      <c r="D199" s="191" t="s">
        <v>305</v>
      </c>
      <c r="E199" s="191" t="s">
        <v>461</v>
      </c>
      <c r="F199" s="191" t="s">
        <v>71</v>
      </c>
      <c r="G199" s="191" t="s">
        <v>71</v>
      </c>
      <c r="I199" s="191" t="s">
        <v>91</v>
      </c>
      <c r="J199" s="425">
        <v>0</v>
      </c>
      <c r="K199" s="191" t="s">
        <v>71</v>
      </c>
    </row>
    <row r="200" spans="3:11" x14ac:dyDescent="0.35">
      <c r="C200" s="191" t="s">
        <v>334</v>
      </c>
      <c r="D200" s="191" t="s">
        <v>305</v>
      </c>
      <c r="E200" s="191" t="s">
        <v>461</v>
      </c>
      <c r="F200" s="191" t="s">
        <v>71</v>
      </c>
      <c r="G200" s="191" t="s">
        <v>71</v>
      </c>
      <c r="I200" s="191" t="s">
        <v>91</v>
      </c>
      <c r="J200" s="425">
        <v>0</v>
      </c>
      <c r="K200" s="191" t="s">
        <v>71</v>
      </c>
    </row>
    <row r="201" spans="3:11" x14ac:dyDescent="0.35">
      <c r="C201" s="191" t="s">
        <v>336</v>
      </c>
      <c r="D201" s="191" t="s">
        <v>305</v>
      </c>
      <c r="E201" s="191" t="s">
        <v>461</v>
      </c>
      <c r="F201" s="191" t="s">
        <v>71</v>
      </c>
      <c r="G201" s="191" t="s">
        <v>71</v>
      </c>
      <c r="I201" s="191" t="s">
        <v>91</v>
      </c>
      <c r="J201" s="425"/>
      <c r="K201" s="191" t="s">
        <v>71</v>
      </c>
    </row>
    <row r="202" spans="3:11" x14ac:dyDescent="0.35">
      <c r="C202" s="191" t="s">
        <v>339</v>
      </c>
      <c r="D202" s="191" t="s">
        <v>305</v>
      </c>
      <c r="E202" s="191" t="s">
        <v>461</v>
      </c>
      <c r="F202" s="191" t="s">
        <v>71</v>
      </c>
      <c r="G202" s="191" t="s">
        <v>71</v>
      </c>
      <c r="I202" s="191" t="s">
        <v>91</v>
      </c>
      <c r="J202" s="425">
        <v>0</v>
      </c>
      <c r="K202" s="191" t="s">
        <v>71</v>
      </c>
    </row>
    <row r="203" spans="3:11" x14ac:dyDescent="0.35">
      <c r="C203" s="191" t="s">
        <v>342</v>
      </c>
      <c r="D203" s="191" t="s">
        <v>305</v>
      </c>
      <c r="E203" s="191" t="s">
        <v>461</v>
      </c>
      <c r="F203" s="191" t="s">
        <v>71</v>
      </c>
      <c r="G203" s="191" t="s">
        <v>71</v>
      </c>
      <c r="I203" s="191" t="s">
        <v>91</v>
      </c>
      <c r="J203" s="425">
        <v>0</v>
      </c>
      <c r="K203" s="191" t="s">
        <v>71</v>
      </c>
    </row>
    <row r="204" spans="3:11" x14ac:dyDescent="0.35">
      <c r="C204" s="191" t="s">
        <v>345</v>
      </c>
      <c r="D204" s="191" t="s">
        <v>305</v>
      </c>
      <c r="E204" s="191" t="s">
        <v>461</v>
      </c>
      <c r="F204" s="191" t="s">
        <v>71</v>
      </c>
      <c r="G204" s="191" t="s">
        <v>71</v>
      </c>
      <c r="I204" s="191" t="s">
        <v>91</v>
      </c>
      <c r="J204" s="425">
        <v>0</v>
      </c>
      <c r="K204" s="191" t="s">
        <v>71</v>
      </c>
    </row>
    <row r="205" spans="3:11" x14ac:dyDescent="0.35">
      <c r="C205" s="191" t="s">
        <v>347</v>
      </c>
      <c r="D205" s="191" t="s">
        <v>305</v>
      </c>
      <c r="E205" s="191" t="s">
        <v>461</v>
      </c>
      <c r="F205" s="191" t="s">
        <v>71</v>
      </c>
      <c r="G205" s="191" t="s">
        <v>71</v>
      </c>
      <c r="I205" s="191" t="s">
        <v>91</v>
      </c>
      <c r="J205" s="425">
        <v>0</v>
      </c>
      <c r="K205" s="191" t="s">
        <v>71</v>
      </c>
    </row>
    <row r="206" spans="3:11" x14ac:dyDescent="0.35">
      <c r="C206" s="191" t="s">
        <v>349</v>
      </c>
      <c r="D206" s="191" t="s">
        <v>305</v>
      </c>
      <c r="E206" s="191" t="s">
        <v>461</v>
      </c>
      <c r="F206" s="191" t="s">
        <v>71</v>
      </c>
      <c r="G206" s="191" t="s">
        <v>71</v>
      </c>
      <c r="I206" s="191" t="s">
        <v>91</v>
      </c>
      <c r="J206" s="425">
        <v>0</v>
      </c>
      <c r="K206" s="191" t="s">
        <v>71</v>
      </c>
    </row>
    <row r="207" spans="3:11" x14ac:dyDescent="0.35">
      <c r="C207" s="191" t="s">
        <v>352</v>
      </c>
      <c r="D207" s="191" t="s">
        <v>305</v>
      </c>
      <c r="E207" s="191" t="s">
        <v>461</v>
      </c>
      <c r="F207" s="191" t="s">
        <v>71</v>
      </c>
      <c r="G207" s="191" t="s">
        <v>71</v>
      </c>
      <c r="I207" s="191" t="s">
        <v>91</v>
      </c>
      <c r="J207" s="425">
        <v>0</v>
      </c>
      <c r="K207" s="191" t="s">
        <v>71</v>
      </c>
    </row>
    <row r="208" spans="3:11" x14ac:dyDescent="0.35">
      <c r="C208" s="191" t="s">
        <v>355</v>
      </c>
      <c r="D208" s="191" t="s">
        <v>305</v>
      </c>
      <c r="E208" s="191" t="s">
        <v>461</v>
      </c>
      <c r="F208" s="191" t="s">
        <v>71</v>
      </c>
      <c r="G208" s="191" t="s">
        <v>71</v>
      </c>
      <c r="I208" s="191" t="s">
        <v>91</v>
      </c>
      <c r="J208" s="425">
        <v>0</v>
      </c>
      <c r="K208" s="191" t="s">
        <v>71</v>
      </c>
    </row>
    <row r="209" spans="3:11" x14ac:dyDescent="0.35">
      <c r="C209" s="191" t="s">
        <v>358</v>
      </c>
      <c r="D209" s="191" t="s">
        <v>305</v>
      </c>
      <c r="E209" s="191" t="s">
        <v>461</v>
      </c>
      <c r="F209" s="191" t="s">
        <v>71</v>
      </c>
      <c r="G209" s="191" t="s">
        <v>71</v>
      </c>
      <c r="I209" s="191" t="s">
        <v>91</v>
      </c>
      <c r="J209" s="425">
        <v>0</v>
      </c>
      <c r="K209" s="191" t="s">
        <v>71</v>
      </c>
    </row>
    <row r="210" spans="3:11" x14ac:dyDescent="0.35">
      <c r="C210" s="191" t="s">
        <v>361</v>
      </c>
      <c r="D210" s="191" t="s">
        <v>305</v>
      </c>
      <c r="E210" s="191" t="s">
        <v>461</v>
      </c>
      <c r="F210" s="191" t="s">
        <v>71</v>
      </c>
      <c r="G210" s="191" t="s">
        <v>71</v>
      </c>
      <c r="I210" s="191" t="s">
        <v>91</v>
      </c>
      <c r="J210" s="425">
        <v>0</v>
      </c>
      <c r="K210" s="191" t="s">
        <v>71</v>
      </c>
    </row>
    <row r="211" spans="3:11" x14ac:dyDescent="0.35">
      <c r="C211" s="191" t="s">
        <v>364</v>
      </c>
      <c r="D211" s="191" t="s">
        <v>305</v>
      </c>
      <c r="E211" s="191" t="s">
        <v>461</v>
      </c>
      <c r="F211" s="191" t="s">
        <v>71</v>
      </c>
      <c r="G211" s="191" t="s">
        <v>71</v>
      </c>
      <c r="I211" s="191" t="s">
        <v>91</v>
      </c>
      <c r="J211" s="425">
        <v>0</v>
      </c>
      <c r="K211" s="191" t="s">
        <v>71</v>
      </c>
    </row>
    <row r="212" spans="3:11" x14ac:dyDescent="0.35">
      <c r="C212" s="191" t="s">
        <v>367</v>
      </c>
      <c r="D212" s="191" t="s">
        <v>305</v>
      </c>
      <c r="E212" s="191" t="s">
        <v>461</v>
      </c>
      <c r="F212" s="191" t="s">
        <v>71</v>
      </c>
      <c r="G212" s="191" t="s">
        <v>71</v>
      </c>
      <c r="I212" s="191" t="s">
        <v>91</v>
      </c>
      <c r="J212" s="425">
        <v>0</v>
      </c>
      <c r="K212" s="191" t="s">
        <v>71</v>
      </c>
    </row>
    <row r="213" spans="3:11" x14ac:dyDescent="0.35">
      <c r="C213" s="191" t="s">
        <v>371</v>
      </c>
      <c r="D213" s="191" t="s">
        <v>305</v>
      </c>
      <c r="E213" s="191" t="s">
        <v>461</v>
      </c>
      <c r="F213" s="191" t="s">
        <v>71</v>
      </c>
      <c r="G213" s="191" t="s">
        <v>71</v>
      </c>
      <c r="I213" s="191" t="s">
        <v>91</v>
      </c>
      <c r="J213" s="425">
        <v>0</v>
      </c>
      <c r="K213" s="191" t="s">
        <v>71</v>
      </c>
    </row>
    <row r="214" spans="3:11" x14ac:dyDescent="0.35">
      <c r="C214" s="191" t="s">
        <v>373</v>
      </c>
      <c r="D214" s="191" t="s">
        <v>305</v>
      </c>
      <c r="E214" s="191" t="s">
        <v>461</v>
      </c>
      <c r="F214" s="191" t="s">
        <v>71</v>
      </c>
      <c r="G214" s="191" t="s">
        <v>71</v>
      </c>
      <c r="I214" s="191" t="s">
        <v>91</v>
      </c>
      <c r="J214" s="425">
        <v>125000000</v>
      </c>
      <c r="K214" s="191" t="s">
        <v>71</v>
      </c>
    </row>
    <row r="215" spans="3:11" x14ac:dyDescent="0.35">
      <c r="C215" s="191" t="s">
        <v>376</v>
      </c>
      <c r="D215" s="191" t="s">
        <v>305</v>
      </c>
      <c r="E215" s="191" t="s">
        <v>461</v>
      </c>
      <c r="F215" s="191" t="s">
        <v>71</v>
      </c>
      <c r="G215" s="191" t="s">
        <v>71</v>
      </c>
      <c r="I215" s="191" t="s">
        <v>91</v>
      </c>
      <c r="J215" s="425">
        <v>0</v>
      </c>
      <c r="K215" s="191" t="s">
        <v>71</v>
      </c>
    </row>
    <row r="216" spans="3:11" x14ac:dyDescent="0.35">
      <c r="C216" s="191" t="s">
        <v>378</v>
      </c>
      <c r="D216" s="191" t="s">
        <v>305</v>
      </c>
      <c r="E216" s="191" t="s">
        <v>461</v>
      </c>
      <c r="F216" s="191" t="s">
        <v>71</v>
      </c>
      <c r="G216" s="191" t="s">
        <v>71</v>
      </c>
      <c r="I216" s="191" t="s">
        <v>91</v>
      </c>
      <c r="J216" s="425"/>
      <c r="K216" s="191" t="s">
        <v>71</v>
      </c>
    </row>
    <row r="217" spans="3:11" x14ac:dyDescent="0.35">
      <c r="C217" s="191" t="s">
        <v>380</v>
      </c>
      <c r="D217" s="191" t="s">
        <v>305</v>
      </c>
      <c r="E217" s="191" t="s">
        <v>461</v>
      </c>
      <c r="F217" s="191" t="s">
        <v>71</v>
      </c>
      <c r="G217" s="191" t="s">
        <v>71</v>
      </c>
      <c r="I217" s="191" t="s">
        <v>91</v>
      </c>
      <c r="J217" s="425">
        <v>0</v>
      </c>
      <c r="K217" s="191" t="s">
        <v>71</v>
      </c>
    </row>
    <row r="218" spans="3:11" x14ac:dyDescent="0.35">
      <c r="C218" s="191" t="s">
        <v>382</v>
      </c>
      <c r="D218" s="191" t="s">
        <v>305</v>
      </c>
      <c r="E218" s="191" t="s">
        <v>461</v>
      </c>
      <c r="F218" s="191" t="s">
        <v>71</v>
      </c>
      <c r="G218" s="191" t="s">
        <v>71</v>
      </c>
      <c r="I218" s="191" t="s">
        <v>91</v>
      </c>
      <c r="J218" s="425"/>
      <c r="K218" s="191" t="s">
        <v>71</v>
      </c>
    </row>
    <row r="219" spans="3:11" x14ac:dyDescent="0.35">
      <c r="C219" s="191" t="s">
        <v>385</v>
      </c>
      <c r="D219" s="191" t="s">
        <v>305</v>
      </c>
      <c r="E219" s="191" t="s">
        <v>461</v>
      </c>
      <c r="F219" s="191" t="s">
        <v>71</v>
      </c>
      <c r="G219" s="191" t="s">
        <v>71</v>
      </c>
      <c r="I219" s="191" t="s">
        <v>91</v>
      </c>
      <c r="J219" s="425">
        <v>0</v>
      </c>
      <c r="K219" s="191" t="s">
        <v>71</v>
      </c>
    </row>
    <row r="220" spans="3:11" x14ac:dyDescent="0.35">
      <c r="C220" s="191" t="s">
        <v>388</v>
      </c>
      <c r="D220" s="191" t="s">
        <v>305</v>
      </c>
      <c r="E220" s="191" t="s">
        <v>461</v>
      </c>
      <c r="F220" s="191" t="s">
        <v>71</v>
      </c>
      <c r="G220" s="191" t="s">
        <v>71</v>
      </c>
      <c r="I220" s="191" t="s">
        <v>91</v>
      </c>
      <c r="J220" s="425">
        <v>0</v>
      </c>
      <c r="K220" s="191" t="s">
        <v>71</v>
      </c>
    </row>
    <row r="221" spans="3:11" x14ac:dyDescent="0.35">
      <c r="C221" s="191" t="s">
        <v>325</v>
      </c>
      <c r="D221" s="191" t="s">
        <v>301</v>
      </c>
      <c r="E221" s="191" t="s">
        <v>436</v>
      </c>
      <c r="F221" s="191" t="s">
        <v>71</v>
      </c>
      <c r="G221" s="191" t="s">
        <v>71</v>
      </c>
      <c r="I221" s="191" t="s">
        <v>91</v>
      </c>
      <c r="J221" s="424">
        <v>10570547725</v>
      </c>
      <c r="K221" s="191" t="s">
        <v>71</v>
      </c>
    </row>
    <row r="222" spans="3:11" x14ac:dyDescent="0.35">
      <c r="C222" s="191" t="s">
        <v>331</v>
      </c>
      <c r="D222" s="191" t="s">
        <v>301</v>
      </c>
      <c r="E222" s="191" t="s">
        <v>436</v>
      </c>
      <c r="F222" s="191" t="s">
        <v>71</v>
      </c>
      <c r="G222" s="191" t="s">
        <v>71</v>
      </c>
      <c r="I222" s="191" t="s">
        <v>91</v>
      </c>
      <c r="J222" s="425">
        <v>10308442275</v>
      </c>
      <c r="K222" s="191" t="s">
        <v>71</v>
      </c>
    </row>
    <row r="223" spans="3:11" x14ac:dyDescent="0.35">
      <c r="C223" s="191" t="s">
        <v>334</v>
      </c>
      <c r="D223" s="191" t="s">
        <v>301</v>
      </c>
      <c r="E223" s="191" t="s">
        <v>436</v>
      </c>
      <c r="F223" s="191" t="s">
        <v>71</v>
      </c>
      <c r="G223" s="191" t="s">
        <v>71</v>
      </c>
      <c r="I223" s="191" t="s">
        <v>91</v>
      </c>
      <c r="J223" s="425">
        <v>9251803510</v>
      </c>
      <c r="K223" s="191" t="s">
        <v>71</v>
      </c>
    </row>
    <row r="224" spans="3:11" x14ac:dyDescent="0.35">
      <c r="C224" s="191" t="s">
        <v>336</v>
      </c>
      <c r="D224" s="191" t="s">
        <v>301</v>
      </c>
      <c r="E224" s="191" t="s">
        <v>436</v>
      </c>
      <c r="F224" s="191" t="s">
        <v>71</v>
      </c>
      <c r="G224" s="191" t="s">
        <v>71</v>
      </c>
      <c r="I224" s="191" t="s">
        <v>91</v>
      </c>
      <c r="J224" s="425">
        <v>3874225985</v>
      </c>
      <c r="K224" s="191" t="s">
        <v>71</v>
      </c>
    </row>
    <row r="225" spans="3:11" x14ac:dyDescent="0.35">
      <c r="C225" s="191" t="s">
        <v>339</v>
      </c>
      <c r="D225" s="191" t="s">
        <v>301</v>
      </c>
      <c r="E225" s="191" t="s">
        <v>436</v>
      </c>
      <c r="F225" s="191" t="s">
        <v>71</v>
      </c>
      <c r="G225" s="191" t="s">
        <v>71</v>
      </c>
      <c r="I225" s="191" t="s">
        <v>91</v>
      </c>
      <c r="J225" s="425">
        <v>3077388124</v>
      </c>
      <c r="K225" s="191" t="s">
        <v>71</v>
      </c>
    </row>
    <row r="226" spans="3:11" x14ac:dyDescent="0.35">
      <c r="C226" s="191" t="s">
        <v>342</v>
      </c>
      <c r="D226" s="191" t="s">
        <v>301</v>
      </c>
      <c r="E226" s="191" t="s">
        <v>436</v>
      </c>
      <c r="F226" s="191" t="s">
        <v>71</v>
      </c>
      <c r="G226" s="191" t="s">
        <v>71</v>
      </c>
      <c r="I226" s="191" t="s">
        <v>91</v>
      </c>
      <c r="J226" s="425">
        <v>1564064795</v>
      </c>
      <c r="K226" s="191" t="s">
        <v>71</v>
      </c>
    </row>
    <row r="227" spans="3:11" x14ac:dyDescent="0.35">
      <c r="C227" s="191" t="s">
        <v>345</v>
      </c>
      <c r="D227" s="191" t="s">
        <v>301</v>
      </c>
      <c r="E227" s="191" t="s">
        <v>436</v>
      </c>
      <c r="F227" s="191" t="s">
        <v>71</v>
      </c>
      <c r="G227" s="191" t="s">
        <v>71</v>
      </c>
      <c r="I227" s="191" t="s">
        <v>91</v>
      </c>
      <c r="J227" s="425">
        <v>1885800961</v>
      </c>
      <c r="K227" s="191" t="s">
        <v>71</v>
      </c>
    </row>
    <row r="228" spans="3:11" x14ac:dyDescent="0.35">
      <c r="C228" s="191" t="s">
        <v>347</v>
      </c>
      <c r="D228" s="191" t="s">
        <v>301</v>
      </c>
      <c r="E228" s="191" t="s">
        <v>436</v>
      </c>
      <c r="F228" s="191" t="s">
        <v>71</v>
      </c>
      <c r="G228" s="191" t="s">
        <v>71</v>
      </c>
      <c r="I228" s="191" t="s">
        <v>91</v>
      </c>
      <c r="J228" s="425">
        <v>4353932737</v>
      </c>
      <c r="K228" s="191" t="s">
        <v>71</v>
      </c>
    </row>
    <row r="229" spans="3:11" x14ac:dyDescent="0.35">
      <c r="C229" s="191" t="s">
        <v>349</v>
      </c>
      <c r="D229" s="191" t="s">
        <v>301</v>
      </c>
      <c r="E229" s="191" t="s">
        <v>436</v>
      </c>
      <c r="F229" s="191" t="s">
        <v>71</v>
      </c>
      <c r="G229" s="191" t="s">
        <v>71</v>
      </c>
      <c r="I229" s="191" t="s">
        <v>91</v>
      </c>
      <c r="J229" s="425">
        <v>2064111000</v>
      </c>
      <c r="K229" s="191" t="s">
        <v>71</v>
      </c>
    </row>
    <row r="230" spans="3:11" x14ac:dyDescent="0.35">
      <c r="C230" s="191" t="s">
        <v>352</v>
      </c>
      <c r="D230" s="191" t="s">
        <v>301</v>
      </c>
      <c r="E230" s="191" t="s">
        <v>436</v>
      </c>
      <c r="F230" s="191" t="s">
        <v>71</v>
      </c>
      <c r="G230" s="191" t="s">
        <v>71</v>
      </c>
      <c r="I230" s="191" t="s">
        <v>91</v>
      </c>
      <c r="J230" s="425">
        <v>850928179</v>
      </c>
      <c r="K230" s="191" t="s">
        <v>71</v>
      </c>
    </row>
    <row r="231" spans="3:11" x14ac:dyDescent="0.35">
      <c r="C231" s="191" t="s">
        <v>355</v>
      </c>
      <c r="D231" s="191" t="s">
        <v>301</v>
      </c>
      <c r="E231" s="191" t="s">
        <v>436</v>
      </c>
      <c r="F231" s="191" t="s">
        <v>71</v>
      </c>
      <c r="G231" s="191" t="s">
        <v>71</v>
      </c>
      <c r="I231" s="191" t="s">
        <v>91</v>
      </c>
      <c r="J231" s="425">
        <v>281319944</v>
      </c>
      <c r="K231" s="191" t="s">
        <v>71</v>
      </c>
    </row>
    <row r="232" spans="3:11" x14ac:dyDescent="0.35">
      <c r="C232" s="191" t="s">
        <v>358</v>
      </c>
      <c r="D232" s="191" t="s">
        <v>301</v>
      </c>
      <c r="E232" s="191" t="s">
        <v>436</v>
      </c>
      <c r="F232" s="191" t="s">
        <v>71</v>
      </c>
      <c r="G232" s="191" t="s">
        <v>71</v>
      </c>
      <c r="I232" s="191" t="s">
        <v>91</v>
      </c>
      <c r="J232" s="425">
        <v>0</v>
      </c>
      <c r="K232" s="191" t="s">
        <v>71</v>
      </c>
    </row>
    <row r="233" spans="3:11" x14ac:dyDescent="0.35">
      <c r="C233" s="191" t="s">
        <v>361</v>
      </c>
      <c r="D233" s="191" t="s">
        <v>301</v>
      </c>
      <c r="E233" s="191" t="s">
        <v>436</v>
      </c>
      <c r="F233" s="191" t="s">
        <v>71</v>
      </c>
      <c r="G233" s="191" t="s">
        <v>71</v>
      </c>
      <c r="I233" s="191" t="s">
        <v>91</v>
      </c>
      <c r="J233" s="425">
        <v>9513561</v>
      </c>
      <c r="K233" s="191" t="s">
        <v>71</v>
      </c>
    </row>
    <row r="234" spans="3:11" x14ac:dyDescent="0.35">
      <c r="C234" s="191" t="s">
        <v>364</v>
      </c>
      <c r="D234" s="191" t="s">
        <v>301</v>
      </c>
      <c r="E234" s="191" t="s">
        <v>436</v>
      </c>
      <c r="F234" s="191" t="s">
        <v>71</v>
      </c>
      <c r="G234" s="191" t="s">
        <v>71</v>
      </c>
      <c r="I234" s="191" t="s">
        <v>91</v>
      </c>
      <c r="J234" s="425">
        <v>0</v>
      </c>
      <c r="K234" s="191" t="s">
        <v>71</v>
      </c>
    </row>
    <row r="235" spans="3:11" x14ac:dyDescent="0.35">
      <c r="C235" s="191" t="s">
        <v>367</v>
      </c>
      <c r="D235" s="191" t="s">
        <v>301</v>
      </c>
      <c r="E235" s="191" t="s">
        <v>436</v>
      </c>
      <c r="F235" s="191" t="s">
        <v>71</v>
      </c>
      <c r="G235" s="191" t="s">
        <v>71</v>
      </c>
      <c r="I235" s="191" t="s">
        <v>91</v>
      </c>
      <c r="J235" s="425">
        <v>0</v>
      </c>
      <c r="K235" s="191" t="s">
        <v>71</v>
      </c>
    </row>
    <row r="236" spans="3:11" x14ac:dyDescent="0.35">
      <c r="C236" s="191" t="s">
        <v>371</v>
      </c>
      <c r="D236" s="191" t="s">
        <v>301</v>
      </c>
      <c r="E236" s="191" t="s">
        <v>436</v>
      </c>
      <c r="F236" s="191" t="s">
        <v>71</v>
      </c>
      <c r="G236" s="191" t="s">
        <v>71</v>
      </c>
      <c r="I236" s="191" t="s">
        <v>91</v>
      </c>
      <c r="J236" s="425">
        <v>0</v>
      </c>
      <c r="K236" s="191" t="s">
        <v>71</v>
      </c>
    </row>
    <row r="237" spans="3:11" x14ac:dyDescent="0.35">
      <c r="C237" s="191" t="s">
        <v>373</v>
      </c>
      <c r="D237" s="191" t="s">
        <v>301</v>
      </c>
      <c r="E237" s="191" t="s">
        <v>436</v>
      </c>
      <c r="F237" s="191" t="s">
        <v>71</v>
      </c>
      <c r="G237" s="191" t="s">
        <v>71</v>
      </c>
      <c r="I237" s="191" t="s">
        <v>91</v>
      </c>
      <c r="J237" s="425">
        <v>0</v>
      </c>
      <c r="K237" s="191" t="s">
        <v>71</v>
      </c>
    </row>
    <row r="238" spans="3:11" x14ac:dyDescent="0.35">
      <c r="C238" s="191" t="s">
        <v>376</v>
      </c>
      <c r="D238" s="191" t="s">
        <v>301</v>
      </c>
      <c r="E238" s="191" t="s">
        <v>436</v>
      </c>
      <c r="F238" s="191" t="s">
        <v>71</v>
      </c>
      <c r="G238" s="191" t="s">
        <v>71</v>
      </c>
      <c r="I238" s="191" t="s">
        <v>91</v>
      </c>
      <c r="J238" s="425">
        <v>82790239</v>
      </c>
      <c r="K238" s="191" t="s">
        <v>71</v>
      </c>
    </row>
    <row r="239" spans="3:11" x14ac:dyDescent="0.35">
      <c r="C239" s="191" t="s">
        <v>378</v>
      </c>
      <c r="D239" s="191" t="s">
        <v>301</v>
      </c>
      <c r="E239" s="191" t="s">
        <v>436</v>
      </c>
      <c r="F239" s="191" t="s">
        <v>71</v>
      </c>
      <c r="G239" s="191" t="s">
        <v>71</v>
      </c>
      <c r="I239" s="191" t="s">
        <v>91</v>
      </c>
      <c r="J239" s="425">
        <v>0</v>
      </c>
      <c r="K239" s="191" t="s">
        <v>71</v>
      </c>
    </row>
    <row r="240" spans="3:11" x14ac:dyDescent="0.35">
      <c r="C240" s="191" t="s">
        <v>380</v>
      </c>
      <c r="D240" s="191" t="s">
        <v>301</v>
      </c>
      <c r="E240" s="191" t="s">
        <v>436</v>
      </c>
      <c r="F240" s="191" t="s">
        <v>71</v>
      </c>
      <c r="G240" s="191" t="s">
        <v>71</v>
      </c>
      <c r="I240" s="191" t="s">
        <v>91</v>
      </c>
      <c r="J240" s="425">
        <v>0</v>
      </c>
      <c r="K240" s="191" t="s">
        <v>71</v>
      </c>
    </row>
    <row r="241" spans="3:11" x14ac:dyDescent="0.35">
      <c r="C241" s="191" t="s">
        <v>382</v>
      </c>
      <c r="D241" s="191" t="s">
        <v>301</v>
      </c>
      <c r="E241" s="191" t="s">
        <v>436</v>
      </c>
      <c r="F241" s="191" t="s">
        <v>71</v>
      </c>
      <c r="G241" s="191" t="s">
        <v>71</v>
      </c>
      <c r="I241" s="191" t="s">
        <v>91</v>
      </c>
      <c r="J241" s="425">
        <v>0</v>
      </c>
      <c r="K241" s="191" t="s">
        <v>71</v>
      </c>
    </row>
    <row r="242" spans="3:11" x14ac:dyDescent="0.35">
      <c r="C242" s="191" t="s">
        <v>385</v>
      </c>
      <c r="D242" s="191" t="s">
        <v>301</v>
      </c>
      <c r="E242" s="191" t="s">
        <v>436</v>
      </c>
      <c r="F242" s="191" t="s">
        <v>71</v>
      </c>
      <c r="G242" s="191" t="s">
        <v>71</v>
      </c>
      <c r="I242" s="191" t="s">
        <v>91</v>
      </c>
      <c r="J242" s="425">
        <v>0</v>
      </c>
      <c r="K242" s="191" t="s">
        <v>71</v>
      </c>
    </row>
    <row r="243" spans="3:11" x14ac:dyDescent="0.35">
      <c r="C243" s="191" t="s">
        <v>388</v>
      </c>
      <c r="D243" s="191" t="s">
        <v>301</v>
      </c>
      <c r="E243" s="191" t="s">
        <v>436</v>
      </c>
      <c r="F243" s="191" t="s">
        <v>71</v>
      </c>
      <c r="G243" s="191" t="s">
        <v>71</v>
      </c>
      <c r="I243" s="191" t="s">
        <v>91</v>
      </c>
      <c r="J243" s="425">
        <v>0</v>
      </c>
      <c r="K243" s="191" t="s">
        <v>71</v>
      </c>
    </row>
    <row r="244" spans="3:11" x14ac:dyDescent="0.35">
      <c r="C244" s="191" t="s">
        <v>325</v>
      </c>
      <c r="D244" s="191" t="s">
        <v>301</v>
      </c>
      <c r="E244" s="191" t="s">
        <v>438</v>
      </c>
      <c r="F244" s="191" t="s">
        <v>71</v>
      </c>
      <c r="G244" s="191" t="s">
        <v>71</v>
      </c>
      <c r="I244" s="191" t="s">
        <v>91</v>
      </c>
      <c r="J244" s="424">
        <v>62496289019</v>
      </c>
      <c r="K244" s="191" t="s">
        <v>71</v>
      </c>
    </row>
    <row r="245" spans="3:11" x14ac:dyDescent="0.35">
      <c r="C245" s="191" t="s">
        <v>331</v>
      </c>
      <c r="D245" s="191" t="s">
        <v>301</v>
      </c>
      <c r="E245" s="191" t="s">
        <v>438</v>
      </c>
      <c r="F245" s="191" t="s">
        <v>71</v>
      </c>
      <c r="G245" s="191" t="s">
        <v>71</v>
      </c>
      <c r="I245" s="191" t="s">
        <v>91</v>
      </c>
      <c r="J245" s="425">
        <v>26596289326</v>
      </c>
      <c r="K245" s="191" t="s">
        <v>71</v>
      </c>
    </row>
    <row r="246" spans="3:11" x14ac:dyDescent="0.35">
      <c r="C246" s="191" t="s">
        <v>334</v>
      </c>
      <c r="D246" s="191" t="s">
        <v>301</v>
      </c>
      <c r="E246" s="191" t="s">
        <v>438</v>
      </c>
      <c r="F246" s="191" t="s">
        <v>71</v>
      </c>
      <c r="G246" s="191" t="s">
        <v>71</v>
      </c>
      <c r="I246" s="191" t="s">
        <v>91</v>
      </c>
      <c r="J246" s="425">
        <v>15491959608</v>
      </c>
      <c r="K246" s="191" t="s">
        <v>71</v>
      </c>
    </row>
    <row r="247" spans="3:11" x14ac:dyDescent="0.35">
      <c r="C247" s="191" t="s">
        <v>336</v>
      </c>
      <c r="D247" s="191" t="s">
        <v>301</v>
      </c>
      <c r="E247" s="191" t="s">
        <v>438</v>
      </c>
      <c r="F247" s="191" t="s">
        <v>71</v>
      </c>
      <c r="G247" s="191" t="s">
        <v>71</v>
      </c>
      <c r="I247" s="191" t="s">
        <v>91</v>
      </c>
      <c r="J247" s="425">
        <v>1333017393</v>
      </c>
      <c r="K247" s="191" t="s">
        <v>71</v>
      </c>
    </row>
    <row r="248" spans="3:11" x14ac:dyDescent="0.35">
      <c r="C248" s="191" t="s">
        <v>339</v>
      </c>
      <c r="D248" s="191" t="s">
        <v>301</v>
      </c>
      <c r="E248" s="191" t="s">
        <v>438</v>
      </c>
      <c r="F248" s="191" t="s">
        <v>71</v>
      </c>
      <c r="G248" s="191" t="s">
        <v>71</v>
      </c>
      <c r="I248" s="191" t="s">
        <v>91</v>
      </c>
      <c r="J248" s="425">
        <v>2822670795</v>
      </c>
      <c r="K248" s="191" t="s">
        <v>71</v>
      </c>
    </row>
    <row r="249" spans="3:11" x14ac:dyDescent="0.35">
      <c r="C249" s="191" t="s">
        <v>342</v>
      </c>
      <c r="D249" s="191" t="s">
        <v>301</v>
      </c>
      <c r="E249" s="191" t="s">
        <v>438</v>
      </c>
      <c r="F249" s="191" t="s">
        <v>71</v>
      </c>
      <c r="G249" s="191" t="s">
        <v>71</v>
      </c>
      <c r="I249" s="191" t="s">
        <v>91</v>
      </c>
      <c r="J249" s="425">
        <v>12880418089</v>
      </c>
      <c r="K249" s="191" t="s">
        <v>71</v>
      </c>
    </row>
    <row r="250" spans="3:11" x14ac:dyDescent="0.35">
      <c r="C250" s="191" t="s">
        <v>345</v>
      </c>
      <c r="D250" s="191" t="s">
        <v>301</v>
      </c>
      <c r="E250" s="191" t="s">
        <v>438</v>
      </c>
      <c r="F250" s="191" t="s">
        <v>71</v>
      </c>
      <c r="G250" s="191" t="s">
        <v>71</v>
      </c>
      <c r="I250" s="191" t="s">
        <v>91</v>
      </c>
      <c r="J250" s="425">
        <v>544776323</v>
      </c>
      <c r="K250" s="191" t="s">
        <v>71</v>
      </c>
    </row>
    <row r="251" spans="3:11" x14ac:dyDescent="0.35">
      <c r="C251" s="191" t="s">
        <v>347</v>
      </c>
      <c r="D251" s="191" t="s">
        <v>301</v>
      </c>
      <c r="E251" s="191" t="s">
        <v>438</v>
      </c>
      <c r="F251" s="191" t="s">
        <v>71</v>
      </c>
      <c r="G251" s="191" t="s">
        <v>71</v>
      </c>
      <c r="I251" s="191" t="s">
        <v>91</v>
      </c>
      <c r="J251" s="425">
        <v>2165203874</v>
      </c>
      <c r="K251" s="191" t="s">
        <v>71</v>
      </c>
    </row>
    <row r="252" spans="3:11" x14ac:dyDescent="0.35">
      <c r="C252" s="191" t="s">
        <v>349</v>
      </c>
      <c r="D252" s="191" t="s">
        <v>301</v>
      </c>
      <c r="E252" s="191" t="s">
        <v>438</v>
      </c>
      <c r="F252" s="191" t="s">
        <v>71</v>
      </c>
      <c r="G252" s="191" t="s">
        <v>71</v>
      </c>
      <c r="I252" s="191" t="s">
        <v>91</v>
      </c>
      <c r="J252" s="425">
        <v>964747374</v>
      </c>
      <c r="K252" s="191" t="s">
        <v>71</v>
      </c>
    </row>
    <row r="253" spans="3:11" x14ac:dyDescent="0.35">
      <c r="C253" s="191" t="s">
        <v>352</v>
      </c>
      <c r="D253" s="191" t="s">
        <v>301</v>
      </c>
      <c r="E253" s="191" t="s">
        <v>438</v>
      </c>
      <c r="F253" s="191" t="s">
        <v>71</v>
      </c>
      <c r="G253" s="191" t="s">
        <v>71</v>
      </c>
      <c r="I253" s="191" t="s">
        <v>91</v>
      </c>
      <c r="J253" s="425">
        <v>321917807</v>
      </c>
      <c r="K253" s="191" t="s">
        <v>71</v>
      </c>
    </row>
    <row r="254" spans="3:11" x14ac:dyDescent="0.35">
      <c r="C254" s="191" t="s">
        <v>355</v>
      </c>
      <c r="D254" s="191" t="s">
        <v>301</v>
      </c>
      <c r="E254" s="191" t="s">
        <v>438</v>
      </c>
      <c r="F254" s="191" t="s">
        <v>71</v>
      </c>
      <c r="G254" s="191" t="s">
        <v>71</v>
      </c>
      <c r="I254" s="191" t="s">
        <v>91</v>
      </c>
      <c r="J254" s="425">
        <v>0</v>
      </c>
      <c r="K254" s="191" t="s">
        <v>71</v>
      </c>
    </row>
    <row r="255" spans="3:11" x14ac:dyDescent="0.35">
      <c r="C255" s="191" t="s">
        <v>358</v>
      </c>
      <c r="D255" s="191" t="s">
        <v>301</v>
      </c>
      <c r="E255" s="191" t="s">
        <v>438</v>
      </c>
      <c r="F255" s="191" t="s">
        <v>71</v>
      </c>
      <c r="G255" s="191" t="s">
        <v>71</v>
      </c>
      <c r="I255" s="191" t="s">
        <v>91</v>
      </c>
      <c r="J255" s="425">
        <v>368194111</v>
      </c>
      <c r="K255" s="191" t="s">
        <v>71</v>
      </c>
    </row>
    <row r="256" spans="3:11" x14ac:dyDescent="0.35">
      <c r="C256" s="191" t="s">
        <v>361</v>
      </c>
      <c r="D256" s="191" t="s">
        <v>301</v>
      </c>
      <c r="E256" s="191" t="s">
        <v>438</v>
      </c>
      <c r="F256" s="191" t="s">
        <v>71</v>
      </c>
      <c r="G256" s="191" t="s">
        <v>71</v>
      </c>
      <c r="I256" s="191" t="s">
        <v>91</v>
      </c>
      <c r="J256" s="425">
        <v>7477605</v>
      </c>
      <c r="K256" s="191" t="s">
        <v>71</v>
      </c>
    </row>
    <row r="257" spans="3:11" x14ac:dyDescent="0.35">
      <c r="C257" s="191" t="s">
        <v>364</v>
      </c>
      <c r="D257" s="191" t="s">
        <v>301</v>
      </c>
      <c r="E257" s="191" t="s">
        <v>438</v>
      </c>
      <c r="F257" s="191" t="s">
        <v>71</v>
      </c>
      <c r="G257" s="191" t="s">
        <v>71</v>
      </c>
      <c r="I257" s="191" t="s">
        <v>91</v>
      </c>
      <c r="J257" s="425">
        <v>27177517</v>
      </c>
      <c r="K257" s="191" t="s">
        <v>71</v>
      </c>
    </row>
    <row r="258" spans="3:11" x14ac:dyDescent="0.35">
      <c r="C258" s="191" t="s">
        <v>367</v>
      </c>
      <c r="D258" s="191" t="s">
        <v>301</v>
      </c>
      <c r="E258" s="191" t="s">
        <v>438</v>
      </c>
      <c r="F258" s="191" t="s">
        <v>71</v>
      </c>
      <c r="G258" s="191" t="s">
        <v>71</v>
      </c>
      <c r="I258" s="191" t="s">
        <v>91</v>
      </c>
      <c r="J258" s="425">
        <v>6754250</v>
      </c>
      <c r="K258" s="191" t="s">
        <v>71</v>
      </c>
    </row>
    <row r="259" spans="3:11" x14ac:dyDescent="0.35">
      <c r="C259" s="191" t="s">
        <v>371</v>
      </c>
      <c r="D259" s="191" t="s">
        <v>301</v>
      </c>
      <c r="E259" s="191" t="s">
        <v>438</v>
      </c>
      <c r="F259" s="191" t="s">
        <v>71</v>
      </c>
      <c r="G259" s="191" t="s">
        <v>71</v>
      </c>
      <c r="I259" s="191" t="s">
        <v>91</v>
      </c>
      <c r="J259" s="425">
        <v>64000000</v>
      </c>
      <c r="K259" s="191" t="s">
        <v>71</v>
      </c>
    </row>
    <row r="260" spans="3:11" x14ac:dyDescent="0.35">
      <c r="C260" s="191" t="s">
        <v>373</v>
      </c>
      <c r="D260" s="191" t="s">
        <v>301</v>
      </c>
      <c r="E260" s="191" t="s">
        <v>438</v>
      </c>
      <c r="F260" s="191" t="s">
        <v>71</v>
      </c>
      <c r="G260" s="191" t="s">
        <v>71</v>
      </c>
      <c r="I260" s="191" t="s">
        <v>91</v>
      </c>
      <c r="J260" s="425">
        <v>0</v>
      </c>
      <c r="K260" s="191" t="s">
        <v>71</v>
      </c>
    </row>
    <row r="261" spans="3:11" x14ac:dyDescent="0.35">
      <c r="C261" s="191" t="s">
        <v>376</v>
      </c>
      <c r="D261" s="191" t="s">
        <v>301</v>
      </c>
      <c r="E261" s="191" t="s">
        <v>438</v>
      </c>
      <c r="F261" s="191" t="s">
        <v>71</v>
      </c>
      <c r="G261" s="191" t="s">
        <v>71</v>
      </c>
      <c r="I261" s="191" t="s">
        <v>91</v>
      </c>
      <c r="J261" s="425">
        <v>47045947</v>
      </c>
      <c r="K261" s="191" t="s">
        <v>71</v>
      </c>
    </row>
    <row r="262" spans="3:11" x14ac:dyDescent="0.35">
      <c r="C262" s="191" t="s">
        <v>378</v>
      </c>
      <c r="D262" s="191" t="s">
        <v>301</v>
      </c>
      <c r="E262" s="191" t="s">
        <v>438</v>
      </c>
      <c r="F262" s="191" t="s">
        <v>71</v>
      </c>
      <c r="G262" s="191" t="s">
        <v>71</v>
      </c>
      <c r="I262" s="191" t="s">
        <v>91</v>
      </c>
      <c r="J262" s="425">
        <v>0</v>
      </c>
      <c r="K262" s="191" t="s">
        <v>71</v>
      </c>
    </row>
    <row r="263" spans="3:11" x14ac:dyDescent="0.35">
      <c r="C263" s="191" t="s">
        <v>380</v>
      </c>
      <c r="D263" s="191" t="s">
        <v>301</v>
      </c>
      <c r="E263" s="191" t="s">
        <v>438</v>
      </c>
      <c r="F263" s="191" t="s">
        <v>71</v>
      </c>
      <c r="G263" s="191" t="s">
        <v>71</v>
      </c>
      <c r="I263" s="191" t="s">
        <v>91</v>
      </c>
      <c r="J263" s="425">
        <v>0</v>
      </c>
      <c r="K263" s="191" t="s">
        <v>71</v>
      </c>
    </row>
    <row r="264" spans="3:11" x14ac:dyDescent="0.35">
      <c r="C264" s="191" t="s">
        <v>382</v>
      </c>
      <c r="D264" s="191" t="s">
        <v>301</v>
      </c>
      <c r="E264" s="191" t="s">
        <v>438</v>
      </c>
      <c r="F264" s="191" t="s">
        <v>71</v>
      </c>
      <c r="G264" s="191" t="s">
        <v>71</v>
      </c>
      <c r="I264" s="191" t="s">
        <v>91</v>
      </c>
      <c r="J264" s="425">
        <v>0</v>
      </c>
      <c r="K264" s="191" t="s">
        <v>71</v>
      </c>
    </row>
    <row r="265" spans="3:11" x14ac:dyDescent="0.35">
      <c r="C265" s="191" t="s">
        <v>385</v>
      </c>
      <c r="D265" s="191" t="s">
        <v>301</v>
      </c>
      <c r="E265" s="191" t="s">
        <v>438</v>
      </c>
      <c r="F265" s="191" t="s">
        <v>71</v>
      </c>
      <c r="G265" s="191" t="s">
        <v>71</v>
      </c>
      <c r="I265" s="191" t="s">
        <v>91</v>
      </c>
      <c r="J265" s="425">
        <v>0</v>
      </c>
      <c r="K265" s="191" t="s">
        <v>71</v>
      </c>
    </row>
    <row r="266" spans="3:11" x14ac:dyDescent="0.35">
      <c r="C266" s="191" t="s">
        <v>388</v>
      </c>
      <c r="D266" s="191" t="s">
        <v>301</v>
      </c>
      <c r="E266" s="191" t="s">
        <v>438</v>
      </c>
      <c r="F266" s="191" t="s">
        <v>71</v>
      </c>
      <c r="G266" s="191" t="s">
        <v>71</v>
      </c>
      <c r="I266" s="191" t="s">
        <v>91</v>
      </c>
      <c r="J266" s="425">
        <v>0</v>
      </c>
      <c r="K266" s="191" t="s">
        <v>71</v>
      </c>
    </row>
    <row r="267" spans="3:11" x14ac:dyDescent="0.35">
      <c r="C267" s="191" t="s">
        <v>325</v>
      </c>
      <c r="D267" s="191" t="s">
        <v>301</v>
      </c>
      <c r="E267" s="191" t="s">
        <v>437</v>
      </c>
      <c r="F267" s="191" t="s">
        <v>71</v>
      </c>
      <c r="G267" s="191" t="s">
        <v>71</v>
      </c>
      <c r="I267" s="191" t="s">
        <v>91</v>
      </c>
      <c r="J267" s="424">
        <v>1305166155</v>
      </c>
      <c r="K267" s="191" t="s">
        <v>71</v>
      </c>
    </row>
    <row r="268" spans="3:11" x14ac:dyDescent="0.35">
      <c r="C268" s="191" t="s">
        <v>331</v>
      </c>
      <c r="D268" s="191" t="s">
        <v>301</v>
      </c>
      <c r="E268" s="191" t="s">
        <v>437</v>
      </c>
      <c r="F268" s="191" t="s">
        <v>71</v>
      </c>
      <c r="G268" s="191" t="s">
        <v>71</v>
      </c>
      <c r="I268" s="191" t="s">
        <v>91</v>
      </c>
      <c r="J268" s="425">
        <v>0</v>
      </c>
      <c r="K268" s="191" t="s">
        <v>71</v>
      </c>
    </row>
    <row r="269" spans="3:11" x14ac:dyDescent="0.35">
      <c r="C269" s="191" t="s">
        <v>334</v>
      </c>
      <c r="D269" s="191" t="s">
        <v>301</v>
      </c>
      <c r="E269" s="191" t="s">
        <v>437</v>
      </c>
      <c r="F269" s="191" t="s">
        <v>71</v>
      </c>
      <c r="G269" s="191" t="s">
        <v>71</v>
      </c>
      <c r="I269" s="191" t="s">
        <v>91</v>
      </c>
      <c r="J269" s="425">
        <v>901250280</v>
      </c>
      <c r="K269" s="191" t="s">
        <v>71</v>
      </c>
    </row>
    <row r="270" spans="3:11" x14ac:dyDescent="0.35">
      <c r="C270" s="191" t="s">
        <v>336</v>
      </c>
      <c r="D270" s="191" t="s">
        <v>301</v>
      </c>
      <c r="E270" s="191" t="s">
        <v>437</v>
      </c>
      <c r="F270" s="191" t="s">
        <v>71</v>
      </c>
      <c r="G270" s="191" t="s">
        <v>71</v>
      </c>
      <c r="I270" s="191" t="s">
        <v>91</v>
      </c>
      <c r="J270" s="425">
        <v>3724146</v>
      </c>
      <c r="K270" s="191" t="s">
        <v>71</v>
      </c>
    </row>
    <row r="271" spans="3:11" x14ac:dyDescent="0.35">
      <c r="C271" s="191" t="s">
        <v>339</v>
      </c>
      <c r="D271" s="191" t="s">
        <v>301</v>
      </c>
      <c r="E271" s="191" t="s">
        <v>437</v>
      </c>
      <c r="F271" s="191" t="s">
        <v>71</v>
      </c>
      <c r="G271" s="191" t="s">
        <v>71</v>
      </c>
      <c r="I271" s="191" t="s">
        <v>91</v>
      </c>
      <c r="J271" s="425">
        <v>0</v>
      </c>
      <c r="K271" s="191" t="s">
        <v>71</v>
      </c>
    </row>
    <row r="272" spans="3:11" x14ac:dyDescent="0.35">
      <c r="C272" s="191" t="s">
        <v>342</v>
      </c>
      <c r="D272" s="191" t="s">
        <v>301</v>
      </c>
      <c r="E272" s="191" t="s">
        <v>437</v>
      </c>
      <c r="F272" s="191" t="s">
        <v>71</v>
      </c>
      <c r="G272" s="191" t="s">
        <v>71</v>
      </c>
      <c r="I272" s="191" t="s">
        <v>91</v>
      </c>
      <c r="J272" s="425">
        <v>2970000</v>
      </c>
      <c r="K272" s="191" t="s">
        <v>71</v>
      </c>
    </row>
    <row r="273" spans="3:11" x14ac:dyDescent="0.35">
      <c r="C273" s="191" t="s">
        <v>345</v>
      </c>
      <c r="D273" s="191" t="s">
        <v>301</v>
      </c>
      <c r="E273" s="191" t="s">
        <v>437</v>
      </c>
      <c r="F273" s="191" t="s">
        <v>71</v>
      </c>
      <c r="G273" s="191" t="s">
        <v>71</v>
      </c>
      <c r="I273" s="191" t="s">
        <v>91</v>
      </c>
      <c r="J273" s="425">
        <v>0</v>
      </c>
      <c r="K273" s="191" t="s">
        <v>71</v>
      </c>
    </row>
    <row r="274" spans="3:11" x14ac:dyDescent="0.35">
      <c r="C274" s="191" t="s">
        <v>347</v>
      </c>
      <c r="D274" s="191" t="s">
        <v>301</v>
      </c>
      <c r="E274" s="191" t="s">
        <v>437</v>
      </c>
      <c r="F274" s="191" t="s">
        <v>71</v>
      </c>
      <c r="G274" s="191" t="s">
        <v>71</v>
      </c>
      <c r="I274" s="191" t="s">
        <v>91</v>
      </c>
      <c r="J274" s="425">
        <v>0</v>
      </c>
      <c r="K274" s="191" t="s">
        <v>71</v>
      </c>
    </row>
    <row r="275" spans="3:11" x14ac:dyDescent="0.35">
      <c r="C275" s="191" t="s">
        <v>349</v>
      </c>
      <c r="D275" s="191" t="s">
        <v>301</v>
      </c>
      <c r="E275" s="191" t="s">
        <v>437</v>
      </c>
      <c r="F275" s="191" t="s">
        <v>71</v>
      </c>
      <c r="G275" s="191" t="s">
        <v>71</v>
      </c>
      <c r="I275" s="191" t="s">
        <v>91</v>
      </c>
      <c r="J275" s="425">
        <v>0</v>
      </c>
      <c r="K275" s="191" t="s">
        <v>71</v>
      </c>
    </row>
    <row r="276" spans="3:11" x14ac:dyDescent="0.35">
      <c r="C276" s="191" t="s">
        <v>352</v>
      </c>
      <c r="D276" s="191" t="s">
        <v>301</v>
      </c>
      <c r="E276" s="191" t="s">
        <v>437</v>
      </c>
      <c r="F276" s="191" t="s">
        <v>71</v>
      </c>
      <c r="G276" s="191" t="s">
        <v>71</v>
      </c>
      <c r="I276" s="191" t="s">
        <v>91</v>
      </c>
      <c r="J276" s="425">
        <v>0</v>
      </c>
      <c r="K276" s="191" t="s">
        <v>71</v>
      </c>
    </row>
    <row r="277" spans="3:11" x14ac:dyDescent="0.35">
      <c r="C277" s="191" t="s">
        <v>355</v>
      </c>
      <c r="D277" s="191" t="s">
        <v>301</v>
      </c>
      <c r="E277" s="191" t="s">
        <v>437</v>
      </c>
      <c r="F277" s="191" t="s">
        <v>71</v>
      </c>
      <c r="G277" s="191" t="s">
        <v>71</v>
      </c>
      <c r="I277" s="191" t="s">
        <v>91</v>
      </c>
      <c r="J277" s="425">
        <v>0</v>
      </c>
      <c r="K277" s="191" t="s">
        <v>71</v>
      </c>
    </row>
    <row r="278" spans="3:11" x14ac:dyDescent="0.35">
      <c r="C278" s="191" t="s">
        <v>358</v>
      </c>
      <c r="D278" s="191" t="s">
        <v>301</v>
      </c>
      <c r="E278" s="191" t="s">
        <v>437</v>
      </c>
      <c r="F278" s="191" t="s">
        <v>71</v>
      </c>
      <c r="G278" s="191" t="s">
        <v>71</v>
      </c>
      <c r="I278" s="191" t="s">
        <v>91</v>
      </c>
      <c r="J278" s="425">
        <v>0</v>
      </c>
      <c r="K278" s="191" t="s">
        <v>71</v>
      </c>
    </row>
    <row r="279" spans="3:11" x14ac:dyDescent="0.35">
      <c r="C279" s="191" t="s">
        <v>361</v>
      </c>
      <c r="D279" s="191" t="s">
        <v>301</v>
      </c>
      <c r="E279" s="191" t="s">
        <v>437</v>
      </c>
      <c r="F279" s="191" t="s">
        <v>71</v>
      </c>
      <c r="G279" s="191" t="s">
        <v>71</v>
      </c>
      <c r="I279" s="191" t="s">
        <v>91</v>
      </c>
      <c r="J279" s="425">
        <v>219512</v>
      </c>
      <c r="K279" s="191" t="s">
        <v>71</v>
      </c>
    </row>
    <row r="280" spans="3:11" x14ac:dyDescent="0.35">
      <c r="C280" s="191" t="s">
        <v>364</v>
      </c>
      <c r="D280" s="191" t="s">
        <v>301</v>
      </c>
      <c r="E280" s="191" t="s">
        <v>437</v>
      </c>
      <c r="F280" s="191" t="s">
        <v>71</v>
      </c>
      <c r="G280" s="191" t="s">
        <v>71</v>
      </c>
      <c r="I280" s="191" t="s">
        <v>91</v>
      </c>
      <c r="J280" s="425">
        <v>45623744</v>
      </c>
      <c r="K280" s="191" t="s">
        <v>71</v>
      </c>
    </row>
    <row r="281" spans="3:11" x14ac:dyDescent="0.35">
      <c r="C281" s="191" t="s">
        <v>367</v>
      </c>
      <c r="D281" s="191" t="s">
        <v>301</v>
      </c>
      <c r="E281" s="191" t="s">
        <v>437</v>
      </c>
      <c r="F281" s="191" t="s">
        <v>71</v>
      </c>
      <c r="G281" s="191" t="s">
        <v>71</v>
      </c>
      <c r="I281" s="191" t="s">
        <v>91</v>
      </c>
      <c r="J281" s="425">
        <v>0</v>
      </c>
      <c r="K281" s="191" t="s">
        <v>71</v>
      </c>
    </row>
    <row r="282" spans="3:11" x14ac:dyDescent="0.35">
      <c r="C282" s="191" t="s">
        <v>371</v>
      </c>
      <c r="D282" s="191" t="s">
        <v>301</v>
      </c>
      <c r="E282" s="191" t="s">
        <v>437</v>
      </c>
      <c r="F282" s="191" t="s">
        <v>71</v>
      </c>
      <c r="G282" s="191" t="s">
        <v>71</v>
      </c>
      <c r="I282" s="191" t="s">
        <v>91</v>
      </c>
      <c r="J282" s="425">
        <v>40000000</v>
      </c>
      <c r="K282" s="191" t="s">
        <v>71</v>
      </c>
    </row>
    <row r="283" spans="3:11" x14ac:dyDescent="0.35">
      <c r="C283" s="191" t="s">
        <v>373</v>
      </c>
      <c r="D283" s="191" t="s">
        <v>301</v>
      </c>
      <c r="E283" s="191" t="s">
        <v>437</v>
      </c>
      <c r="F283" s="191" t="s">
        <v>71</v>
      </c>
      <c r="G283" s="191" t="s">
        <v>71</v>
      </c>
      <c r="I283" s="191" t="s">
        <v>91</v>
      </c>
      <c r="J283" s="425">
        <v>0</v>
      </c>
      <c r="K283" s="191" t="s">
        <v>71</v>
      </c>
    </row>
    <row r="284" spans="3:11" x14ac:dyDescent="0.35">
      <c r="C284" s="191" t="s">
        <v>376</v>
      </c>
      <c r="D284" s="191" t="s">
        <v>301</v>
      </c>
      <c r="E284" s="191" t="s">
        <v>437</v>
      </c>
      <c r="F284" s="191" t="s">
        <v>71</v>
      </c>
      <c r="G284" s="191" t="s">
        <v>71</v>
      </c>
      <c r="I284" s="191" t="s">
        <v>91</v>
      </c>
      <c r="J284" s="425">
        <v>0</v>
      </c>
      <c r="K284" s="191" t="s">
        <v>71</v>
      </c>
    </row>
    <row r="285" spans="3:11" x14ac:dyDescent="0.35">
      <c r="C285" s="191" t="s">
        <v>378</v>
      </c>
      <c r="D285" s="191" t="s">
        <v>301</v>
      </c>
      <c r="E285" s="191" t="s">
        <v>437</v>
      </c>
      <c r="F285" s="191" t="s">
        <v>71</v>
      </c>
      <c r="G285" s="191" t="s">
        <v>71</v>
      </c>
      <c r="I285" s="191" t="s">
        <v>91</v>
      </c>
      <c r="J285" s="425">
        <v>0</v>
      </c>
      <c r="K285" s="191" t="s">
        <v>71</v>
      </c>
    </row>
    <row r="286" spans="3:11" x14ac:dyDescent="0.35">
      <c r="C286" s="191" t="s">
        <v>380</v>
      </c>
      <c r="D286" s="191" t="s">
        <v>301</v>
      </c>
      <c r="E286" s="191" t="s">
        <v>437</v>
      </c>
      <c r="F286" s="191" t="s">
        <v>71</v>
      </c>
      <c r="G286" s="191" t="s">
        <v>71</v>
      </c>
      <c r="I286" s="191" t="s">
        <v>91</v>
      </c>
      <c r="J286" s="425">
        <v>0</v>
      </c>
      <c r="K286" s="191" t="s">
        <v>71</v>
      </c>
    </row>
    <row r="287" spans="3:11" x14ac:dyDescent="0.35">
      <c r="C287" s="191" t="s">
        <v>382</v>
      </c>
      <c r="D287" s="191" t="s">
        <v>301</v>
      </c>
      <c r="E287" s="191" t="s">
        <v>437</v>
      </c>
      <c r="F287" s="191" t="s">
        <v>71</v>
      </c>
      <c r="G287" s="191" t="s">
        <v>71</v>
      </c>
      <c r="I287" s="191" t="s">
        <v>91</v>
      </c>
      <c r="J287" s="425">
        <v>0</v>
      </c>
      <c r="K287" s="191" t="s">
        <v>71</v>
      </c>
    </row>
    <row r="288" spans="3:11" x14ac:dyDescent="0.35">
      <c r="C288" s="191" t="s">
        <v>385</v>
      </c>
      <c r="D288" s="191" t="s">
        <v>301</v>
      </c>
      <c r="E288" s="191" t="s">
        <v>437</v>
      </c>
      <c r="F288" s="191" t="s">
        <v>71</v>
      </c>
      <c r="G288" s="191" t="s">
        <v>71</v>
      </c>
      <c r="I288" s="191" t="s">
        <v>91</v>
      </c>
      <c r="J288" s="425">
        <v>0</v>
      </c>
      <c r="K288" s="191" t="s">
        <v>71</v>
      </c>
    </row>
    <row r="289" spans="3:11" x14ac:dyDescent="0.35">
      <c r="C289" s="191" t="s">
        <v>388</v>
      </c>
      <c r="D289" s="191" t="s">
        <v>301</v>
      </c>
      <c r="E289" s="191" t="s">
        <v>437</v>
      </c>
      <c r="F289" s="191" t="s">
        <v>71</v>
      </c>
      <c r="G289" s="191" t="s">
        <v>71</v>
      </c>
      <c r="I289" s="191" t="s">
        <v>91</v>
      </c>
      <c r="J289" s="425">
        <v>0</v>
      </c>
      <c r="K289" s="191" t="s">
        <v>71</v>
      </c>
    </row>
    <row r="290" spans="3:11" x14ac:dyDescent="0.35">
      <c r="C290" s="191" t="s">
        <v>371</v>
      </c>
      <c r="D290" s="191" t="s">
        <v>304</v>
      </c>
      <c r="E290" s="191" t="s">
        <v>2454</v>
      </c>
      <c r="F290" s="191" t="s">
        <v>71</v>
      </c>
      <c r="G290" s="191" t="s">
        <v>71</v>
      </c>
      <c r="I290" s="191" t="s">
        <v>91</v>
      </c>
      <c r="J290" s="425">
        <v>10810000</v>
      </c>
      <c r="K290" s="191" t="s">
        <v>71</v>
      </c>
    </row>
    <row r="291" spans="3:11" x14ac:dyDescent="0.35">
      <c r="C291" s="191" t="s">
        <v>325</v>
      </c>
      <c r="D291" s="191" t="s">
        <v>301</v>
      </c>
      <c r="E291" s="191" t="s">
        <v>450</v>
      </c>
      <c r="F291" s="191" t="s">
        <v>71</v>
      </c>
      <c r="G291" s="191" t="s">
        <v>71</v>
      </c>
      <c r="I291" s="191" t="s">
        <v>91</v>
      </c>
      <c r="J291" s="424">
        <v>0</v>
      </c>
      <c r="K291" s="191" t="s">
        <v>71</v>
      </c>
    </row>
    <row r="292" spans="3:11" x14ac:dyDescent="0.35">
      <c r="C292" s="191" t="s">
        <v>325</v>
      </c>
      <c r="D292" s="191" t="s">
        <v>302</v>
      </c>
      <c r="E292" s="191" t="s">
        <v>450</v>
      </c>
      <c r="F292" s="191" t="s">
        <v>71</v>
      </c>
      <c r="G292" s="191" t="s">
        <v>71</v>
      </c>
      <c r="I292" s="191" t="s">
        <v>91</v>
      </c>
      <c r="J292" s="424">
        <v>0</v>
      </c>
      <c r="K292" s="191" t="s">
        <v>71</v>
      </c>
    </row>
    <row r="293" spans="3:11" x14ac:dyDescent="0.35">
      <c r="C293" s="191" t="s">
        <v>331</v>
      </c>
      <c r="D293" s="191" t="s">
        <v>301</v>
      </c>
      <c r="E293" s="191" t="s">
        <v>450</v>
      </c>
      <c r="F293" s="191" t="s">
        <v>71</v>
      </c>
      <c r="G293" s="191" t="s">
        <v>71</v>
      </c>
      <c r="I293" s="191" t="s">
        <v>91</v>
      </c>
      <c r="J293" s="425">
        <v>0</v>
      </c>
      <c r="K293" s="191" t="s">
        <v>71</v>
      </c>
    </row>
    <row r="294" spans="3:11" x14ac:dyDescent="0.35">
      <c r="C294" s="191" t="s">
        <v>331</v>
      </c>
      <c r="D294" s="191" t="s">
        <v>302</v>
      </c>
      <c r="E294" s="191" t="s">
        <v>450</v>
      </c>
      <c r="F294" s="191" t="s">
        <v>71</v>
      </c>
      <c r="G294" s="191" t="s">
        <v>71</v>
      </c>
      <c r="I294" s="191" t="s">
        <v>91</v>
      </c>
      <c r="J294" s="425">
        <v>0</v>
      </c>
      <c r="K294" s="191" t="s">
        <v>71</v>
      </c>
    </row>
    <row r="295" spans="3:11" x14ac:dyDescent="0.35">
      <c r="C295" s="191" t="s">
        <v>334</v>
      </c>
      <c r="D295" s="191" t="s">
        <v>301</v>
      </c>
      <c r="E295" s="191" t="s">
        <v>450</v>
      </c>
      <c r="F295" s="191" t="s">
        <v>71</v>
      </c>
      <c r="G295" s="191" t="s">
        <v>71</v>
      </c>
      <c r="I295" s="191" t="s">
        <v>91</v>
      </c>
      <c r="J295" s="425">
        <v>0</v>
      </c>
      <c r="K295" s="191" t="s">
        <v>71</v>
      </c>
    </row>
    <row r="296" spans="3:11" x14ac:dyDescent="0.35">
      <c r="C296" s="191" t="s">
        <v>334</v>
      </c>
      <c r="D296" s="191" t="s">
        <v>302</v>
      </c>
      <c r="E296" s="191" t="s">
        <v>450</v>
      </c>
      <c r="F296" s="191" t="s">
        <v>71</v>
      </c>
      <c r="G296" s="191" t="s">
        <v>71</v>
      </c>
      <c r="I296" s="191" t="s">
        <v>91</v>
      </c>
      <c r="J296" s="425">
        <v>0</v>
      </c>
      <c r="K296" s="191" t="s">
        <v>71</v>
      </c>
    </row>
    <row r="297" spans="3:11" x14ac:dyDescent="0.35">
      <c r="C297" s="191" t="s">
        <v>336</v>
      </c>
      <c r="D297" s="191" t="s">
        <v>301</v>
      </c>
      <c r="E297" s="191" t="s">
        <v>450</v>
      </c>
      <c r="F297" s="191" t="s">
        <v>71</v>
      </c>
      <c r="G297" s="191" t="s">
        <v>71</v>
      </c>
      <c r="I297" s="191" t="s">
        <v>91</v>
      </c>
      <c r="J297" s="425">
        <v>0</v>
      </c>
      <c r="K297" s="191" t="s">
        <v>71</v>
      </c>
    </row>
    <row r="298" spans="3:11" x14ac:dyDescent="0.35">
      <c r="C298" s="191" t="s">
        <v>336</v>
      </c>
      <c r="D298" s="191" t="s">
        <v>302</v>
      </c>
      <c r="E298" s="191" t="s">
        <v>450</v>
      </c>
      <c r="F298" s="191" t="s">
        <v>71</v>
      </c>
      <c r="G298" s="191" t="s">
        <v>71</v>
      </c>
      <c r="I298" s="191" t="s">
        <v>91</v>
      </c>
      <c r="J298" s="425">
        <v>0</v>
      </c>
      <c r="K298" s="191" t="s">
        <v>71</v>
      </c>
    </row>
    <row r="299" spans="3:11" x14ac:dyDescent="0.35">
      <c r="C299" s="191" t="s">
        <v>339</v>
      </c>
      <c r="D299" s="191" t="s">
        <v>301</v>
      </c>
      <c r="E299" s="191" t="s">
        <v>450</v>
      </c>
      <c r="F299" s="191" t="s">
        <v>71</v>
      </c>
      <c r="G299" s="191" t="s">
        <v>71</v>
      </c>
      <c r="I299" s="191" t="s">
        <v>91</v>
      </c>
      <c r="J299" s="425">
        <v>0</v>
      </c>
      <c r="K299" s="191" t="s">
        <v>71</v>
      </c>
    </row>
    <row r="300" spans="3:11" x14ac:dyDescent="0.35">
      <c r="C300" s="191" t="s">
        <v>339</v>
      </c>
      <c r="D300" s="191" t="s">
        <v>302</v>
      </c>
      <c r="E300" s="191" t="s">
        <v>450</v>
      </c>
      <c r="F300" s="191" t="s">
        <v>71</v>
      </c>
      <c r="G300" s="191" t="s">
        <v>71</v>
      </c>
      <c r="I300" s="191" t="s">
        <v>91</v>
      </c>
      <c r="J300" s="425">
        <v>0</v>
      </c>
      <c r="K300" s="191" t="s">
        <v>71</v>
      </c>
    </row>
    <row r="301" spans="3:11" x14ac:dyDescent="0.35">
      <c r="C301" s="191" t="s">
        <v>342</v>
      </c>
      <c r="D301" s="191" t="s">
        <v>301</v>
      </c>
      <c r="E301" s="191" t="s">
        <v>450</v>
      </c>
      <c r="F301" s="191" t="s">
        <v>71</v>
      </c>
      <c r="G301" s="191" t="s">
        <v>71</v>
      </c>
      <c r="I301" s="191" t="s">
        <v>91</v>
      </c>
      <c r="J301" s="425">
        <v>0</v>
      </c>
      <c r="K301" s="191" t="s">
        <v>71</v>
      </c>
    </row>
    <row r="302" spans="3:11" x14ac:dyDescent="0.35">
      <c r="C302" s="191" t="s">
        <v>342</v>
      </c>
      <c r="D302" s="191" t="s">
        <v>302</v>
      </c>
      <c r="E302" s="191" t="s">
        <v>450</v>
      </c>
      <c r="F302" s="191" t="s">
        <v>71</v>
      </c>
      <c r="G302" s="191" t="s">
        <v>71</v>
      </c>
      <c r="I302" s="191" t="s">
        <v>91</v>
      </c>
      <c r="J302" s="425">
        <v>0</v>
      </c>
      <c r="K302" s="191" t="s">
        <v>71</v>
      </c>
    </row>
    <row r="303" spans="3:11" x14ac:dyDescent="0.35">
      <c r="C303" s="191" t="s">
        <v>345</v>
      </c>
      <c r="D303" s="191" t="s">
        <v>301</v>
      </c>
      <c r="E303" s="191" t="s">
        <v>450</v>
      </c>
      <c r="F303" s="191" t="s">
        <v>71</v>
      </c>
      <c r="G303" s="191" t="s">
        <v>71</v>
      </c>
      <c r="I303" s="191" t="s">
        <v>91</v>
      </c>
      <c r="J303" s="425">
        <v>0</v>
      </c>
      <c r="K303" s="191" t="s">
        <v>71</v>
      </c>
    </row>
    <row r="304" spans="3:11" x14ac:dyDescent="0.35">
      <c r="C304" s="191" t="s">
        <v>345</v>
      </c>
      <c r="D304" s="191" t="s">
        <v>302</v>
      </c>
      <c r="E304" s="191" t="s">
        <v>450</v>
      </c>
      <c r="F304" s="191" t="s">
        <v>71</v>
      </c>
      <c r="G304" s="191" t="s">
        <v>71</v>
      </c>
      <c r="I304" s="191" t="s">
        <v>91</v>
      </c>
      <c r="J304" s="425">
        <v>0</v>
      </c>
      <c r="K304" s="191" t="s">
        <v>71</v>
      </c>
    </row>
    <row r="305" spans="3:11" x14ac:dyDescent="0.35">
      <c r="C305" s="191" t="s">
        <v>347</v>
      </c>
      <c r="D305" s="191" t="s">
        <v>301</v>
      </c>
      <c r="E305" s="191" t="s">
        <v>450</v>
      </c>
      <c r="F305" s="191" t="s">
        <v>71</v>
      </c>
      <c r="G305" s="191" t="s">
        <v>71</v>
      </c>
      <c r="I305" s="191" t="s">
        <v>91</v>
      </c>
      <c r="J305" s="425">
        <v>0</v>
      </c>
      <c r="K305" s="191" t="s">
        <v>71</v>
      </c>
    </row>
    <row r="306" spans="3:11" x14ac:dyDescent="0.35">
      <c r="C306" s="191" t="s">
        <v>347</v>
      </c>
      <c r="D306" s="191" t="s">
        <v>302</v>
      </c>
      <c r="E306" s="191" t="s">
        <v>450</v>
      </c>
      <c r="F306" s="191" t="s">
        <v>71</v>
      </c>
      <c r="G306" s="191" t="s">
        <v>71</v>
      </c>
      <c r="I306" s="191" t="s">
        <v>91</v>
      </c>
      <c r="J306" s="425">
        <v>250000</v>
      </c>
      <c r="K306" s="191" t="s">
        <v>71</v>
      </c>
    </row>
    <row r="307" spans="3:11" x14ac:dyDescent="0.35">
      <c r="C307" s="191" t="s">
        <v>349</v>
      </c>
      <c r="D307" s="191" t="s">
        <v>301</v>
      </c>
      <c r="E307" s="191" t="s">
        <v>450</v>
      </c>
      <c r="F307" s="191" t="s">
        <v>71</v>
      </c>
      <c r="G307" s="191" t="s">
        <v>71</v>
      </c>
      <c r="I307" s="191" t="s">
        <v>91</v>
      </c>
      <c r="J307" s="425">
        <v>0</v>
      </c>
      <c r="K307" s="191" t="s">
        <v>71</v>
      </c>
    </row>
    <row r="308" spans="3:11" x14ac:dyDescent="0.35">
      <c r="C308" s="191" t="s">
        <v>349</v>
      </c>
      <c r="D308" s="191" t="s">
        <v>302</v>
      </c>
      <c r="E308" s="191" t="s">
        <v>450</v>
      </c>
      <c r="F308" s="191" t="s">
        <v>71</v>
      </c>
      <c r="G308" s="191" t="s">
        <v>71</v>
      </c>
      <c r="I308" s="191" t="s">
        <v>91</v>
      </c>
      <c r="J308" s="425">
        <v>0</v>
      </c>
      <c r="K308" s="191" t="s">
        <v>71</v>
      </c>
    </row>
    <row r="309" spans="3:11" x14ac:dyDescent="0.35">
      <c r="C309" s="191" t="s">
        <v>352</v>
      </c>
      <c r="D309" s="191" t="s">
        <v>301</v>
      </c>
      <c r="E309" s="191" t="s">
        <v>450</v>
      </c>
      <c r="F309" s="191" t="s">
        <v>71</v>
      </c>
      <c r="G309" s="191" t="s">
        <v>71</v>
      </c>
      <c r="I309" s="191" t="s">
        <v>91</v>
      </c>
      <c r="J309" s="425">
        <v>0</v>
      </c>
      <c r="K309" s="191" t="s">
        <v>71</v>
      </c>
    </row>
    <row r="310" spans="3:11" x14ac:dyDescent="0.35">
      <c r="C310" s="191" t="s">
        <v>352</v>
      </c>
      <c r="D310" s="191" t="s">
        <v>302</v>
      </c>
      <c r="E310" s="191" t="s">
        <v>450</v>
      </c>
      <c r="F310" s="191" t="s">
        <v>71</v>
      </c>
      <c r="G310" s="191" t="s">
        <v>71</v>
      </c>
      <c r="I310" s="191" t="s">
        <v>91</v>
      </c>
      <c r="J310" s="425">
        <v>0</v>
      </c>
      <c r="K310" s="191" t="s">
        <v>71</v>
      </c>
    </row>
    <row r="311" spans="3:11" x14ac:dyDescent="0.35">
      <c r="C311" s="191" t="s">
        <v>355</v>
      </c>
      <c r="D311" s="191" t="s">
        <v>301</v>
      </c>
      <c r="E311" s="191" t="s">
        <v>450</v>
      </c>
      <c r="F311" s="191" t="s">
        <v>71</v>
      </c>
      <c r="G311" s="191" t="s">
        <v>71</v>
      </c>
      <c r="I311" s="191" t="s">
        <v>91</v>
      </c>
      <c r="J311" s="425">
        <v>0</v>
      </c>
      <c r="K311" s="191" t="s">
        <v>71</v>
      </c>
    </row>
    <row r="312" spans="3:11" x14ac:dyDescent="0.35">
      <c r="C312" s="191" t="s">
        <v>355</v>
      </c>
      <c r="D312" s="191" t="s">
        <v>302</v>
      </c>
      <c r="E312" s="191" t="s">
        <v>450</v>
      </c>
      <c r="F312" s="191" t="s">
        <v>71</v>
      </c>
      <c r="G312" s="191" t="s">
        <v>71</v>
      </c>
      <c r="I312" s="191" t="s">
        <v>91</v>
      </c>
      <c r="J312" s="425">
        <v>0</v>
      </c>
      <c r="K312" s="191" t="s">
        <v>71</v>
      </c>
    </row>
    <row r="313" spans="3:11" x14ac:dyDescent="0.35">
      <c r="C313" s="191" t="s">
        <v>358</v>
      </c>
      <c r="D313" s="191" t="s">
        <v>301</v>
      </c>
      <c r="E313" s="191" t="s">
        <v>450</v>
      </c>
      <c r="F313" s="191" t="s">
        <v>71</v>
      </c>
      <c r="G313" s="191" t="s">
        <v>71</v>
      </c>
      <c r="I313" s="191" t="s">
        <v>91</v>
      </c>
      <c r="J313" s="425">
        <v>0</v>
      </c>
      <c r="K313" s="191" t="s">
        <v>71</v>
      </c>
    </row>
    <row r="314" spans="3:11" x14ac:dyDescent="0.35">
      <c r="C314" s="191" t="s">
        <v>358</v>
      </c>
      <c r="D314" s="191" t="s">
        <v>302</v>
      </c>
      <c r="E314" s="191" t="s">
        <v>450</v>
      </c>
      <c r="F314" s="191" t="s">
        <v>71</v>
      </c>
      <c r="G314" s="191" t="s">
        <v>71</v>
      </c>
      <c r="I314" s="191" t="s">
        <v>91</v>
      </c>
      <c r="J314" s="425">
        <v>0</v>
      </c>
      <c r="K314" s="191" t="s">
        <v>71</v>
      </c>
    </row>
    <row r="315" spans="3:11" x14ac:dyDescent="0.35">
      <c r="C315" s="191" t="s">
        <v>361</v>
      </c>
      <c r="D315" s="191" t="s">
        <v>301</v>
      </c>
      <c r="E315" s="191" t="s">
        <v>450</v>
      </c>
      <c r="F315" s="191" t="s">
        <v>71</v>
      </c>
      <c r="G315" s="191" t="s">
        <v>71</v>
      </c>
      <c r="I315" s="191" t="s">
        <v>91</v>
      </c>
      <c r="J315" s="425">
        <v>0</v>
      </c>
      <c r="K315" s="191" t="s">
        <v>71</v>
      </c>
    </row>
    <row r="316" spans="3:11" x14ac:dyDescent="0.35">
      <c r="C316" s="191" t="s">
        <v>361</v>
      </c>
      <c r="D316" s="191" t="s">
        <v>302</v>
      </c>
      <c r="E316" s="191" t="s">
        <v>450</v>
      </c>
      <c r="F316" s="191" t="s">
        <v>71</v>
      </c>
      <c r="G316" s="191" t="s">
        <v>71</v>
      </c>
      <c r="I316" s="191" t="s">
        <v>91</v>
      </c>
      <c r="J316" s="425">
        <v>0</v>
      </c>
      <c r="K316" s="191" t="s">
        <v>71</v>
      </c>
    </row>
    <row r="317" spans="3:11" x14ac:dyDescent="0.35">
      <c r="C317" s="191" t="s">
        <v>364</v>
      </c>
      <c r="D317" s="191" t="s">
        <v>301</v>
      </c>
      <c r="E317" s="191" t="s">
        <v>450</v>
      </c>
      <c r="F317" s="191" t="s">
        <v>71</v>
      </c>
      <c r="G317" s="191" t="s">
        <v>71</v>
      </c>
      <c r="I317" s="191" t="s">
        <v>91</v>
      </c>
      <c r="J317" s="425"/>
      <c r="K317" s="191" t="s">
        <v>71</v>
      </c>
    </row>
    <row r="318" spans="3:11" x14ac:dyDescent="0.35">
      <c r="C318" s="191" t="s">
        <v>364</v>
      </c>
      <c r="D318" s="191" t="s">
        <v>302</v>
      </c>
      <c r="E318" s="191" t="s">
        <v>450</v>
      </c>
      <c r="F318" s="191" t="s">
        <v>71</v>
      </c>
      <c r="G318" s="191" t="s">
        <v>71</v>
      </c>
      <c r="I318" s="191" t="s">
        <v>91</v>
      </c>
      <c r="J318" s="425">
        <v>0</v>
      </c>
      <c r="K318" s="191" t="s">
        <v>71</v>
      </c>
    </row>
    <row r="319" spans="3:11" x14ac:dyDescent="0.35">
      <c r="C319" s="191" t="s">
        <v>367</v>
      </c>
      <c r="D319" s="191" t="s">
        <v>301</v>
      </c>
      <c r="E319" s="191" t="s">
        <v>450</v>
      </c>
      <c r="F319" s="191" t="s">
        <v>71</v>
      </c>
      <c r="G319" s="191" t="s">
        <v>71</v>
      </c>
      <c r="I319" s="191" t="s">
        <v>91</v>
      </c>
      <c r="J319" s="425">
        <v>0</v>
      </c>
      <c r="K319" s="191" t="s">
        <v>71</v>
      </c>
    </row>
    <row r="320" spans="3:11" x14ac:dyDescent="0.35">
      <c r="C320" s="191" t="s">
        <v>367</v>
      </c>
      <c r="D320" s="191" t="s">
        <v>302</v>
      </c>
      <c r="E320" s="191" t="s">
        <v>450</v>
      </c>
      <c r="F320" s="191" t="s">
        <v>71</v>
      </c>
      <c r="G320" s="191" t="s">
        <v>71</v>
      </c>
      <c r="I320" s="191" t="s">
        <v>91</v>
      </c>
      <c r="J320" s="425">
        <v>0</v>
      </c>
      <c r="K320" s="191" t="s">
        <v>71</v>
      </c>
    </row>
    <row r="321" spans="3:11" x14ac:dyDescent="0.35">
      <c r="C321" s="191" t="s">
        <v>371</v>
      </c>
      <c r="D321" s="191" t="s">
        <v>301</v>
      </c>
      <c r="E321" s="191" t="s">
        <v>450</v>
      </c>
      <c r="F321" s="191" t="s">
        <v>71</v>
      </c>
      <c r="G321" s="191" t="s">
        <v>71</v>
      </c>
      <c r="I321" s="191" t="s">
        <v>91</v>
      </c>
      <c r="J321" s="425">
        <v>0</v>
      </c>
      <c r="K321" s="191" t="s">
        <v>71</v>
      </c>
    </row>
    <row r="322" spans="3:11" x14ac:dyDescent="0.35">
      <c r="C322" s="191" t="s">
        <v>371</v>
      </c>
      <c r="D322" s="191" t="s">
        <v>302</v>
      </c>
      <c r="E322" s="191" t="s">
        <v>450</v>
      </c>
      <c r="F322" s="191" t="s">
        <v>71</v>
      </c>
      <c r="G322" s="191" t="s">
        <v>71</v>
      </c>
      <c r="I322" s="191" t="s">
        <v>91</v>
      </c>
      <c r="J322" s="425">
        <v>0</v>
      </c>
      <c r="K322" s="191" t="s">
        <v>71</v>
      </c>
    </row>
    <row r="323" spans="3:11" x14ac:dyDescent="0.35">
      <c r="C323" s="191" t="s">
        <v>373</v>
      </c>
      <c r="D323" s="191" t="s">
        <v>301</v>
      </c>
      <c r="E323" s="191" t="s">
        <v>450</v>
      </c>
      <c r="F323" s="191" t="s">
        <v>71</v>
      </c>
      <c r="G323" s="191" t="s">
        <v>71</v>
      </c>
      <c r="I323" s="191" t="s">
        <v>91</v>
      </c>
      <c r="J323" s="425">
        <v>0</v>
      </c>
      <c r="K323" s="191" t="s">
        <v>71</v>
      </c>
    </row>
    <row r="324" spans="3:11" x14ac:dyDescent="0.35">
      <c r="C324" s="191" t="s">
        <v>373</v>
      </c>
      <c r="D324" s="191" t="s">
        <v>302</v>
      </c>
      <c r="E324" s="191" t="s">
        <v>450</v>
      </c>
      <c r="F324" s="191" t="s">
        <v>71</v>
      </c>
      <c r="G324" s="191" t="s">
        <v>71</v>
      </c>
      <c r="I324" s="191" t="s">
        <v>91</v>
      </c>
      <c r="J324" s="425">
        <v>0</v>
      </c>
      <c r="K324" s="191" t="s">
        <v>71</v>
      </c>
    </row>
    <row r="325" spans="3:11" x14ac:dyDescent="0.35">
      <c r="C325" s="191" t="s">
        <v>376</v>
      </c>
      <c r="D325" s="191" t="s">
        <v>301</v>
      </c>
      <c r="E325" s="191" t="s">
        <v>450</v>
      </c>
      <c r="F325" s="191" t="s">
        <v>71</v>
      </c>
      <c r="G325" s="191" t="s">
        <v>71</v>
      </c>
      <c r="I325" s="191" t="s">
        <v>91</v>
      </c>
      <c r="J325" s="425">
        <v>0</v>
      </c>
      <c r="K325" s="191" t="s">
        <v>71</v>
      </c>
    </row>
    <row r="326" spans="3:11" x14ac:dyDescent="0.35">
      <c r="C326" s="191" t="s">
        <v>376</v>
      </c>
      <c r="D326" s="191" t="s">
        <v>302</v>
      </c>
      <c r="E326" s="191" t="s">
        <v>450</v>
      </c>
      <c r="F326" s="191" t="s">
        <v>71</v>
      </c>
      <c r="G326" s="191" t="s">
        <v>71</v>
      </c>
      <c r="I326" s="191" t="s">
        <v>91</v>
      </c>
      <c r="J326" s="425">
        <v>0</v>
      </c>
      <c r="K326" s="191" t="s">
        <v>71</v>
      </c>
    </row>
    <row r="327" spans="3:11" x14ac:dyDescent="0.35">
      <c r="C327" s="191" t="s">
        <v>378</v>
      </c>
      <c r="D327" s="191" t="s">
        <v>301</v>
      </c>
      <c r="E327" s="191" t="s">
        <v>450</v>
      </c>
      <c r="F327" s="191" t="s">
        <v>71</v>
      </c>
      <c r="G327" s="191" t="s">
        <v>71</v>
      </c>
      <c r="I327" s="191" t="s">
        <v>91</v>
      </c>
      <c r="J327" s="425">
        <v>0</v>
      </c>
      <c r="K327" s="191" t="s">
        <v>71</v>
      </c>
    </row>
    <row r="328" spans="3:11" x14ac:dyDescent="0.35">
      <c r="C328" s="191" t="s">
        <v>378</v>
      </c>
      <c r="D328" s="191" t="s">
        <v>302</v>
      </c>
      <c r="E328" s="191" t="s">
        <v>450</v>
      </c>
      <c r="F328" s="191" t="s">
        <v>71</v>
      </c>
      <c r="G328" s="191" t="s">
        <v>71</v>
      </c>
      <c r="I328" s="191" t="s">
        <v>91</v>
      </c>
      <c r="J328" s="425">
        <v>0</v>
      </c>
      <c r="K328" s="191" t="s">
        <v>71</v>
      </c>
    </row>
    <row r="329" spans="3:11" x14ac:dyDescent="0.35">
      <c r="C329" s="191" t="s">
        <v>380</v>
      </c>
      <c r="D329" s="191" t="s">
        <v>301</v>
      </c>
      <c r="E329" s="191" t="s">
        <v>450</v>
      </c>
      <c r="F329" s="191" t="s">
        <v>71</v>
      </c>
      <c r="G329" s="191" t="s">
        <v>71</v>
      </c>
      <c r="I329" s="191" t="s">
        <v>91</v>
      </c>
      <c r="J329" s="425">
        <v>0</v>
      </c>
      <c r="K329" s="191" t="s">
        <v>71</v>
      </c>
    </row>
    <row r="330" spans="3:11" x14ac:dyDescent="0.35">
      <c r="C330" s="191" t="s">
        <v>380</v>
      </c>
      <c r="D330" s="191" t="s">
        <v>302</v>
      </c>
      <c r="E330" s="191" t="s">
        <v>450</v>
      </c>
      <c r="F330" s="191" t="s">
        <v>71</v>
      </c>
      <c r="G330" s="191" t="s">
        <v>71</v>
      </c>
      <c r="I330" s="191" t="s">
        <v>91</v>
      </c>
      <c r="J330" s="425">
        <v>0</v>
      </c>
      <c r="K330" s="191" t="s">
        <v>71</v>
      </c>
    </row>
    <row r="331" spans="3:11" x14ac:dyDescent="0.35">
      <c r="C331" s="191" t="s">
        <v>382</v>
      </c>
      <c r="D331" s="191" t="s">
        <v>301</v>
      </c>
      <c r="E331" s="191" t="s">
        <v>450</v>
      </c>
      <c r="F331" s="191" t="s">
        <v>71</v>
      </c>
      <c r="G331" s="191" t="s">
        <v>71</v>
      </c>
      <c r="I331" s="191" t="s">
        <v>91</v>
      </c>
      <c r="J331" s="425"/>
      <c r="K331" s="191" t="s">
        <v>71</v>
      </c>
    </row>
    <row r="332" spans="3:11" x14ac:dyDescent="0.35">
      <c r="C332" s="191" t="s">
        <v>382</v>
      </c>
      <c r="D332" s="191" t="s">
        <v>302</v>
      </c>
      <c r="E332" s="191" t="s">
        <v>450</v>
      </c>
      <c r="F332" s="191" t="s">
        <v>71</v>
      </c>
      <c r="G332" s="191" t="s">
        <v>71</v>
      </c>
      <c r="I332" s="191" t="s">
        <v>91</v>
      </c>
      <c r="J332" s="425"/>
      <c r="K332" s="191" t="s">
        <v>71</v>
      </c>
    </row>
    <row r="333" spans="3:11" x14ac:dyDescent="0.35">
      <c r="C333" s="191" t="s">
        <v>385</v>
      </c>
      <c r="D333" s="191" t="s">
        <v>301</v>
      </c>
      <c r="E333" s="191" t="s">
        <v>450</v>
      </c>
      <c r="F333" s="191" t="s">
        <v>71</v>
      </c>
      <c r="G333" s="191" t="s">
        <v>71</v>
      </c>
      <c r="I333" s="191" t="s">
        <v>91</v>
      </c>
      <c r="J333" s="425">
        <v>0</v>
      </c>
      <c r="K333" s="191" t="s">
        <v>71</v>
      </c>
    </row>
    <row r="334" spans="3:11" x14ac:dyDescent="0.35">
      <c r="C334" s="191" t="s">
        <v>385</v>
      </c>
      <c r="D334" s="191" t="s">
        <v>302</v>
      </c>
      <c r="E334" s="191" t="s">
        <v>450</v>
      </c>
      <c r="F334" s="191" t="s">
        <v>71</v>
      </c>
      <c r="G334" s="191" t="s">
        <v>71</v>
      </c>
      <c r="I334" s="191" t="s">
        <v>91</v>
      </c>
      <c r="J334" s="425">
        <v>0</v>
      </c>
      <c r="K334" s="191" t="s">
        <v>71</v>
      </c>
    </row>
    <row r="335" spans="3:11" x14ac:dyDescent="0.35">
      <c r="C335" s="191" t="s">
        <v>388</v>
      </c>
      <c r="D335" s="191" t="s">
        <v>301</v>
      </c>
      <c r="E335" s="191" t="s">
        <v>450</v>
      </c>
      <c r="F335" s="191" t="s">
        <v>71</v>
      </c>
      <c r="G335" s="191" t="s">
        <v>71</v>
      </c>
      <c r="I335" s="191" t="s">
        <v>91</v>
      </c>
      <c r="J335" s="425">
        <v>0</v>
      </c>
      <c r="K335" s="191" t="s">
        <v>71</v>
      </c>
    </row>
    <row r="336" spans="3:11" x14ac:dyDescent="0.35">
      <c r="C336" s="191" t="s">
        <v>388</v>
      </c>
      <c r="D336" s="191" t="s">
        <v>302</v>
      </c>
      <c r="E336" s="191" t="s">
        <v>450</v>
      </c>
      <c r="F336" s="191" t="s">
        <v>71</v>
      </c>
      <c r="G336" s="191" t="s">
        <v>71</v>
      </c>
      <c r="I336" s="191" t="s">
        <v>91</v>
      </c>
      <c r="J336" s="425">
        <v>0</v>
      </c>
      <c r="K336" s="191" t="s">
        <v>71</v>
      </c>
    </row>
    <row r="337" spans="3:11" x14ac:dyDescent="0.35">
      <c r="C337" s="191" t="s">
        <v>325</v>
      </c>
      <c r="D337" s="191" t="s">
        <v>303</v>
      </c>
      <c r="E337" s="191" t="s">
        <v>459</v>
      </c>
      <c r="F337" s="191" t="s">
        <v>71</v>
      </c>
      <c r="G337" s="191" t="s">
        <v>71</v>
      </c>
      <c r="I337" s="191" t="s">
        <v>91</v>
      </c>
      <c r="J337" s="424">
        <v>0</v>
      </c>
      <c r="K337" s="191" t="s">
        <v>71</v>
      </c>
    </row>
    <row r="338" spans="3:11" x14ac:dyDescent="0.35">
      <c r="C338" s="191" t="s">
        <v>325</v>
      </c>
      <c r="D338" s="191" t="s">
        <v>304</v>
      </c>
      <c r="E338" s="191" t="s">
        <v>459</v>
      </c>
      <c r="F338" s="191" t="s">
        <v>71</v>
      </c>
      <c r="G338" s="191" t="s">
        <v>71</v>
      </c>
      <c r="I338" s="191" t="s">
        <v>91</v>
      </c>
      <c r="J338" s="424">
        <v>0</v>
      </c>
      <c r="K338" s="191" t="s">
        <v>71</v>
      </c>
    </row>
    <row r="339" spans="3:11" x14ac:dyDescent="0.35">
      <c r="C339" s="191" t="s">
        <v>325</v>
      </c>
      <c r="D339" s="191" t="s">
        <v>306</v>
      </c>
      <c r="E339" s="191" t="s">
        <v>459</v>
      </c>
      <c r="F339" s="191" t="s">
        <v>71</v>
      </c>
      <c r="G339" s="191" t="s">
        <v>71</v>
      </c>
      <c r="I339" s="191" t="s">
        <v>91</v>
      </c>
      <c r="J339" s="424">
        <v>0</v>
      </c>
      <c r="K339" s="191" t="s">
        <v>71</v>
      </c>
    </row>
    <row r="340" spans="3:11" x14ac:dyDescent="0.35">
      <c r="C340" s="191" t="s">
        <v>331</v>
      </c>
      <c r="D340" s="191" t="s">
        <v>303</v>
      </c>
      <c r="E340" s="191" t="s">
        <v>459</v>
      </c>
      <c r="F340" s="191" t="s">
        <v>71</v>
      </c>
      <c r="G340" s="191" t="s">
        <v>71</v>
      </c>
      <c r="I340" s="191" t="s">
        <v>91</v>
      </c>
      <c r="J340" s="425">
        <v>0</v>
      </c>
      <c r="K340" s="191" t="s">
        <v>71</v>
      </c>
    </row>
    <row r="341" spans="3:11" x14ac:dyDescent="0.35">
      <c r="C341" s="191" t="s">
        <v>331</v>
      </c>
      <c r="D341" s="191" t="s">
        <v>304</v>
      </c>
      <c r="E341" s="191" t="s">
        <v>459</v>
      </c>
      <c r="F341" s="191" t="s">
        <v>71</v>
      </c>
      <c r="G341" s="191" t="s">
        <v>71</v>
      </c>
      <c r="I341" s="191" t="s">
        <v>91</v>
      </c>
      <c r="J341" s="425">
        <v>0</v>
      </c>
      <c r="K341" s="191" t="s">
        <v>71</v>
      </c>
    </row>
    <row r="342" spans="3:11" x14ac:dyDescent="0.35">
      <c r="C342" s="191" t="s">
        <v>331</v>
      </c>
      <c r="D342" s="191" t="s">
        <v>306</v>
      </c>
      <c r="E342" s="191" t="s">
        <v>459</v>
      </c>
      <c r="F342" s="191" t="s">
        <v>71</v>
      </c>
      <c r="G342" s="191" t="s">
        <v>71</v>
      </c>
      <c r="I342" s="191" t="s">
        <v>91</v>
      </c>
      <c r="J342" s="425">
        <v>0</v>
      </c>
      <c r="K342" s="191" t="s">
        <v>71</v>
      </c>
    </row>
    <row r="343" spans="3:11" x14ac:dyDescent="0.35">
      <c r="C343" s="191" t="s">
        <v>334</v>
      </c>
      <c r="D343" s="191" t="s">
        <v>303</v>
      </c>
      <c r="E343" s="191" t="s">
        <v>459</v>
      </c>
      <c r="F343" s="191" t="s">
        <v>71</v>
      </c>
      <c r="G343" s="191" t="s">
        <v>71</v>
      </c>
      <c r="I343" s="191" t="s">
        <v>91</v>
      </c>
      <c r="J343" s="425">
        <v>0</v>
      </c>
      <c r="K343" s="191" t="s">
        <v>71</v>
      </c>
    </row>
    <row r="344" spans="3:11" x14ac:dyDescent="0.35">
      <c r="C344" s="191" t="s">
        <v>334</v>
      </c>
      <c r="D344" s="191" t="s">
        <v>304</v>
      </c>
      <c r="E344" s="191" t="s">
        <v>459</v>
      </c>
      <c r="F344" s="191" t="s">
        <v>71</v>
      </c>
      <c r="G344" s="191" t="s">
        <v>71</v>
      </c>
      <c r="I344" s="191" t="s">
        <v>91</v>
      </c>
      <c r="J344" s="425">
        <v>0</v>
      </c>
      <c r="K344" s="191" t="s">
        <v>71</v>
      </c>
    </row>
    <row r="345" spans="3:11" x14ac:dyDescent="0.35">
      <c r="C345" s="191" t="s">
        <v>334</v>
      </c>
      <c r="D345" s="191" t="s">
        <v>306</v>
      </c>
      <c r="E345" s="191" t="s">
        <v>459</v>
      </c>
      <c r="F345" s="191" t="s">
        <v>71</v>
      </c>
      <c r="G345" s="191" t="s">
        <v>71</v>
      </c>
      <c r="I345" s="191" t="s">
        <v>91</v>
      </c>
      <c r="J345" s="425">
        <v>0</v>
      </c>
      <c r="K345" s="191" t="s">
        <v>71</v>
      </c>
    </row>
    <row r="346" spans="3:11" x14ac:dyDescent="0.35">
      <c r="C346" s="191" t="s">
        <v>336</v>
      </c>
      <c r="D346" s="191" t="s">
        <v>303</v>
      </c>
      <c r="E346" s="191" t="s">
        <v>459</v>
      </c>
      <c r="F346" s="191" t="s">
        <v>71</v>
      </c>
      <c r="G346" s="191" t="s">
        <v>71</v>
      </c>
      <c r="I346" s="191" t="s">
        <v>91</v>
      </c>
      <c r="J346" s="425">
        <v>0</v>
      </c>
      <c r="K346" s="191" t="s">
        <v>71</v>
      </c>
    </row>
    <row r="347" spans="3:11" x14ac:dyDescent="0.35">
      <c r="C347" s="191" t="s">
        <v>336</v>
      </c>
      <c r="D347" s="191" t="s">
        <v>304</v>
      </c>
      <c r="E347" s="191" t="s">
        <v>459</v>
      </c>
      <c r="F347" s="191" t="s">
        <v>71</v>
      </c>
      <c r="G347" s="191" t="s">
        <v>71</v>
      </c>
      <c r="I347" s="191" t="s">
        <v>91</v>
      </c>
      <c r="J347" s="425"/>
      <c r="K347" s="191" t="s">
        <v>71</v>
      </c>
    </row>
    <row r="348" spans="3:11" x14ac:dyDescent="0.35">
      <c r="C348" s="191" t="s">
        <v>336</v>
      </c>
      <c r="D348" s="191" t="s">
        <v>306</v>
      </c>
      <c r="E348" s="191" t="s">
        <v>459</v>
      </c>
      <c r="F348" s="191" t="s">
        <v>71</v>
      </c>
      <c r="G348" s="191" t="s">
        <v>71</v>
      </c>
      <c r="I348" s="191" t="s">
        <v>91</v>
      </c>
      <c r="J348" s="425"/>
      <c r="K348" s="191" t="s">
        <v>71</v>
      </c>
    </row>
    <row r="349" spans="3:11" x14ac:dyDescent="0.35">
      <c r="C349" s="191" t="s">
        <v>339</v>
      </c>
      <c r="D349" s="191" t="s">
        <v>303</v>
      </c>
      <c r="E349" s="191" t="s">
        <v>459</v>
      </c>
      <c r="F349" s="191" t="s">
        <v>71</v>
      </c>
      <c r="G349" s="191" t="s">
        <v>71</v>
      </c>
      <c r="I349" s="191" t="s">
        <v>91</v>
      </c>
      <c r="J349" s="425">
        <v>0</v>
      </c>
      <c r="K349" s="191" t="s">
        <v>71</v>
      </c>
    </row>
    <row r="350" spans="3:11" x14ac:dyDescent="0.35">
      <c r="C350" s="191" t="s">
        <v>339</v>
      </c>
      <c r="D350" s="191" t="s">
        <v>304</v>
      </c>
      <c r="E350" s="191" t="s">
        <v>459</v>
      </c>
      <c r="F350" s="191" t="s">
        <v>71</v>
      </c>
      <c r="G350" s="191" t="s">
        <v>71</v>
      </c>
      <c r="I350" s="191" t="s">
        <v>91</v>
      </c>
      <c r="J350" s="425">
        <v>0</v>
      </c>
      <c r="K350" s="191" t="s">
        <v>71</v>
      </c>
    </row>
    <row r="351" spans="3:11" x14ac:dyDescent="0.35">
      <c r="C351" s="191" t="s">
        <v>339</v>
      </c>
      <c r="D351" s="191" t="s">
        <v>306</v>
      </c>
      <c r="E351" s="191" t="s">
        <v>459</v>
      </c>
      <c r="F351" s="191" t="s">
        <v>71</v>
      </c>
      <c r="G351" s="191" t="s">
        <v>71</v>
      </c>
      <c r="I351" s="191" t="s">
        <v>91</v>
      </c>
      <c r="J351" s="425">
        <v>0</v>
      </c>
      <c r="K351" s="191" t="s">
        <v>71</v>
      </c>
    </row>
    <row r="352" spans="3:11" x14ac:dyDescent="0.35">
      <c r="C352" s="191" t="s">
        <v>342</v>
      </c>
      <c r="D352" s="191" t="s">
        <v>303</v>
      </c>
      <c r="E352" s="191" t="s">
        <v>459</v>
      </c>
      <c r="F352" s="191" t="s">
        <v>71</v>
      </c>
      <c r="G352" s="191" t="s">
        <v>71</v>
      </c>
      <c r="I352" s="191" t="s">
        <v>91</v>
      </c>
      <c r="J352" s="425">
        <v>0</v>
      </c>
      <c r="K352" s="191" t="s">
        <v>71</v>
      </c>
    </row>
    <row r="353" spans="3:11" x14ac:dyDescent="0.35">
      <c r="C353" s="191" t="s">
        <v>342</v>
      </c>
      <c r="D353" s="191" t="s">
        <v>304</v>
      </c>
      <c r="E353" s="191" t="s">
        <v>459</v>
      </c>
      <c r="F353" s="191" t="s">
        <v>71</v>
      </c>
      <c r="G353" s="191" t="s">
        <v>71</v>
      </c>
      <c r="I353" s="191" t="s">
        <v>91</v>
      </c>
      <c r="J353" s="425">
        <v>0</v>
      </c>
      <c r="K353" s="191" t="s">
        <v>71</v>
      </c>
    </row>
    <row r="354" spans="3:11" x14ac:dyDescent="0.35">
      <c r="C354" s="191" t="s">
        <v>342</v>
      </c>
      <c r="D354" s="191" t="s">
        <v>306</v>
      </c>
      <c r="E354" s="191" t="s">
        <v>459</v>
      </c>
      <c r="F354" s="191" t="s">
        <v>71</v>
      </c>
      <c r="G354" s="191" t="s">
        <v>71</v>
      </c>
      <c r="I354" s="191" t="s">
        <v>91</v>
      </c>
      <c r="J354" s="425">
        <v>0</v>
      </c>
      <c r="K354" s="191" t="s">
        <v>71</v>
      </c>
    </row>
    <row r="355" spans="3:11" x14ac:dyDescent="0.35">
      <c r="C355" s="191" t="s">
        <v>345</v>
      </c>
      <c r="D355" s="191" t="s">
        <v>303</v>
      </c>
      <c r="E355" s="191" t="s">
        <v>459</v>
      </c>
      <c r="F355" s="191" t="s">
        <v>71</v>
      </c>
      <c r="G355" s="191" t="s">
        <v>71</v>
      </c>
      <c r="I355" s="191" t="s">
        <v>91</v>
      </c>
      <c r="J355" s="425">
        <v>0</v>
      </c>
      <c r="K355" s="191" t="s">
        <v>71</v>
      </c>
    </row>
    <row r="356" spans="3:11" x14ac:dyDescent="0.35">
      <c r="C356" s="191" t="s">
        <v>345</v>
      </c>
      <c r="D356" s="191" t="s">
        <v>304</v>
      </c>
      <c r="E356" s="191" t="s">
        <v>459</v>
      </c>
      <c r="F356" s="191" t="s">
        <v>71</v>
      </c>
      <c r="G356" s="191" t="s">
        <v>71</v>
      </c>
      <c r="I356" s="191" t="s">
        <v>91</v>
      </c>
      <c r="J356" s="425">
        <v>0</v>
      </c>
      <c r="K356" s="191" t="s">
        <v>71</v>
      </c>
    </row>
    <row r="357" spans="3:11" x14ac:dyDescent="0.35">
      <c r="C357" s="191" t="s">
        <v>345</v>
      </c>
      <c r="D357" s="191" t="s">
        <v>306</v>
      </c>
      <c r="E357" s="191" t="s">
        <v>459</v>
      </c>
      <c r="F357" s="191" t="s">
        <v>71</v>
      </c>
      <c r="G357" s="191" t="s">
        <v>71</v>
      </c>
      <c r="I357" s="191" t="s">
        <v>91</v>
      </c>
      <c r="J357" s="425">
        <v>0</v>
      </c>
      <c r="K357" s="191" t="s">
        <v>71</v>
      </c>
    </row>
    <row r="358" spans="3:11" x14ac:dyDescent="0.35">
      <c r="C358" s="191" t="s">
        <v>347</v>
      </c>
      <c r="D358" s="191" t="s">
        <v>303</v>
      </c>
      <c r="E358" s="191" t="s">
        <v>459</v>
      </c>
      <c r="F358" s="191" t="s">
        <v>71</v>
      </c>
      <c r="G358" s="191" t="s">
        <v>71</v>
      </c>
      <c r="I358" s="191" t="s">
        <v>91</v>
      </c>
      <c r="J358" s="425">
        <v>0</v>
      </c>
      <c r="K358" s="191" t="s">
        <v>71</v>
      </c>
    </row>
    <row r="359" spans="3:11" x14ac:dyDescent="0.35">
      <c r="C359" s="191" t="s">
        <v>347</v>
      </c>
      <c r="D359" s="191" t="s">
        <v>304</v>
      </c>
      <c r="E359" s="191" t="s">
        <v>459</v>
      </c>
      <c r="F359" s="191" t="s">
        <v>71</v>
      </c>
      <c r="G359" s="191" t="s">
        <v>71</v>
      </c>
      <c r="I359" s="191" t="s">
        <v>91</v>
      </c>
      <c r="J359" s="425">
        <v>0</v>
      </c>
      <c r="K359" s="191" t="s">
        <v>71</v>
      </c>
    </row>
    <row r="360" spans="3:11" x14ac:dyDescent="0.35">
      <c r="C360" s="191" t="s">
        <v>347</v>
      </c>
      <c r="D360" s="191" t="s">
        <v>306</v>
      </c>
      <c r="E360" s="191" t="s">
        <v>459</v>
      </c>
      <c r="F360" s="191" t="s">
        <v>71</v>
      </c>
      <c r="G360" s="191" t="s">
        <v>71</v>
      </c>
      <c r="I360" s="191" t="s">
        <v>91</v>
      </c>
      <c r="J360" s="425">
        <v>0</v>
      </c>
      <c r="K360" s="191" t="s">
        <v>71</v>
      </c>
    </row>
    <row r="361" spans="3:11" x14ac:dyDescent="0.35">
      <c r="C361" s="191" t="s">
        <v>349</v>
      </c>
      <c r="D361" s="191" t="s">
        <v>303</v>
      </c>
      <c r="E361" s="191" t="s">
        <v>459</v>
      </c>
      <c r="F361" s="191" t="s">
        <v>71</v>
      </c>
      <c r="G361" s="191" t="s">
        <v>71</v>
      </c>
      <c r="I361" s="191" t="s">
        <v>91</v>
      </c>
      <c r="J361" s="425">
        <v>0</v>
      </c>
      <c r="K361" s="191" t="s">
        <v>71</v>
      </c>
    </row>
    <row r="362" spans="3:11" x14ac:dyDescent="0.35">
      <c r="C362" s="191" t="s">
        <v>349</v>
      </c>
      <c r="D362" s="191" t="s">
        <v>304</v>
      </c>
      <c r="E362" s="191" t="s">
        <v>459</v>
      </c>
      <c r="F362" s="191" t="s">
        <v>71</v>
      </c>
      <c r="G362" s="191" t="s">
        <v>71</v>
      </c>
      <c r="I362" s="191" t="s">
        <v>91</v>
      </c>
      <c r="J362" s="425">
        <v>0</v>
      </c>
      <c r="K362" s="191" t="s">
        <v>71</v>
      </c>
    </row>
    <row r="363" spans="3:11" x14ac:dyDescent="0.35">
      <c r="C363" s="191" t="s">
        <v>349</v>
      </c>
      <c r="D363" s="191" t="s">
        <v>306</v>
      </c>
      <c r="E363" s="191" t="s">
        <v>459</v>
      </c>
      <c r="F363" s="191" t="s">
        <v>71</v>
      </c>
      <c r="G363" s="191" t="s">
        <v>71</v>
      </c>
      <c r="I363" s="191" t="s">
        <v>91</v>
      </c>
      <c r="J363" s="425">
        <v>0</v>
      </c>
      <c r="K363" s="191" t="s">
        <v>71</v>
      </c>
    </row>
    <row r="364" spans="3:11" x14ac:dyDescent="0.35">
      <c r="C364" s="191" t="s">
        <v>352</v>
      </c>
      <c r="D364" s="191" t="s">
        <v>303</v>
      </c>
      <c r="E364" s="191" t="s">
        <v>459</v>
      </c>
      <c r="F364" s="191" t="s">
        <v>71</v>
      </c>
      <c r="G364" s="191" t="s">
        <v>71</v>
      </c>
      <c r="I364" s="191" t="s">
        <v>91</v>
      </c>
      <c r="J364" s="425">
        <v>0</v>
      </c>
      <c r="K364" s="191" t="s">
        <v>71</v>
      </c>
    </row>
    <row r="365" spans="3:11" x14ac:dyDescent="0.35">
      <c r="C365" s="191" t="s">
        <v>352</v>
      </c>
      <c r="D365" s="191" t="s">
        <v>304</v>
      </c>
      <c r="E365" s="191" t="s">
        <v>459</v>
      </c>
      <c r="F365" s="191" t="s">
        <v>71</v>
      </c>
      <c r="G365" s="191" t="s">
        <v>71</v>
      </c>
      <c r="I365" s="191" t="s">
        <v>91</v>
      </c>
      <c r="J365" s="425">
        <v>0</v>
      </c>
      <c r="K365" s="191" t="s">
        <v>71</v>
      </c>
    </row>
    <row r="366" spans="3:11" x14ac:dyDescent="0.35">
      <c r="C366" s="191" t="s">
        <v>352</v>
      </c>
      <c r="D366" s="191" t="s">
        <v>306</v>
      </c>
      <c r="E366" s="191" t="s">
        <v>459</v>
      </c>
      <c r="F366" s="191" t="s">
        <v>71</v>
      </c>
      <c r="G366" s="191" t="s">
        <v>71</v>
      </c>
      <c r="I366" s="191" t="s">
        <v>91</v>
      </c>
      <c r="J366" s="425"/>
      <c r="K366" s="191" t="s">
        <v>71</v>
      </c>
    </row>
    <row r="367" spans="3:11" x14ac:dyDescent="0.35">
      <c r="C367" s="191" t="s">
        <v>355</v>
      </c>
      <c r="D367" s="191" t="s">
        <v>303</v>
      </c>
      <c r="E367" s="191" t="s">
        <v>459</v>
      </c>
      <c r="F367" s="191" t="s">
        <v>71</v>
      </c>
      <c r="G367" s="191" t="s">
        <v>71</v>
      </c>
      <c r="I367" s="191" t="s">
        <v>91</v>
      </c>
      <c r="J367" s="425">
        <v>0</v>
      </c>
      <c r="K367" s="191" t="s">
        <v>71</v>
      </c>
    </row>
    <row r="368" spans="3:11" x14ac:dyDescent="0.35">
      <c r="C368" s="191" t="s">
        <v>355</v>
      </c>
      <c r="D368" s="191" t="s">
        <v>304</v>
      </c>
      <c r="E368" s="191" t="s">
        <v>459</v>
      </c>
      <c r="F368" s="191" t="s">
        <v>71</v>
      </c>
      <c r="G368" s="191" t="s">
        <v>71</v>
      </c>
      <c r="I368" s="191" t="s">
        <v>91</v>
      </c>
      <c r="J368" s="425">
        <v>0</v>
      </c>
      <c r="K368" s="191" t="s">
        <v>71</v>
      </c>
    </row>
    <row r="369" spans="3:11" x14ac:dyDescent="0.35">
      <c r="C369" s="191" t="s">
        <v>355</v>
      </c>
      <c r="D369" s="191" t="s">
        <v>306</v>
      </c>
      <c r="E369" s="191" t="s">
        <v>459</v>
      </c>
      <c r="F369" s="191" t="s">
        <v>71</v>
      </c>
      <c r="G369" s="191" t="s">
        <v>71</v>
      </c>
      <c r="I369" s="191" t="s">
        <v>91</v>
      </c>
      <c r="J369" s="425">
        <v>0</v>
      </c>
      <c r="K369" s="191" t="s">
        <v>71</v>
      </c>
    </row>
    <row r="370" spans="3:11" x14ac:dyDescent="0.35">
      <c r="C370" s="191" t="s">
        <v>358</v>
      </c>
      <c r="D370" s="191" t="s">
        <v>303</v>
      </c>
      <c r="E370" s="191" t="s">
        <v>459</v>
      </c>
      <c r="F370" s="191" t="s">
        <v>71</v>
      </c>
      <c r="G370" s="191" t="s">
        <v>71</v>
      </c>
      <c r="I370" s="191" t="s">
        <v>91</v>
      </c>
      <c r="J370" s="425">
        <v>0</v>
      </c>
      <c r="K370" s="191" t="s">
        <v>71</v>
      </c>
    </row>
    <row r="371" spans="3:11" x14ac:dyDescent="0.35">
      <c r="C371" s="191" t="s">
        <v>358</v>
      </c>
      <c r="D371" s="191" t="s">
        <v>304</v>
      </c>
      <c r="E371" s="191" t="s">
        <v>459</v>
      </c>
      <c r="F371" s="191" t="s">
        <v>71</v>
      </c>
      <c r="G371" s="191" t="s">
        <v>71</v>
      </c>
      <c r="I371" s="191" t="s">
        <v>91</v>
      </c>
      <c r="J371" s="425">
        <v>0</v>
      </c>
      <c r="K371" s="191" t="s">
        <v>71</v>
      </c>
    </row>
    <row r="372" spans="3:11" x14ac:dyDescent="0.35">
      <c r="C372" s="191" t="s">
        <v>358</v>
      </c>
      <c r="D372" s="191" t="s">
        <v>306</v>
      </c>
      <c r="E372" s="191" t="s">
        <v>459</v>
      </c>
      <c r="F372" s="191" t="s">
        <v>71</v>
      </c>
      <c r="G372" s="191" t="s">
        <v>71</v>
      </c>
      <c r="I372" s="191" t="s">
        <v>91</v>
      </c>
      <c r="J372" s="425">
        <v>0</v>
      </c>
      <c r="K372" s="191" t="s">
        <v>71</v>
      </c>
    </row>
    <row r="373" spans="3:11" x14ac:dyDescent="0.35">
      <c r="C373" s="191" t="s">
        <v>361</v>
      </c>
      <c r="D373" s="191" t="s">
        <v>303</v>
      </c>
      <c r="E373" s="191" t="s">
        <v>459</v>
      </c>
      <c r="F373" s="191" t="s">
        <v>71</v>
      </c>
      <c r="G373" s="191" t="s">
        <v>71</v>
      </c>
      <c r="I373" s="191" t="s">
        <v>91</v>
      </c>
      <c r="J373" s="425">
        <v>0</v>
      </c>
      <c r="K373" s="191" t="s">
        <v>71</v>
      </c>
    </row>
    <row r="374" spans="3:11" x14ac:dyDescent="0.35">
      <c r="C374" s="191" t="s">
        <v>361</v>
      </c>
      <c r="D374" s="191" t="s">
        <v>304</v>
      </c>
      <c r="E374" s="191" t="s">
        <v>459</v>
      </c>
      <c r="F374" s="191" t="s">
        <v>71</v>
      </c>
      <c r="G374" s="191" t="s">
        <v>71</v>
      </c>
      <c r="I374" s="191" t="s">
        <v>91</v>
      </c>
      <c r="J374" s="425"/>
      <c r="K374" s="191" t="s">
        <v>71</v>
      </c>
    </row>
    <row r="375" spans="3:11" x14ac:dyDescent="0.35">
      <c r="C375" s="191" t="s">
        <v>361</v>
      </c>
      <c r="D375" s="191" t="s">
        <v>306</v>
      </c>
      <c r="E375" s="191" t="s">
        <v>459</v>
      </c>
      <c r="F375" s="191" t="s">
        <v>71</v>
      </c>
      <c r="G375" s="191" t="s">
        <v>71</v>
      </c>
      <c r="I375" s="191" t="s">
        <v>91</v>
      </c>
      <c r="J375" s="425">
        <v>0</v>
      </c>
      <c r="K375" s="191" t="s">
        <v>71</v>
      </c>
    </row>
    <row r="376" spans="3:11" x14ac:dyDescent="0.35">
      <c r="C376" s="191" t="s">
        <v>364</v>
      </c>
      <c r="D376" s="191" t="s">
        <v>303</v>
      </c>
      <c r="E376" s="191" t="s">
        <v>459</v>
      </c>
      <c r="F376" s="191" t="s">
        <v>71</v>
      </c>
      <c r="G376" s="191" t="s">
        <v>71</v>
      </c>
      <c r="I376" s="191" t="s">
        <v>91</v>
      </c>
      <c r="J376" s="425">
        <v>0</v>
      </c>
      <c r="K376" s="191" t="s">
        <v>71</v>
      </c>
    </row>
    <row r="377" spans="3:11" x14ac:dyDescent="0.35">
      <c r="C377" s="191" t="s">
        <v>364</v>
      </c>
      <c r="D377" s="191" t="s">
        <v>304</v>
      </c>
      <c r="E377" s="191" t="s">
        <v>459</v>
      </c>
      <c r="F377" s="191" t="s">
        <v>71</v>
      </c>
      <c r="G377" s="191" t="s">
        <v>71</v>
      </c>
      <c r="I377" s="191" t="s">
        <v>91</v>
      </c>
      <c r="J377" s="425">
        <v>0</v>
      </c>
      <c r="K377" s="191" t="s">
        <v>71</v>
      </c>
    </row>
    <row r="378" spans="3:11" x14ac:dyDescent="0.35">
      <c r="C378" s="191" t="s">
        <v>364</v>
      </c>
      <c r="D378" s="191" t="s">
        <v>306</v>
      </c>
      <c r="E378" s="191" t="s">
        <v>459</v>
      </c>
      <c r="F378" s="191" t="s">
        <v>71</v>
      </c>
      <c r="G378" s="191" t="s">
        <v>71</v>
      </c>
      <c r="I378" s="191" t="s">
        <v>91</v>
      </c>
      <c r="J378" s="425">
        <v>0</v>
      </c>
      <c r="K378" s="191" t="s">
        <v>71</v>
      </c>
    </row>
    <row r="379" spans="3:11" x14ac:dyDescent="0.35">
      <c r="C379" s="191" t="s">
        <v>367</v>
      </c>
      <c r="D379" s="191" t="s">
        <v>303</v>
      </c>
      <c r="E379" s="191" t="s">
        <v>459</v>
      </c>
      <c r="F379" s="191" t="s">
        <v>71</v>
      </c>
      <c r="G379" s="191" t="s">
        <v>71</v>
      </c>
      <c r="I379" s="191" t="s">
        <v>91</v>
      </c>
      <c r="J379" s="425">
        <v>0</v>
      </c>
      <c r="K379" s="191" t="s">
        <v>71</v>
      </c>
    </row>
    <row r="380" spans="3:11" x14ac:dyDescent="0.35">
      <c r="C380" s="191" t="s">
        <v>367</v>
      </c>
      <c r="D380" s="191" t="s">
        <v>304</v>
      </c>
      <c r="E380" s="191" t="s">
        <v>459</v>
      </c>
      <c r="F380" s="191" t="s">
        <v>71</v>
      </c>
      <c r="G380" s="191" t="s">
        <v>71</v>
      </c>
      <c r="I380" s="191" t="s">
        <v>91</v>
      </c>
      <c r="J380" s="425">
        <v>0</v>
      </c>
      <c r="K380" s="191" t="s">
        <v>71</v>
      </c>
    </row>
    <row r="381" spans="3:11" x14ac:dyDescent="0.35">
      <c r="C381" s="191" t="s">
        <v>367</v>
      </c>
      <c r="D381" s="191" t="s">
        <v>306</v>
      </c>
      <c r="E381" s="191" t="s">
        <v>459</v>
      </c>
      <c r="F381" s="191" t="s">
        <v>71</v>
      </c>
      <c r="G381" s="191" t="s">
        <v>71</v>
      </c>
      <c r="I381" s="191" t="s">
        <v>91</v>
      </c>
      <c r="J381" s="425">
        <v>0</v>
      </c>
      <c r="K381" s="191" t="s">
        <v>71</v>
      </c>
    </row>
    <row r="382" spans="3:11" x14ac:dyDescent="0.35">
      <c r="C382" s="191" t="s">
        <v>371</v>
      </c>
      <c r="D382" s="191" t="s">
        <v>303</v>
      </c>
      <c r="E382" s="191" t="s">
        <v>459</v>
      </c>
      <c r="F382" s="191" t="s">
        <v>71</v>
      </c>
      <c r="G382" s="191" t="s">
        <v>71</v>
      </c>
      <c r="I382" s="191" t="s">
        <v>91</v>
      </c>
      <c r="J382" s="425">
        <v>0</v>
      </c>
      <c r="K382" s="191" t="s">
        <v>71</v>
      </c>
    </row>
    <row r="383" spans="3:11" x14ac:dyDescent="0.35">
      <c r="C383" s="191" t="s">
        <v>371</v>
      </c>
      <c r="D383" s="191" t="s">
        <v>304</v>
      </c>
      <c r="E383" s="191" t="s">
        <v>459</v>
      </c>
      <c r="F383" s="191" t="s">
        <v>71</v>
      </c>
      <c r="G383" s="191" t="s">
        <v>71</v>
      </c>
      <c r="I383" s="191" t="s">
        <v>91</v>
      </c>
      <c r="J383" s="425">
        <v>0</v>
      </c>
      <c r="K383" s="191" t="s">
        <v>71</v>
      </c>
    </row>
    <row r="384" spans="3:11" x14ac:dyDescent="0.35">
      <c r="C384" s="191" t="s">
        <v>371</v>
      </c>
      <c r="D384" s="191" t="s">
        <v>306</v>
      </c>
      <c r="E384" s="191" t="s">
        <v>459</v>
      </c>
      <c r="F384" s="191" t="s">
        <v>71</v>
      </c>
      <c r="G384" s="191" t="s">
        <v>71</v>
      </c>
      <c r="I384" s="191" t="s">
        <v>91</v>
      </c>
      <c r="J384" s="425">
        <v>0</v>
      </c>
      <c r="K384" s="191" t="s">
        <v>71</v>
      </c>
    </row>
    <row r="385" spans="3:11" x14ac:dyDescent="0.35">
      <c r="C385" s="191" t="s">
        <v>373</v>
      </c>
      <c r="D385" s="191" t="s">
        <v>303</v>
      </c>
      <c r="E385" s="191" t="s">
        <v>459</v>
      </c>
      <c r="F385" s="191" t="s">
        <v>71</v>
      </c>
      <c r="G385" s="191" t="s">
        <v>71</v>
      </c>
      <c r="I385" s="191" t="s">
        <v>91</v>
      </c>
      <c r="J385" s="425">
        <v>0</v>
      </c>
      <c r="K385" s="191" t="s">
        <v>71</v>
      </c>
    </row>
    <row r="386" spans="3:11" x14ac:dyDescent="0.35">
      <c r="C386" s="191" t="s">
        <v>373</v>
      </c>
      <c r="D386" s="191" t="s">
        <v>304</v>
      </c>
      <c r="E386" s="191" t="s">
        <v>459</v>
      </c>
      <c r="F386" s="191" t="s">
        <v>71</v>
      </c>
      <c r="G386" s="191" t="s">
        <v>71</v>
      </c>
      <c r="I386" s="191" t="s">
        <v>91</v>
      </c>
      <c r="J386" s="425">
        <v>0</v>
      </c>
      <c r="K386" s="191" t="s">
        <v>71</v>
      </c>
    </row>
    <row r="387" spans="3:11" x14ac:dyDescent="0.35">
      <c r="C387" s="191" t="s">
        <v>373</v>
      </c>
      <c r="D387" s="191" t="s">
        <v>306</v>
      </c>
      <c r="E387" s="191" t="s">
        <v>459</v>
      </c>
      <c r="F387" s="191" t="s">
        <v>71</v>
      </c>
      <c r="G387" s="191" t="s">
        <v>71</v>
      </c>
      <c r="I387" s="191" t="s">
        <v>91</v>
      </c>
      <c r="J387" s="425">
        <v>0</v>
      </c>
      <c r="K387" s="191" t="s">
        <v>71</v>
      </c>
    </row>
    <row r="388" spans="3:11" x14ac:dyDescent="0.35">
      <c r="C388" s="191" t="s">
        <v>376</v>
      </c>
      <c r="D388" s="191" t="s">
        <v>303</v>
      </c>
      <c r="E388" s="191" t="s">
        <v>459</v>
      </c>
      <c r="F388" s="191" t="s">
        <v>71</v>
      </c>
      <c r="G388" s="191" t="s">
        <v>71</v>
      </c>
      <c r="I388" s="191" t="s">
        <v>91</v>
      </c>
      <c r="J388" s="425">
        <v>0</v>
      </c>
      <c r="K388" s="191" t="s">
        <v>71</v>
      </c>
    </row>
    <row r="389" spans="3:11" x14ac:dyDescent="0.35">
      <c r="C389" s="191" t="s">
        <v>376</v>
      </c>
      <c r="D389" s="191" t="s">
        <v>304</v>
      </c>
      <c r="E389" s="191" t="s">
        <v>459</v>
      </c>
      <c r="F389" s="191" t="s">
        <v>71</v>
      </c>
      <c r="G389" s="191" t="s">
        <v>71</v>
      </c>
      <c r="I389" s="191" t="s">
        <v>91</v>
      </c>
      <c r="J389" s="425">
        <v>0</v>
      </c>
      <c r="K389" s="191" t="s">
        <v>71</v>
      </c>
    </row>
    <row r="390" spans="3:11" x14ac:dyDescent="0.35">
      <c r="C390" s="191" t="s">
        <v>376</v>
      </c>
      <c r="D390" s="191" t="s">
        <v>306</v>
      </c>
      <c r="E390" s="191" t="s">
        <v>459</v>
      </c>
      <c r="F390" s="191" t="s">
        <v>71</v>
      </c>
      <c r="G390" s="191" t="s">
        <v>71</v>
      </c>
      <c r="I390" s="191" t="s">
        <v>91</v>
      </c>
      <c r="J390" s="425">
        <v>0</v>
      </c>
      <c r="K390" s="191" t="s">
        <v>71</v>
      </c>
    </row>
    <row r="391" spans="3:11" x14ac:dyDescent="0.35">
      <c r="C391" s="191" t="s">
        <v>378</v>
      </c>
      <c r="D391" s="191" t="s">
        <v>303</v>
      </c>
      <c r="E391" s="191" t="s">
        <v>459</v>
      </c>
      <c r="F391" s="191" t="s">
        <v>71</v>
      </c>
      <c r="G391" s="191" t="s">
        <v>71</v>
      </c>
      <c r="I391" s="191" t="s">
        <v>91</v>
      </c>
      <c r="J391" s="425">
        <v>0</v>
      </c>
      <c r="K391" s="191" t="s">
        <v>71</v>
      </c>
    </row>
    <row r="392" spans="3:11" x14ac:dyDescent="0.35">
      <c r="C392" s="191" t="s">
        <v>378</v>
      </c>
      <c r="D392" s="191" t="s">
        <v>304</v>
      </c>
      <c r="E392" s="191" t="s">
        <v>459</v>
      </c>
      <c r="F392" s="191" t="s">
        <v>71</v>
      </c>
      <c r="G392" s="191" t="s">
        <v>71</v>
      </c>
      <c r="I392" s="191" t="s">
        <v>91</v>
      </c>
      <c r="J392" s="425"/>
      <c r="K392" s="191" t="s">
        <v>71</v>
      </c>
    </row>
    <row r="393" spans="3:11" x14ac:dyDescent="0.35">
      <c r="C393" s="191" t="s">
        <v>378</v>
      </c>
      <c r="D393" s="191" t="s">
        <v>306</v>
      </c>
      <c r="E393" s="191" t="s">
        <v>459</v>
      </c>
      <c r="F393" s="191" t="s">
        <v>71</v>
      </c>
      <c r="G393" s="191" t="s">
        <v>71</v>
      </c>
      <c r="I393" s="191" t="s">
        <v>91</v>
      </c>
      <c r="J393" s="425">
        <v>0</v>
      </c>
      <c r="K393" s="191" t="s">
        <v>71</v>
      </c>
    </row>
    <row r="394" spans="3:11" x14ac:dyDescent="0.35">
      <c r="C394" s="191" t="s">
        <v>380</v>
      </c>
      <c r="D394" s="191" t="s">
        <v>303</v>
      </c>
      <c r="E394" s="191" t="s">
        <v>459</v>
      </c>
      <c r="F394" s="191" t="s">
        <v>71</v>
      </c>
      <c r="G394" s="191" t="s">
        <v>71</v>
      </c>
      <c r="I394" s="191" t="s">
        <v>91</v>
      </c>
      <c r="J394" s="425">
        <v>0</v>
      </c>
      <c r="K394" s="191" t="s">
        <v>71</v>
      </c>
    </row>
    <row r="395" spans="3:11" x14ac:dyDescent="0.35">
      <c r="C395" s="191" t="s">
        <v>380</v>
      </c>
      <c r="D395" s="191" t="s">
        <v>304</v>
      </c>
      <c r="E395" s="191" t="s">
        <v>459</v>
      </c>
      <c r="F395" s="191" t="s">
        <v>71</v>
      </c>
      <c r="G395" s="191" t="s">
        <v>71</v>
      </c>
      <c r="I395" s="191" t="s">
        <v>91</v>
      </c>
      <c r="J395" s="425">
        <v>0</v>
      </c>
      <c r="K395" s="191" t="s">
        <v>71</v>
      </c>
    </row>
    <row r="396" spans="3:11" x14ac:dyDescent="0.35">
      <c r="C396" s="191" t="s">
        <v>380</v>
      </c>
      <c r="D396" s="191" t="s">
        <v>306</v>
      </c>
      <c r="E396" s="191" t="s">
        <v>459</v>
      </c>
      <c r="F396" s="191" t="s">
        <v>71</v>
      </c>
      <c r="G396" s="191" t="s">
        <v>71</v>
      </c>
      <c r="I396" s="191" t="s">
        <v>91</v>
      </c>
      <c r="J396" s="425">
        <v>0</v>
      </c>
      <c r="K396" s="191" t="s">
        <v>71</v>
      </c>
    </row>
    <row r="397" spans="3:11" x14ac:dyDescent="0.35">
      <c r="C397" s="191" t="s">
        <v>382</v>
      </c>
      <c r="D397" s="191" t="s">
        <v>303</v>
      </c>
      <c r="E397" s="191" t="s">
        <v>459</v>
      </c>
      <c r="F397" s="191" t="s">
        <v>71</v>
      </c>
      <c r="G397" s="191" t="s">
        <v>71</v>
      </c>
      <c r="I397" s="191" t="s">
        <v>91</v>
      </c>
      <c r="J397" s="425">
        <v>0</v>
      </c>
      <c r="K397" s="191" t="s">
        <v>71</v>
      </c>
    </row>
    <row r="398" spans="3:11" x14ac:dyDescent="0.35">
      <c r="C398" s="191" t="s">
        <v>382</v>
      </c>
      <c r="D398" s="191" t="s">
        <v>304</v>
      </c>
      <c r="E398" s="191" t="s">
        <v>459</v>
      </c>
      <c r="F398" s="191" t="s">
        <v>71</v>
      </c>
      <c r="G398" s="191" t="s">
        <v>71</v>
      </c>
      <c r="I398" s="191" t="s">
        <v>91</v>
      </c>
      <c r="J398" s="425"/>
      <c r="K398" s="191" t="s">
        <v>71</v>
      </c>
    </row>
    <row r="399" spans="3:11" x14ac:dyDescent="0.35">
      <c r="C399" s="191" t="s">
        <v>382</v>
      </c>
      <c r="D399" s="191" t="s">
        <v>306</v>
      </c>
      <c r="E399" s="191" t="s">
        <v>459</v>
      </c>
      <c r="F399" s="191" t="s">
        <v>71</v>
      </c>
      <c r="G399" s="191" t="s">
        <v>71</v>
      </c>
      <c r="I399" s="191" t="s">
        <v>91</v>
      </c>
      <c r="J399" s="425"/>
      <c r="K399" s="191" t="s">
        <v>71</v>
      </c>
    </row>
    <row r="400" spans="3:11" x14ac:dyDescent="0.35">
      <c r="C400" s="191" t="s">
        <v>385</v>
      </c>
      <c r="D400" s="191" t="s">
        <v>303</v>
      </c>
      <c r="E400" s="191" t="s">
        <v>459</v>
      </c>
      <c r="F400" s="191" t="s">
        <v>71</v>
      </c>
      <c r="G400" s="191" t="s">
        <v>71</v>
      </c>
      <c r="I400" s="191" t="s">
        <v>91</v>
      </c>
      <c r="J400" s="425">
        <v>0</v>
      </c>
      <c r="K400" s="191" t="s">
        <v>71</v>
      </c>
    </row>
    <row r="401" spans="3:11" x14ac:dyDescent="0.35">
      <c r="C401" s="191" t="s">
        <v>385</v>
      </c>
      <c r="D401" s="191" t="s">
        <v>304</v>
      </c>
      <c r="E401" s="191" t="s">
        <v>459</v>
      </c>
      <c r="F401" s="191" t="s">
        <v>71</v>
      </c>
      <c r="G401" s="191" t="s">
        <v>71</v>
      </c>
      <c r="I401" s="191" t="s">
        <v>91</v>
      </c>
      <c r="J401" s="425">
        <v>0</v>
      </c>
      <c r="K401" s="191" t="s">
        <v>71</v>
      </c>
    </row>
    <row r="402" spans="3:11" x14ac:dyDescent="0.35">
      <c r="C402" s="191" t="s">
        <v>385</v>
      </c>
      <c r="D402" s="191" t="s">
        <v>306</v>
      </c>
      <c r="E402" s="191" t="s">
        <v>459</v>
      </c>
      <c r="F402" s="191" t="s">
        <v>71</v>
      </c>
      <c r="G402" s="191" t="s">
        <v>71</v>
      </c>
      <c r="I402" s="191" t="s">
        <v>91</v>
      </c>
      <c r="J402" s="425">
        <v>0</v>
      </c>
      <c r="K402" s="191" t="s">
        <v>71</v>
      </c>
    </row>
    <row r="403" spans="3:11" x14ac:dyDescent="0.35">
      <c r="C403" s="191" t="s">
        <v>388</v>
      </c>
      <c r="D403" s="191" t="s">
        <v>303</v>
      </c>
      <c r="E403" s="191" t="s">
        <v>459</v>
      </c>
      <c r="F403" s="191" t="s">
        <v>71</v>
      </c>
      <c r="G403" s="191" t="s">
        <v>71</v>
      </c>
      <c r="I403" s="191" t="s">
        <v>91</v>
      </c>
      <c r="J403" s="425">
        <v>0</v>
      </c>
      <c r="K403" s="191" t="s">
        <v>71</v>
      </c>
    </row>
    <row r="404" spans="3:11" x14ac:dyDescent="0.35">
      <c r="C404" s="191" t="s">
        <v>388</v>
      </c>
      <c r="D404" s="191" t="s">
        <v>304</v>
      </c>
      <c r="E404" s="191" t="s">
        <v>459</v>
      </c>
      <c r="F404" s="191" t="s">
        <v>71</v>
      </c>
      <c r="G404" s="191" t="s">
        <v>71</v>
      </c>
      <c r="I404" s="191" t="s">
        <v>91</v>
      </c>
      <c r="J404" s="425">
        <v>0</v>
      </c>
      <c r="K404" s="191" t="s">
        <v>71</v>
      </c>
    </row>
    <row r="405" spans="3:11" x14ac:dyDescent="0.35">
      <c r="C405" s="191" t="s">
        <v>388</v>
      </c>
      <c r="D405" s="191" t="s">
        <v>306</v>
      </c>
      <c r="E405" s="191" t="s">
        <v>459</v>
      </c>
      <c r="F405" s="191" t="s">
        <v>71</v>
      </c>
      <c r="G405" s="191" t="s">
        <v>71</v>
      </c>
      <c r="I405" s="191" t="s">
        <v>91</v>
      </c>
      <c r="J405" s="223"/>
      <c r="K405" s="191" t="s">
        <v>71</v>
      </c>
    </row>
    <row r="406" spans="3:11" x14ac:dyDescent="0.35">
      <c r="C406" s="191" t="s">
        <v>325</v>
      </c>
      <c r="D406" s="191" t="s">
        <v>298</v>
      </c>
      <c r="E406" s="191" t="s">
        <v>431</v>
      </c>
      <c r="F406" s="191" t="s">
        <v>71</v>
      </c>
      <c r="G406" s="191" t="s">
        <v>71</v>
      </c>
      <c r="I406" s="191" t="s">
        <v>91</v>
      </c>
      <c r="J406" s="424">
        <v>7500000</v>
      </c>
      <c r="K406" s="191" t="s">
        <v>71</v>
      </c>
    </row>
    <row r="407" spans="3:11" x14ac:dyDescent="0.35">
      <c r="C407" s="191" t="s">
        <v>331</v>
      </c>
      <c r="D407" s="191" t="s">
        <v>298</v>
      </c>
      <c r="E407" s="191" t="s">
        <v>431</v>
      </c>
      <c r="F407" s="191" t="s">
        <v>71</v>
      </c>
      <c r="G407" s="191" t="s">
        <v>71</v>
      </c>
      <c r="I407" s="191" t="s">
        <v>91</v>
      </c>
      <c r="J407" s="425">
        <v>19591875</v>
      </c>
      <c r="K407" s="191" t="s">
        <v>71</v>
      </c>
    </row>
    <row r="408" spans="3:11" x14ac:dyDescent="0.35">
      <c r="C408" s="191" t="s">
        <v>334</v>
      </c>
      <c r="D408" s="191" t="s">
        <v>298</v>
      </c>
      <c r="E408" s="191" t="s">
        <v>431</v>
      </c>
      <c r="F408" s="191" t="s">
        <v>71</v>
      </c>
      <c r="G408" s="191" t="s">
        <v>71</v>
      </c>
      <c r="I408" s="191" t="s">
        <v>91</v>
      </c>
      <c r="J408" s="425">
        <v>7495500</v>
      </c>
      <c r="K408" s="191" t="s">
        <v>71</v>
      </c>
    </row>
    <row r="409" spans="3:11" x14ac:dyDescent="0.35">
      <c r="C409" s="191" t="s">
        <v>336</v>
      </c>
      <c r="D409" s="191" t="s">
        <v>298</v>
      </c>
      <c r="E409" s="191" t="s">
        <v>431</v>
      </c>
      <c r="F409" s="191" t="s">
        <v>71</v>
      </c>
      <c r="G409" s="191" t="s">
        <v>71</v>
      </c>
      <c r="I409" s="191" t="s">
        <v>91</v>
      </c>
      <c r="J409" s="425">
        <v>15045000</v>
      </c>
      <c r="K409" s="191" t="s">
        <v>71</v>
      </c>
    </row>
    <row r="410" spans="3:11" x14ac:dyDescent="0.35">
      <c r="C410" s="191" t="s">
        <v>339</v>
      </c>
      <c r="D410" s="191" t="s">
        <v>298</v>
      </c>
      <c r="E410" s="191" t="s">
        <v>431</v>
      </c>
      <c r="F410" s="191" t="s">
        <v>71</v>
      </c>
      <c r="G410" s="191" t="s">
        <v>71</v>
      </c>
      <c r="I410" s="191" t="s">
        <v>91</v>
      </c>
      <c r="J410" s="425">
        <v>15898500</v>
      </c>
      <c r="K410" s="191" t="s">
        <v>71</v>
      </c>
    </row>
    <row r="411" spans="3:11" x14ac:dyDescent="0.35">
      <c r="C411" s="191" t="s">
        <v>342</v>
      </c>
      <c r="D411" s="191" t="s">
        <v>298</v>
      </c>
      <c r="E411" s="191" t="s">
        <v>431</v>
      </c>
      <c r="F411" s="191" t="s">
        <v>71</v>
      </c>
      <c r="G411" s="191" t="s">
        <v>71</v>
      </c>
      <c r="I411" s="191" t="s">
        <v>91</v>
      </c>
      <c r="J411" s="425">
        <v>14885000</v>
      </c>
      <c r="K411" s="191" t="s">
        <v>71</v>
      </c>
    </row>
    <row r="412" spans="3:11" x14ac:dyDescent="0.35">
      <c r="C412" s="191" t="s">
        <v>345</v>
      </c>
      <c r="D412" s="191" t="s">
        <v>298</v>
      </c>
      <c r="E412" s="191" t="s">
        <v>431</v>
      </c>
      <c r="F412" s="191" t="s">
        <v>71</v>
      </c>
      <c r="G412" s="191" t="s">
        <v>71</v>
      </c>
      <c r="I412" s="191" t="s">
        <v>91</v>
      </c>
      <c r="J412" s="425">
        <v>11300000</v>
      </c>
      <c r="K412" s="191" t="s">
        <v>71</v>
      </c>
    </row>
    <row r="413" spans="3:11" x14ac:dyDescent="0.35">
      <c r="C413" s="191" t="s">
        <v>347</v>
      </c>
      <c r="D413" s="191" t="s">
        <v>298</v>
      </c>
      <c r="E413" s="191" t="s">
        <v>431</v>
      </c>
      <c r="F413" s="191" t="s">
        <v>71</v>
      </c>
      <c r="G413" s="191" t="s">
        <v>71</v>
      </c>
      <c r="I413" s="191" t="s">
        <v>91</v>
      </c>
      <c r="J413" s="425">
        <v>15500800</v>
      </c>
      <c r="K413" s="191" t="s">
        <v>71</v>
      </c>
    </row>
    <row r="414" spans="3:11" x14ac:dyDescent="0.35">
      <c r="C414" s="191" t="s">
        <v>349</v>
      </c>
      <c r="D414" s="191" t="s">
        <v>298</v>
      </c>
      <c r="E414" s="191" t="s">
        <v>431</v>
      </c>
      <c r="F414" s="191" t="s">
        <v>71</v>
      </c>
      <c r="G414" s="191" t="s">
        <v>71</v>
      </c>
      <c r="I414" s="191" t="s">
        <v>91</v>
      </c>
      <c r="J414" s="425">
        <v>25000000</v>
      </c>
      <c r="K414" s="191" t="s">
        <v>71</v>
      </c>
    </row>
    <row r="415" spans="3:11" x14ac:dyDescent="0.35">
      <c r="C415" s="191" t="s">
        <v>352</v>
      </c>
      <c r="D415" s="191" t="s">
        <v>298</v>
      </c>
      <c r="E415" s="191" t="s">
        <v>431</v>
      </c>
      <c r="F415" s="191" t="s">
        <v>71</v>
      </c>
      <c r="G415" s="191" t="s">
        <v>71</v>
      </c>
      <c r="I415" s="191" t="s">
        <v>91</v>
      </c>
      <c r="J415" s="425">
        <v>1760000</v>
      </c>
      <c r="K415" s="191" t="s">
        <v>71</v>
      </c>
    </row>
    <row r="416" spans="3:11" x14ac:dyDescent="0.35">
      <c r="C416" s="191" t="s">
        <v>355</v>
      </c>
      <c r="D416" s="191" t="s">
        <v>298</v>
      </c>
      <c r="E416" s="191" t="s">
        <v>431</v>
      </c>
      <c r="F416" s="191" t="s">
        <v>71</v>
      </c>
      <c r="G416" s="191" t="s">
        <v>71</v>
      </c>
      <c r="I416" s="191" t="s">
        <v>91</v>
      </c>
      <c r="J416" s="425">
        <v>5000000</v>
      </c>
      <c r="K416" s="191" t="s">
        <v>71</v>
      </c>
    </row>
    <row r="417" spans="3:11" x14ac:dyDescent="0.35">
      <c r="C417" s="191" t="s">
        <v>358</v>
      </c>
      <c r="D417" s="191" t="s">
        <v>298</v>
      </c>
      <c r="E417" s="191" t="s">
        <v>431</v>
      </c>
      <c r="F417" s="191" t="s">
        <v>71</v>
      </c>
      <c r="G417" s="191" t="s">
        <v>71</v>
      </c>
      <c r="I417" s="191" t="s">
        <v>91</v>
      </c>
      <c r="J417" s="425">
        <v>0</v>
      </c>
      <c r="K417" s="191" t="s">
        <v>71</v>
      </c>
    </row>
    <row r="418" spans="3:11" x14ac:dyDescent="0.35">
      <c r="C418" s="191" t="s">
        <v>361</v>
      </c>
      <c r="D418" s="191" t="s">
        <v>298</v>
      </c>
      <c r="E418" s="191" t="s">
        <v>431</v>
      </c>
      <c r="F418" s="191" t="s">
        <v>71</v>
      </c>
      <c r="G418" s="191" t="s">
        <v>71</v>
      </c>
      <c r="I418" s="191" t="s">
        <v>91</v>
      </c>
      <c r="J418" s="425">
        <v>38740000</v>
      </c>
      <c r="K418" s="191" t="s">
        <v>71</v>
      </c>
    </row>
    <row r="419" spans="3:11" x14ac:dyDescent="0.35">
      <c r="C419" s="191" t="s">
        <v>364</v>
      </c>
      <c r="D419" s="191" t="s">
        <v>298</v>
      </c>
      <c r="E419" s="191" t="s">
        <v>431</v>
      </c>
      <c r="F419" s="191" t="s">
        <v>71</v>
      </c>
      <c r="G419" s="191" t="s">
        <v>71</v>
      </c>
      <c r="I419" s="191" t="s">
        <v>91</v>
      </c>
      <c r="J419" s="425">
        <v>0</v>
      </c>
      <c r="K419" s="191" t="s">
        <v>71</v>
      </c>
    </row>
    <row r="420" spans="3:11" x14ac:dyDescent="0.35">
      <c r="C420" s="191" t="s">
        <v>367</v>
      </c>
      <c r="D420" s="191" t="s">
        <v>298</v>
      </c>
      <c r="E420" s="191" t="s">
        <v>431</v>
      </c>
      <c r="F420" s="191" t="s">
        <v>71</v>
      </c>
      <c r="G420" s="191" t="s">
        <v>71</v>
      </c>
      <c r="I420" s="191" t="s">
        <v>91</v>
      </c>
      <c r="J420" s="425">
        <v>0</v>
      </c>
      <c r="K420" s="191" t="s">
        <v>71</v>
      </c>
    </row>
    <row r="421" spans="3:11" x14ac:dyDescent="0.35">
      <c r="C421" s="191" t="s">
        <v>371</v>
      </c>
      <c r="D421" s="191" t="s">
        <v>298</v>
      </c>
      <c r="E421" s="191" t="s">
        <v>431</v>
      </c>
      <c r="F421" s="191" t="s">
        <v>71</v>
      </c>
      <c r="G421" s="191" t="s">
        <v>71</v>
      </c>
      <c r="I421" s="191" t="s">
        <v>91</v>
      </c>
      <c r="J421" s="425">
        <v>0</v>
      </c>
      <c r="K421" s="191" t="s">
        <v>71</v>
      </c>
    </row>
    <row r="422" spans="3:11" x14ac:dyDescent="0.35">
      <c r="C422" s="191" t="s">
        <v>373</v>
      </c>
      <c r="D422" s="191" t="s">
        <v>298</v>
      </c>
      <c r="E422" s="191" t="s">
        <v>431</v>
      </c>
      <c r="F422" s="191" t="s">
        <v>71</v>
      </c>
      <c r="G422" s="191" t="s">
        <v>71</v>
      </c>
      <c r="I422" s="191" t="s">
        <v>91</v>
      </c>
      <c r="J422" s="425">
        <v>0</v>
      </c>
      <c r="K422" s="191" t="s">
        <v>71</v>
      </c>
    </row>
    <row r="423" spans="3:11" x14ac:dyDescent="0.35">
      <c r="C423" s="191" t="s">
        <v>376</v>
      </c>
      <c r="D423" s="191" t="s">
        <v>298</v>
      </c>
      <c r="E423" s="191" t="s">
        <v>431</v>
      </c>
      <c r="F423" s="191" t="s">
        <v>71</v>
      </c>
      <c r="G423" s="191" t="s">
        <v>71</v>
      </c>
      <c r="I423" s="191" t="s">
        <v>91</v>
      </c>
      <c r="J423" s="425">
        <v>22695000</v>
      </c>
      <c r="K423" s="191" t="s">
        <v>71</v>
      </c>
    </row>
    <row r="424" spans="3:11" x14ac:dyDescent="0.35">
      <c r="C424" s="191" t="s">
        <v>378</v>
      </c>
      <c r="D424" s="191" t="s">
        <v>298</v>
      </c>
      <c r="E424" s="191" t="s">
        <v>431</v>
      </c>
      <c r="F424" s="191" t="s">
        <v>71</v>
      </c>
      <c r="G424" s="191" t="s">
        <v>71</v>
      </c>
      <c r="I424" s="191" t="s">
        <v>91</v>
      </c>
      <c r="J424" s="425">
        <v>0</v>
      </c>
      <c r="K424" s="191" t="s">
        <v>71</v>
      </c>
    </row>
    <row r="425" spans="3:11" x14ac:dyDescent="0.35">
      <c r="C425" s="191" t="s">
        <v>380</v>
      </c>
      <c r="D425" s="191" t="s">
        <v>298</v>
      </c>
      <c r="E425" s="191" t="s">
        <v>431</v>
      </c>
      <c r="F425" s="191" t="s">
        <v>71</v>
      </c>
      <c r="G425" s="191" t="s">
        <v>71</v>
      </c>
      <c r="I425" s="191" t="s">
        <v>91</v>
      </c>
      <c r="J425" s="425">
        <v>0</v>
      </c>
      <c r="K425" s="191" t="s">
        <v>71</v>
      </c>
    </row>
    <row r="426" spans="3:11" x14ac:dyDescent="0.35">
      <c r="C426" s="191" t="s">
        <v>382</v>
      </c>
      <c r="D426" s="191" t="s">
        <v>298</v>
      </c>
      <c r="E426" s="191" t="s">
        <v>431</v>
      </c>
      <c r="F426" s="191" t="s">
        <v>71</v>
      </c>
      <c r="G426" s="191" t="s">
        <v>71</v>
      </c>
      <c r="I426" s="191" t="s">
        <v>91</v>
      </c>
      <c r="J426" s="425">
        <v>0</v>
      </c>
      <c r="K426" s="191" t="s">
        <v>71</v>
      </c>
    </row>
    <row r="427" spans="3:11" x14ac:dyDescent="0.35">
      <c r="C427" s="191" t="s">
        <v>385</v>
      </c>
      <c r="D427" s="191" t="s">
        <v>298</v>
      </c>
      <c r="E427" s="191" t="s">
        <v>431</v>
      </c>
      <c r="F427" s="191" t="s">
        <v>71</v>
      </c>
      <c r="G427" s="191" t="s">
        <v>71</v>
      </c>
      <c r="I427" s="191" t="s">
        <v>91</v>
      </c>
      <c r="J427" s="425">
        <v>0</v>
      </c>
      <c r="K427" s="191" t="s">
        <v>71</v>
      </c>
    </row>
    <row r="428" spans="3:11" x14ac:dyDescent="0.35">
      <c r="C428" s="191" t="s">
        <v>388</v>
      </c>
      <c r="D428" s="191" t="s">
        <v>298</v>
      </c>
      <c r="E428" s="191" t="s">
        <v>431</v>
      </c>
      <c r="F428" s="191" t="s">
        <v>71</v>
      </c>
      <c r="G428" s="191" t="s">
        <v>71</v>
      </c>
      <c r="I428" s="191" t="s">
        <v>91</v>
      </c>
      <c r="J428" s="425">
        <v>0</v>
      </c>
      <c r="K428" s="191" t="s">
        <v>71</v>
      </c>
    </row>
    <row r="429" spans="3:11" x14ac:dyDescent="0.35">
      <c r="C429" s="191" t="s">
        <v>325</v>
      </c>
      <c r="D429" s="191" t="s">
        <v>302</v>
      </c>
      <c r="E429" s="191" t="s">
        <v>451</v>
      </c>
      <c r="F429" s="191" t="s">
        <v>71</v>
      </c>
      <c r="G429" s="191" t="s">
        <v>71</v>
      </c>
      <c r="I429" s="191" t="s">
        <v>91</v>
      </c>
      <c r="J429" s="424">
        <v>0</v>
      </c>
      <c r="K429" s="191" t="s">
        <v>71</v>
      </c>
    </row>
    <row r="430" spans="3:11" x14ac:dyDescent="0.35">
      <c r="C430" s="191" t="s">
        <v>331</v>
      </c>
      <c r="D430" s="191" t="s">
        <v>302</v>
      </c>
      <c r="E430" s="191" t="s">
        <v>451</v>
      </c>
      <c r="F430" s="191" t="s">
        <v>71</v>
      </c>
      <c r="G430" s="191" t="s">
        <v>71</v>
      </c>
      <c r="I430" s="191" t="s">
        <v>91</v>
      </c>
      <c r="J430" s="425">
        <v>0</v>
      </c>
      <c r="K430" s="191" t="s">
        <v>71</v>
      </c>
    </row>
    <row r="431" spans="3:11" x14ac:dyDescent="0.35">
      <c r="C431" s="191" t="s">
        <v>334</v>
      </c>
      <c r="D431" s="191" t="s">
        <v>302</v>
      </c>
      <c r="E431" s="191" t="s">
        <v>451</v>
      </c>
      <c r="F431" s="191" t="s">
        <v>71</v>
      </c>
      <c r="G431" s="191" t="s">
        <v>71</v>
      </c>
      <c r="I431" s="191" t="s">
        <v>91</v>
      </c>
      <c r="J431" s="425">
        <v>0</v>
      </c>
      <c r="K431" s="191" t="s">
        <v>71</v>
      </c>
    </row>
    <row r="432" spans="3:11" x14ac:dyDescent="0.35">
      <c r="C432" s="191" t="s">
        <v>336</v>
      </c>
      <c r="D432" s="191" t="s">
        <v>302</v>
      </c>
      <c r="E432" s="191" t="s">
        <v>451</v>
      </c>
      <c r="F432" s="191" t="s">
        <v>71</v>
      </c>
      <c r="G432" s="191" t="s">
        <v>71</v>
      </c>
      <c r="I432" s="191" t="s">
        <v>91</v>
      </c>
      <c r="J432" s="425">
        <v>0</v>
      </c>
      <c r="K432" s="191" t="s">
        <v>71</v>
      </c>
    </row>
    <row r="433" spans="3:11" x14ac:dyDescent="0.35">
      <c r="C433" s="191" t="s">
        <v>339</v>
      </c>
      <c r="D433" s="191" t="s">
        <v>302</v>
      </c>
      <c r="E433" s="191" t="s">
        <v>451</v>
      </c>
      <c r="F433" s="191" t="s">
        <v>71</v>
      </c>
      <c r="G433" s="191" t="s">
        <v>71</v>
      </c>
      <c r="I433" s="191" t="s">
        <v>91</v>
      </c>
      <c r="J433" s="425">
        <v>0</v>
      </c>
      <c r="K433" s="191" t="s">
        <v>71</v>
      </c>
    </row>
    <row r="434" spans="3:11" x14ac:dyDescent="0.35">
      <c r="C434" s="191" t="s">
        <v>342</v>
      </c>
      <c r="D434" s="191" t="s">
        <v>302</v>
      </c>
      <c r="E434" s="191" t="s">
        <v>451</v>
      </c>
      <c r="F434" s="191" t="s">
        <v>71</v>
      </c>
      <c r="G434" s="191" t="s">
        <v>71</v>
      </c>
      <c r="I434" s="191" t="s">
        <v>91</v>
      </c>
      <c r="J434" s="425">
        <v>0</v>
      </c>
      <c r="K434" s="191" t="s">
        <v>71</v>
      </c>
    </row>
    <row r="435" spans="3:11" x14ac:dyDescent="0.35">
      <c r="C435" s="191" t="s">
        <v>345</v>
      </c>
      <c r="D435" s="191" t="s">
        <v>302</v>
      </c>
      <c r="E435" s="191" t="s">
        <v>451</v>
      </c>
      <c r="F435" s="191" t="s">
        <v>71</v>
      </c>
      <c r="G435" s="191" t="s">
        <v>71</v>
      </c>
      <c r="I435" s="191" t="s">
        <v>91</v>
      </c>
      <c r="J435" s="425">
        <v>0</v>
      </c>
      <c r="K435" s="191" t="s">
        <v>71</v>
      </c>
    </row>
    <row r="436" spans="3:11" x14ac:dyDescent="0.35">
      <c r="C436" s="191" t="s">
        <v>347</v>
      </c>
      <c r="D436" s="191" t="s">
        <v>302</v>
      </c>
      <c r="E436" s="191" t="s">
        <v>451</v>
      </c>
      <c r="F436" s="191" t="s">
        <v>71</v>
      </c>
      <c r="G436" s="191" t="s">
        <v>71</v>
      </c>
      <c r="I436" s="191" t="s">
        <v>91</v>
      </c>
      <c r="J436" s="425">
        <v>0</v>
      </c>
      <c r="K436" s="191" t="s">
        <v>71</v>
      </c>
    </row>
    <row r="437" spans="3:11" x14ac:dyDescent="0.35">
      <c r="C437" s="191" t="s">
        <v>349</v>
      </c>
      <c r="D437" s="191" t="s">
        <v>302</v>
      </c>
      <c r="E437" s="191" t="s">
        <v>451</v>
      </c>
      <c r="F437" s="191" t="s">
        <v>71</v>
      </c>
      <c r="G437" s="191" t="s">
        <v>71</v>
      </c>
      <c r="I437" s="191" t="s">
        <v>91</v>
      </c>
      <c r="J437" s="425">
        <v>0</v>
      </c>
      <c r="K437" s="191" t="s">
        <v>71</v>
      </c>
    </row>
    <row r="438" spans="3:11" x14ac:dyDescent="0.35">
      <c r="C438" s="191" t="s">
        <v>352</v>
      </c>
      <c r="D438" s="191" t="s">
        <v>302</v>
      </c>
      <c r="E438" s="191" t="s">
        <v>451</v>
      </c>
      <c r="F438" s="191" t="s">
        <v>71</v>
      </c>
      <c r="G438" s="191" t="s">
        <v>71</v>
      </c>
      <c r="I438" s="191" t="s">
        <v>91</v>
      </c>
      <c r="J438" s="425">
        <v>0</v>
      </c>
      <c r="K438" s="191" t="s">
        <v>71</v>
      </c>
    </row>
    <row r="439" spans="3:11" x14ac:dyDescent="0.35">
      <c r="C439" s="191" t="s">
        <v>355</v>
      </c>
      <c r="D439" s="191" t="s">
        <v>302</v>
      </c>
      <c r="E439" s="191" t="s">
        <v>451</v>
      </c>
      <c r="F439" s="191" t="s">
        <v>71</v>
      </c>
      <c r="G439" s="191" t="s">
        <v>71</v>
      </c>
      <c r="I439" s="191" t="s">
        <v>91</v>
      </c>
      <c r="J439" s="425">
        <v>0</v>
      </c>
      <c r="K439" s="191" t="s">
        <v>71</v>
      </c>
    </row>
    <row r="440" spans="3:11" x14ac:dyDescent="0.35">
      <c r="C440" s="191" t="s">
        <v>358</v>
      </c>
      <c r="D440" s="191" t="s">
        <v>302</v>
      </c>
      <c r="E440" s="191" t="s">
        <v>451</v>
      </c>
      <c r="F440" s="191" t="s">
        <v>71</v>
      </c>
      <c r="G440" s="191" t="s">
        <v>71</v>
      </c>
      <c r="I440" s="191" t="s">
        <v>91</v>
      </c>
      <c r="J440" s="425">
        <v>0</v>
      </c>
      <c r="K440" s="191" t="s">
        <v>71</v>
      </c>
    </row>
    <row r="441" spans="3:11" x14ac:dyDescent="0.35">
      <c r="C441" s="191" t="s">
        <v>361</v>
      </c>
      <c r="D441" s="191" t="s">
        <v>302</v>
      </c>
      <c r="E441" s="191" t="s">
        <v>451</v>
      </c>
      <c r="F441" s="191" t="s">
        <v>71</v>
      </c>
      <c r="G441" s="191" t="s">
        <v>71</v>
      </c>
      <c r="I441" s="191" t="s">
        <v>91</v>
      </c>
      <c r="J441" s="425">
        <v>0</v>
      </c>
      <c r="K441" s="191" t="s">
        <v>71</v>
      </c>
    </row>
    <row r="442" spans="3:11" x14ac:dyDescent="0.35">
      <c r="C442" s="191" t="s">
        <v>364</v>
      </c>
      <c r="D442" s="191" t="s">
        <v>302</v>
      </c>
      <c r="E442" s="191" t="s">
        <v>451</v>
      </c>
      <c r="F442" s="191" t="s">
        <v>71</v>
      </c>
      <c r="G442" s="191" t="s">
        <v>71</v>
      </c>
      <c r="I442" s="191" t="s">
        <v>91</v>
      </c>
      <c r="J442" s="425">
        <v>0</v>
      </c>
      <c r="K442" s="191" t="s">
        <v>71</v>
      </c>
    </row>
    <row r="443" spans="3:11" x14ac:dyDescent="0.35">
      <c r="C443" s="191" t="s">
        <v>367</v>
      </c>
      <c r="D443" s="191" t="s">
        <v>302</v>
      </c>
      <c r="E443" s="191" t="s">
        <v>451</v>
      </c>
      <c r="F443" s="191" t="s">
        <v>71</v>
      </c>
      <c r="G443" s="191" t="s">
        <v>71</v>
      </c>
      <c r="I443" s="191" t="s">
        <v>91</v>
      </c>
      <c r="J443" s="425">
        <v>0</v>
      </c>
      <c r="K443" s="191" t="s">
        <v>71</v>
      </c>
    </row>
    <row r="444" spans="3:11" x14ac:dyDescent="0.35">
      <c r="C444" s="191" t="s">
        <v>371</v>
      </c>
      <c r="D444" s="191" t="s">
        <v>302</v>
      </c>
      <c r="E444" s="191" t="s">
        <v>451</v>
      </c>
      <c r="F444" s="191" t="s">
        <v>71</v>
      </c>
      <c r="G444" s="191" t="s">
        <v>71</v>
      </c>
      <c r="I444" s="191" t="s">
        <v>91</v>
      </c>
      <c r="J444" s="425">
        <v>0</v>
      </c>
      <c r="K444" s="191" t="s">
        <v>71</v>
      </c>
    </row>
    <row r="445" spans="3:11" x14ac:dyDescent="0.35">
      <c r="C445" s="191" t="s">
        <v>373</v>
      </c>
      <c r="D445" s="191" t="s">
        <v>302</v>
      </c>
      <c r="E445" s="191" t="s">
        <v>451</v>
      </c>
      <c r="F445" s="191" t="s">
        <v>71</v>
      </c>
      <c r="G445" s="191" t="s">
        <v>71</v>
      </c>
      <c r="I445" s="191" t="s">
        <v>91</v>
      </c>
      <c r="J445" s="425">
        <v>0</v>
      </c>
      <c r="K445" s="191" t="s">
        <v>71</v>
      </c>
    </row>
    <row r="446" spans="3:11" x14ac:dyDescent="0.35">
      <c r="C446" s="191" t="s">
        <v>376</v>
      </c>
      <c r="D446" s="191" t="s">
        <v>302</v>
      </c>
      <c r="E446" s="191" t="s">
        <v>451</v>
      </c>
      <c r="F446" s="191" t="s">
        <v>71</v>
      </c>
      <c r="G446" s="191" t="s">
        <v>71</v>
      </c>
      <c r="I446" s="191" t="s">
        <v>91</v>
      </c>
      <c r="J446" s="425">
        <v>0</v>
      </c>
      <c r="K446" s="191" t="s">
        <v>71</v>
      </c>
    </row>
    <row r="447" spans="3:11" x14ac:dyDescent="0.35">
      <c r="C447" s="191" t="s">
        <v>378</v>
      </c>
      <c r="D447" s="191" t="s">
        <v>302</v>
      </c>
      <c r="E447" s="191" t="s">
        <v>451</v>
      </c>
      <c r="F447" s="191" t="s">
        <v>71</v>
      </c>
      <c r="G447" s="191" t="s">
        <v>71</v>
      </c>
      <c r="I447" s="191" t="s">
        <v>91</v>
      </c>
      <c r="J447" s="425">
        <v>357000</v>
      </c>
      <c r="K447" s="191" t="s">
        <v>71</v>
      </c>
    </row>
    <row r="448" spans="3:11" x14ac:dyDescent="0.35">
      <c r="C448" s="191" t="s">
        <v>380</v>
      </c>
      <c r="D448" s="191" t="s">
        <v>302</v>
      </c>
      <c r="E448" s="191" t="s">
        <v>451</v>
      </c>
      <c r="F448" s="191" t="s">
        <v>71</v>
      </c>
      <c r="G448" s="191" t="s">
        <v>71</v>
      </c>
      <c r="I448" s="191" t="s">
        <v>91</v>
      </c>
      <c r="J448" s="425">
        <v>0</v>
      </c>
      <c r="K448" s="191" t="s">
        <v>71</v>
      </c>
    </row>
    <row r="449" spans="3:11" x14ac:dyDescent="0.35">
      <c r="C449" s="191" t="s">
        <v>382</v>
      </c>
      <c r="D449" s="191" t="s">
        <v>302</v>
      </c>
      <c r="E449" s="191" t="s">
        <v>451</v>
      </c>
      <c r="F449" s="191" t="s">
        <v>71</v>
      </c>
      <c r="G449" s="191" t="s">
        <v>71</v>
      </c>
      <c r="I449" s="191" t="s">
        <v>91</v>
      </c>
      <c r="J449" s="425">
        <v>0</v>
      </c>
      <c r="K449" s="191" t="s">
        <v>71</v>
      </c>
    </row>
    <row r="450" spans="3:11" x14ac:dyDescent="0.35">
      <c r="C450" s="191" t="s">
        <v>385</v>
      </c>
      <c r="D450" s="191" t="s">
        <v>302</v>
      </c>
      <c r="E450" s="191" t="s">
        <v>451</v>
      </c>
      <c r="F450" s="191" t="s">
        <v>71</v>
      </c>
      <c r="G450" s="191" t="s">
        <v>71</v>
      </c>
      <c r="I450" s="191" t="s">
        <v>91</v>
      </c>
      <c r="J450" s="425">
        <v>139180</v>
      </c>
      <c r="K450" s="191" t="s">
        <v>71</v>
      </c>
    </row>
    <row r="451" spans="3:11" x14ac:dyDescent="0.35">
      <c r="C451" s="191" t="s">
        <v>388</v>
      </c>
      <c r="D451" s="191" t="s">
        <v>302</v>
      </c>
      <c r="E451" s="191" t="s">
        <v>451</v>
      </c>
      <c r="F451" s="191" t="s">
        <v>71</v>
      </c>
      <c r="G451" s="191" t="s">
        <v>71</v>
      </c>
      <c r="I451" s="191" t="s">
        <v>91</v>
      </c>
      <c r="J451" s="425">
        <v>0</v>
      </c>
      <c r="K451" s="191" t="s">
        <v>71</v>
      </c>
    </row>
    <row r="452" spans="3:11" x14ac:dyDescent="0.35">
      <c r="C452" s="191" t="s">
        <v>325</v>
      </c>
      <c r="D452" s="191" t="s">
        <v>301</v>
      </c>
      <c r="E452" s="191" t="s">
        <v>445</v>
      </c>
      <c r="F452" s="191" t="s">
        <v>71</v>
      </c>
      <c r="G452" s="191" t="s">
        <v>71</v>
      </c>
      <c r="I452" s="191" t="s">
        <v>91</v>
      </c>
      <c r="J452" s="424">
        <v>4368449409</v>
      </c>
      <c r="K452" s="191" t="s">
        <v>71</v>
      </c>
    </row>
    <row r="453" spans="3:11" x14ac:dyDescent="0.35">
      <c r="C453" s="191" t="s">
        <v>331</v>
      </c>
      <c r="D453" s="191" t="s">
        <v>301</v>
      </c>
      <c r="E453" s="191" t="s">
        <v>445</v>
      </c>
      <c r="F453" s="191" t="s">
        <v>71</v>
      </c>
      <c r="G453" s="191" t="s">
        <v>71</v>
      </c>
      <c r="I453" s="191" t="s">
        <v>91</v>
      </c>
      <c r="J453" s="425">
        <v>0</v>
      </c>
      <c r="K453" s="191" t="s">
        <v>71</v>
      </c>
    </row>
    <row r="454" spans="3:11" x14ac:dyDescent="0.35">
      <c r="C454" s="191" t="s">
        <v>334</v>
      </c>
      <c r="D454" s="191" t="s">
        <v>301</v>
      </c>
      <c r="E454" s="191" t="s">
        <v>445</v>
      </c>
      <c r="F454" s="191" t="s">
        <v>71</v>
      </c>
      <c r="G454" s="191" t="s">
        <v>71</v>
      </c>
      <c r="I454" s="191" t="s">
        <v>91</v>
      </c>
      <c r="J454" s="425">
        <v>3483143</v>
      </c>
      <c r="K454" s="191" t="s">
        <v>71</v>
      </c>
    </row>
    <row r="455" spans="3:11" x14ac:dyDescent="0.35">
      <c r="C455" s="191" t="s">
        <v>336</v>
      </c>
      <c r="D455" s="191" t="s">
        <v>301</v>
      </c>
      <c r="E455" s="191" t="s">
        <v>445</v>
      </c>
      <c r="F455" s="191" t="s">
        <v>71</v>
      </c>
      <c r="G455" s="191" t="s">
        <v>71</v>
      </c>
      <c r="I455" s="191" t="s">
        <v>91</v>
      </c>
      <c r="J455" s="425">
        <v>57861874</v>
      </c>
      <c r="K455" s="191" t="s">
        <v>71</v>
      </c>
    </row>
    <row r="456" spans="3:11" x14ac:dyDescent="0.35">
      <c r="C456" s="191" t="s">
        <v>339</v>
      </c>
      <c r="D456" s="191" t="s">
        <v>301</v>
      </c>
      <c r="E456" s="191" t="s">
        <v>445</v>
      </c>
      <c r="F456" s="191" t="s">
        <v>71</v>
      </c>
      <c r="G456" s="191" t="s">
        <v>71</v>
      </c>
      <c r="I456" s="191" t="s">
        <v>91</v>
      </c>
      <c r="J456" s="425">
        <v>383665954</v>
      </c>
      <c r="K456" s="191" t="s">
        <v>71</v>
      </c>
    </row>
    <row r="457" spans="3:11" x14ac:dyDescent="0.35">
      <c r="C457" s="191" t="s">
        <v>342</v>
      </c>
      <c r="D457" s="191" t="s">
        <v>301</v>
      </c>
      <c r="E457" s="191" t="s">
        <v>445</v>
      </c>
      <c r="F457" s="191" t="s">
        <v>71</v>
      </c>
      <c r="G457" s="191" t="s">
        <v>71</v>
      </c>
      <c r="I457" s="191" t="s">
        <v>91</v>
      </c>
      <c r="J457" s="425">
        <v>0</v>
      </c>
      <c r="K457" s="191" t="s">
        <v>71</v>
      </c>
    </row>
    <row r="458" spans="3:11" x14ac:dyDescent="0.35">
      <c r="C458" s="191" t="s">
        <v>345</v>
      </c>
      <c r="D458" s="191" t="s">
        <v>301</v>
      </c>
      <c r="E458" s="191" t="s">
        <v>445</v>
      </c>
      <c r="F458" s="191" t="s">
        <v>71</v>
      </c>
      <c r="G458" s="191" t="s">
        <v>71</v>
      </c>
      <c r="I458" s="191" t="s">
        <v>91</v>
      </c>
      <c r="J458" s="425">
        <v>165478629</v>
      </c>
      <c r="K458" s="191" t="s">
        <v>71</v>
      </c>
    </row>
    <row r="459" spans="3:11" x14ac:dyDescent="0.35">
      <c r="C459" s="191" t="s">
        <v>347</v>
      </c>
      <c r="D459" s="191" t="s">
        <v>301</v>
      </c>
      <c r="E459" s="191" t="s">
        <v>445</v>
      </c>
      <c r="F459" s="191" t="s">
        <v>71</v>
      </c>
      <c r="G459" s="191" t="s">
        <v>71</v>
      </c>
      <c r="I459" s="191" t="s">
        <v>91</v>
      </c>
      <c r="J459" s="425">
        <v>63457752</v>
      </c>
      <c r="K459" s="191" t="s">
        <v>71</v>
      </c>
    </row>
    <row r="460" spans="3:11" x14ac:dyDescent="0.35">
      <c r="C460" s="191" t="s">
        <v>349</v>
      </c>
      <c r="D460" s="191" t="s">
        <v>301</v>
      </c>
      <c r="E460" s="191" t="s">
        <v>445</v>
      </c>
      <c r="F460" s="191" t="s">
        <v>71</v>
      </c>
      <c r="G460" s="191" t="s">
        <v>71</v>
      </c>
      <c r="I460" s="191" t="s">
        <v>91</v>
      </c>
      <c r="J460" s="425">
        <v>1758568988</v>
      </c>
      <c r="K460" s="191" t="s">
        <v>71</v>
      </c>
    </row>
    <row r="461" spans="3:11" x14ac:dyDescent="0.35">
      <c r="C461" s="191" t="s">
        <v>352</v>
      </c>
      <c r="D461" s="191" t="s">
        <v>301</v>
      </c>
      <c r="E461" s="191" t="s">
        <v>445</v>
      </c>
      <c r="F461" s="191" t="s">
        <v>71</v>
      </c>
      <c r="G461" s="191" t="s">
        <v>71</v>
      </c>
      <c r="I461" s="191" t="s">
        <v>91</v>
      </c>
      <c r="J461" s="425">
        <v>127597600</v>
      </c>
      <c r="K461" s="191" t="s">
        <v>71</v>
      </c>
    </row>
    <row r="462" spans="3:11" x14ac:dyDescent="0.35">
      <c r="C462" s="191" t="s">
        <v>355</v>
      </c>
      <c r="D462" s="191" t="s">
        <v>301</v>
      </c>
      <c r="E462" s="191" t="s">
        <v>445</v>
      </c>
      <c r="F462" s="191" t="s">
        <v>71</v>
      </c>
      <c r="G462" s="191" t="s">
        <v>71</v>
      </c>
      <c r="I462" s="191" t="s">
        <v>91</v>
      </c>
      <c r="J462" s="425">
        <v>54076047</v>
      </c>
      <c r="K462" s="191" t="s">
        <v>71</v>
      </c>
    </row>
    <row r="463" spans="3:11" x14ac:dyDescent="0.35">
      <c r="C463" s="191" t="s">
        <v>358</v>
      </c>
      <c r="D463" s="191" t="s">
        <v>301</v>
      </c>
      <c r="E463" s="191" t="s">
        <v>445</v>
      </c>
      <c r="F463" s="191" t="s">
        <v>71</v>
      </c>
      <c r="G463" s="191" t="s">
        <v>71</v>
      </c>
      <c r="I463" s="191" t="s">
        <v>91</v>
      </c>
      <c r="J463" s="425">
        <v>195141522</v>
      </c>
      <c r="K463" s="191" t="s">
        <v>71</v>
      </c>
    </row>
    <row r="464" spans="3:11" x14ac:dyDescent="0.35">
      <c r="C464" s="191" t="s">
        <v>361</v>
      </c>
      <c r="D464" s="191" t="s">
        <v>301</v>
      </c>
      <c r="E464" s="191" t="s">
        <v>445</v>
      </c>
      <c r="F464" s="191" t="s">
        <v>71</v>
      </c>
      <c r="G464" s="191" t="s">
        <v>71</v>
      </c>
      <c r="I464" s="191" t="s">
        <v>91</v>
      </c>
      <c r="J464" s="425">
        <v>2060822</v>
      </c>
      <c r="K464" s="191" t="s">
        <v>71</v>
      </c>
    </row>
    <row r="465" spans="3:11" x14ac:dyDescent="0.35">
      <c r="C465" s="191" t="s">
        <v>364</v>
      </c>
      <c r="D465" s="191" t="s">
        <v>301</v>
      </c>
      <c r="E465" s="191" t="s">
        <v>445</v>
      </c>
      <c r="F465" s="191" t="s">
        <v>71</v>
      </c>
      <c r="G465" s="191" t="s">
        <v>71</v>
      </c>
      <c r="I465" s="191" t="s">
        <v>91</v>
      </c>
      <c r="J465" s="425">
        <v>2780753</v>
      </c>
      <c r="K465" s="191" t="s">
        <v>71</v>
      </c>
    </row>
    <row r="466" spans="3:11" x14ac:dyDescent="0.35">
      <c r="C466" s="191" t="s">
        <v>367</v>
      </c>
      <c r="D466" s="191" t="s">
        <v>301</v>
      </c>
      <c r="E466" s="191" t="s">
        <v>445</v>
      </c>
      <c r="F466" s="191" t="s">
        <v>71</v>
      </c>
      <c r="G466" s="191" t="s">
        <v>71</v>
      </c>
      <c r="I466" s="191" t="s">
        <v>91</v>
      </c>
      <c r="J466" s="425">
        <v>0</v>
      </c>
      <c r="K466" s="191" t="s">
        <v>71</v>
      </c>
    </row>
    <row r="467" spans="3:11" x14ac:dyDescent="0.35">
      <c r="C467" s="191" t="s">
        <v>371</v>
      </c>
      <c r="D467" s="191" t="s">
        <v>301</v>
      </c>
      <c r="E467" s="191" t="s">
        <v>445</v>
      </c>
      <c r="F467" s="191" t="s">
        <v>71</v>
      </c>
      <c r="G467" s="191" t="s">
        <v>71</v>
      </c>
      <c r="I467" s="191" t="s">
        <v>91</v>
      </c>
      <c r="J467" s="425">
        <v>14588019</v>
      </c>
      <c r="K467" s="191" t="s">
        <v>71</v>
      </c>
    </row>
    <row r="468" spans="3:11" x14ac:dyDescent="0.35">
      <c r="C468" s="191" t="s">
        <v>373</v>
      </c>
      <c r="D468" s="191" t="s">
        <v>301</v>
      </c>
      <c r="E468" s="191" t="s">
        <v>445</v>
      </c>
      <c r="F468" s="191" t="s">
        <v>71</v>
      </c>
      <c r="G468" s="191" t="s">
        <v>71</v>
      </c>
      <c r="I468" s="191" t="s">
        <v>91</v>
      </c>
      <c r="J468" s="425">
        <v>52941</v>
      </c>
      <c r="K468" s="191" t="s">
        <v>71</v>
      </c>
    </row>
    <row r="469" spans="3:11" x14ac:dyDescent="0.35">
      <c r="C469" s="191" t="s">
        <v>376</v>
      </c>
      <c r="D469" s="191" t="s">
        <v>301</v>
      </c>
      <c r="E469" s="191" t="s">
        <v>445</v>
      </c>
      <c r="F469" s="191" t="s">
        <v>71</v>
      </c>
      <c r="G469" s="191" t="s">
        <v>71</v>
      </c>
      <c r="I469" s="191" t="s">
        <v>91</v>
      </c>
      <c r="J469" s="425">
        <v>26970911</v>
      </c>
      <c r="K469" s="191" t="s">
        <v>71</v>
      </c>
    </row>
    <row r="470" spans="3:11" x14ac:dyDescent="0.35">
      <c r="C470" s="191" t="s">
        <v>378</v>
      </c>
      <c r="D470" s="191" t="s">
        <v>301</v>
      </c>
      <c r="E470" s="191" t="s">
        <v>445</v>
      </c>
      <c r="F470" s="191" t="s">
        <v>71</v>
      </c>
      <c r="G470" s="191" t="s">
        <v>71</v>
      </c>
      <c r="I470" s="191" t="s">
        <v>91</v>
      </c>
      <c r="J470" s="425">
        <v>24805916</v>
      </c>
      <c r="K470" s="191" t="s">
        <v>71</v>
      </c>
    </row>
    <row r="471" spans="3:11" x14ac:dyDescent="0.35">
      <c r="C471" s="191" t="s">
        <v>380</v>
      </c>
      <c r="D471" s="191" t="s">
        <v>301</v>
      </c>
      <c r="E471" s="191" t="s">
        <v>445</v>
      </c>
      <c r="F471" s="191" t="s">
        <v>71</v>
      </c>
      <c r="G471" s="191" t="s">
        <v>71</v>
      </c>
      <c r="I471" s="191" t="s">
        <v>91</v>
      </c>
      <c r="J471" s="425">
        <v>0</v>
      </c>
      <c r="K471" s="191" t="s">
        <v>71</v>
      </c>
    </row>
    <row r="472" spans="3:11" x14ac:dyDescent="0.35">
      <c r="C472" s="191" t="s">
        <v>382</v>
      </c>
      <c r="D472" s="191" t="s">
        <v>301</v>
      </c>
      <c r="E472" s="191" t="s">
        <v>445</v>
      </c>
      <c r="F472" s="191" t="s">
        <v>71</v>
      </c>
      <c r="G472" s="191" t="s">
        <v>71</v>
      </c>
      <c r="I472" s="191" t="s">
        <v>91</v>
      </c>
      <c r="J472" s="425">
        <v>0</v>
      </c>
      <c r="K472" s="191" t="s">
        <v>71</v>
      </c>
    </row>
    <row r="473" spans="3:11" x14ac:dyDescent="0.35">
      <c r="C473" s="191" t="s">
        <v>385</v>
      </c>
      <c r="D473" s="191" t="s">
        <v>301</v>
      </c>
      <c r="E473" s="191" t="s">
        <v>445</v>
      </c>
      <c r="F473" s="191" t="s">
        <v>71</v>
      </c>
      <c r="G473" s="191" t="s">
        <v>71</v>
      </c>
      <c r="I473" s="191" t="s">
        <v>91</v>
      </c>
      <c r="J473" s="425">
        <v>158823</v>
      </c>
      <c r="K473" s="191" t="s">
        <v>71</v>
      </c>
    </row>
    <row r="474" spans="3:11" x14ac:dyDescent="0.35">
      <c r="C474" s="191" t="s">
        <v>388</v>
      </c>
      <c r="D474" s="191" t="s">
        <v>301</v>
      </c>
      <c r="E474" s="191" t="s">
        <v>445</v>
      </c>
      <c r="F474" s="191" t="s">
        <v>71</v>
      </c>
      <c r="G474" s="191" t="s">
        <v>71</v>
      </c>
      <c r="I474" s="191" t="s">
        <v>91</v>
      </c>
      <c r="J474" s="425">
        <v>0</v>
      </c>
      <c r="K474" s="191" t="s">
        <v>71</v>
      </c>
    </row>
    <row r="475" spans="3:11" x14ac:dyDescent="0.35">
      <c r="C475" s="191" t="s">
        <v>325</v>
      </c>
      <c r="D475" s="191" t="s">
        <v>301</v>
      </c>
      <c r="E475" s="191" t="s">
        <v>447</v>
      </c>
      <c r="F475" s="191" t="s">
        <v>71</v>
      </c>
      <c r="G475" s="191" t="s">
        <v>71</v>
      </c>
      <c r="I475" s="191" t="s">
        <v>91</v>
      </c>
      <c r="J475" s="424">
        <v>0</v>
      </c>
      <c r="K475" s="191" t="s">
        <v>71</v>
      </c>
    </row>
    <row r="476" spans="3:11" x14ac:dyDescent="0.35">
      <c r="C476" s="191" t="s">
        <v>331</v>
      </c>
      <c r="D476" s="191" t="s">
        <v>301</v>
      </c>
      <c r="E476" s="191" t="s">
        <v>447</v>
      </c>
      <c r="F476" s="191" t="s">
        <v>71</v>
      </c>
      <c r="G476" s="191" t="s">
        <v>71</v>
      </c>
      <c r="I476" s="191" t="s">
        <v>91</v>
      </c>
      <c r="J476" s="425">
        <v>0</v>
      </c>
      <c r="K476" s="191" t="s">
        <v>71</v>
      </c>
    </row>
    <row r="477" spans="3:11" x14ac:dyDescent="0.35">
      <c r="C477" s="191" t="s">
        <v>334</v>
      </c>
      <c r="D477" s="191" t="s">
        <v>301</v>
      </c>
      <c r="E477" s="191" t="s">
        <v>447</v>
      </c>
      <c r="F477" s="191" t="s">
        <v>71</v>
      </c>
      <c r="G477" s="191" t="s">
        <v>71</v>
      </c>
      <c r="I477" s="191" t="s">
        <v>91</v>
      </c>
      <c r="J477" s="425">
        <v>0</v>
      </c>
      <c r="K477" s="191" t="s">
        <v>71</v>
      </c>
    </row>
    <row r="478" spans="3:11" x14ac:dyDescent="0.35">
      <c r="C478" s="191" t="s">
        <v>336</v>
      </c>
      <c r="D478" s="191" t="s">
        <v>301</v>
      </c>
      <c r="E478" s="191" t="s">
        <v>447</v>
      </c>
      <c r="F478" s="191" t="s">
        <v>71</v>
      </c>
      <c r="G478" s="191" t="s">
        <v>71</v>
      </c>
      <c r="I478" s="191" t="s">
        <v>91</v>
      </c>
      <c r="J478" s="425">
        <v>1440000</v>
      </c>
      <c r="K478" s="191" t="s">
        <v>71</v>
      </c>
    </row>
    <row r="479" spans="3:11" x14ac:dyDescent="0.35">
      <c r="C479" s="191" t="s">
        <v>339</v>
      </c>
      <c r="D479" s="191" t="s">
        <v>301</v>
      </c>
      <c r="E479" s="191" t="s">
        <v>447</v>
      </c>
      <c r="F479" s="191" t="s">
        <v>71</v>
      </c>
      <c r="G479" s="191" t="s">
        <v>71</v>
      </c>
      <c r="I479" s="191" t="s">
        <v>91</v>
      </c>
      <c r="J479" s="425">
        <v>0</v>
      </c>
      <c r="K479" s="191" t="s">
        <v>71</v>
      </c>
    </row>
    <row r="480" spans="3:11" x14ac:dyDescent="0.35">
      <c r="C480" s="191" t="s">
        <v>342</v>
      </c>
      <c r="D480" s="191" t="s">
        <v>301</v>
      </c>
      <c r="E480" s="191" t="s">
        <v>447</v>
      </c>
      <c r="F480" s="191" t="s">
        <v>71</v>
      </c>
      <c r="G480" s="191" t="s">
        <v>71</v>
      </c>
      <c r="I480" s="191" t="s">
        <v>91</v>
      </c>
      <c r="J480" s="425">
        <v>0</v>
      </c>
      <c r="K480" s="191" t="s">
        <v>71</v>
      </c>
    </row>
    <row r="481" spans="3:11" x14ac:dyDescent="0.35">
      <c r="C481" s="191" t="s">
        <v>345</v>
      </c>
      <c r="D481" s="191" t="s">
        <v>301</v>
      </c>
      <c r="E481" s="191" t="s">
        <v>447</v>
      </c>
      <c r="F481" s="191" t="s">
        <v>71</v>
      </c>
      <c r="G481" s="191" t="s">
        <v>71</v>
      </c>
      <c r="I481" s="191" t="s">
        <v>91</v>
      </c>
      <c r="J481" s="425">
        <v>0</v>
      </c>
      <c r="K481" s="191" t="s">
        <v>71</v>
      </c>
    </row>
    <row r="482" spans="3:11" x14ac:dyDescent="0.35">
      <c r="C482" s="191" t="s">
        <v>347</v>
      </c>
      <c r="D482" s="191" t="s">
        <v>301</v>
      </c>
      <c r="E482" s="191" t="s">
        <v>447</v>
      </c>
      <c r="F482" s="191" t="s">
        <v>71</v>
      </c>
      <c r="G482" s="191" t="s">
        <v>71</v>
      </c>
      <c r="I482" s="191" t="s">
        <v>91</v>
      </c>
      <c r="J482" s="425">
        <v>0</v>
      </c>
      <c r="K482" s="191" t="s">
        <v>71</v>
      </c>
    </row>
    <row r="483" spans="3:11" x14ac:dyDescent="0.35">
      <c r="C483" s="191" t="s">
        <v>349</v>
      </c>
      <c r="D483" s="191" t="s">
        <v>301</v>
      </c>
      <c r="E483" s="191" t="s">
        <v>447</v>
      </c>
      <c r="F483" s="191" t="s">
        <v>71</v>
      </c>
      <c r="G483" s="191" t="s">
        <v>71</v>
      </c>
      <c r="I483" s="191" t="s">
        <v>91</v>
      </c>
      <c r="J483" s="425">
        <v>0</v>
      </c>
      <c r="K483" s="191" t="s">
        <v>71</v>
      </c>
    </row>
    <row r="484" spans="3:11" x14ac:dyDescent="0.35">
      <c r="C484" s="191" t="s">
        <v>352</v>
      </c>
      <c r="D484" s="191" t="s">
        <v>301</v>
      </c>
      <c r="E484" s="191" t="s">
        <v>447</v>
      </c>
      <c r="F484" s="191" t="s">
        <v>71</v>
      </c>
      <c r="G484" s="191" t="s">
        <v>71</v>
      </c>
      <c r="I484" s="191" t="s">
        <v>91</v>
      </c>
      <c r="J484" s="425">
        <v>0</v>
      </c>
      <c r="K484" s="191" t="s">
        <v>71</v>
      </c>
    </row>
    <row r="485" spans="3:11" x14ac:dyDescent="0.35">
      <c r="C485" s="191" t="s">
        <v>355</v>
      </c>
      <c r="D485" s="191" t="s">
        <v>301</v>
      </c>
      <c r="E485" s="191" t="s">
        <v>447</v>
      </c>
      <c r="F485" s="191" t="s">
        <v>71</v>
      </c>
      <c r="G485" s="191" t="s">
        <v>71</v>
      </c>
      <c r="I485" s="191" t="s">
        <v>91</v>
      </c>
      <c r="J485" s="425">
        <v>0</v>
      </c>
      <c r="K485" s="191" t="s">
        <v>71</v>
      </c>
    </row>
    <row r="486" spans="3:11" x14ac:dyDescent="0.35">
      <c r="C486" s="191" t="s">
        <v>358</v>
      </c>
      <c r="D486" s="191" t="s">
        <v>301</v>
      </c>
      <c r="E486" s="191" t="s">
        <v>447</v>
      </c>
      <c r="F486" s="191" t="s">
        <v>71</v>
      </c>
      <c r="G486" s="191" t="s">
        <v>71</v>
      </c>
      <c r="I486" s="191" t="s">
        <v>91</v>
      </c>
      <c r="J486" s="425">
        <v>0</v>
      </c>
      <c r="K486" s="191" t="s">
        <v>71</v>
      </c>
    </row>
    <row r="487" spans="3:11" x14ac:dyDescent="0.35">
      <c r="C487" s="191" t="s">
        <v>361</v>
      </c>
      <c r="D487" s="191" t="s">
        <v>301</v>
      </c>
      <c r="E487" s="191" t="s">
        <v>447</v>
      </c>
      <c r="F487" s="191" t="s">
        <v>71</v>
      </c>
      <c r="G487" s="191" t="s">
        <v>71</v>
      </c>
      <c r="I487" s="191" t="s">
        <v>91</v>
      </c>
      <c r="J487" s="425">
        <v>0</v>
      </c>
      <c r="K487" s="191" t="s">
        <v>71</v>
      </c>
    </row>
    <row r="488" spans="3:11" x14ac:dyDescent="0.35">
      <c r="C488" s="191" t="s">
        <v>364</v>
      </c>
      <c r="D488" s="191" t="s">
        <v>301</v>
      </c>
      <c r="E488" s="191" t="s">
        <v>447</v>
      </c>
      <c r="F488" s="191" t="s">
        <v>71</v>
      </c>
      <c r="G488" s="191" t="s">
        <v>71</v>
      </c>
      <c r="I488" s="191" t="s">
        <v>91</v>
      </c>
      <c r="J488" s="425">
        <v>0</v>
      </c>
      <c r="K488" s="191" t="s">
        <v>71</v>
      </c>
    </row>
    <row r="489" spans="3:11" x14ac:dyDescent="0.35">
      <c r="C489" s="191" t="s">
        <v>367</v>
      </c>
      <c r="D489" s="191" t="s">
        <v>301</v>
      </c>
      <c r="E489" s="191" t="s">
        <v>447</v>
      </c>
      <c r="F489" s="191" t="s">
        <v>71</v>
      </c>
      <c r="G489" s="191" t="s">
        <v>71</v>
      </c>
      <c r="I489" s="191" t="s">
        <v>91</v>
      </c>
      <c r="J489" s="425">
        <v>5850000</v>
      </c>
      <c r="K489" s="191" t="s">
        <v>71</v>
      </c>
    </row>
    <row r="490" spans="3:11" x14ac:dyDescent="0.35">
      <c r="C490" s="191" t="s">
        <v>371</v>
      </c>
      <c r="D490" s="191" t="s">
        <v>301</v>
      </c>
      <c r="E490" s="191" t="s">
        <v>447</v>
      </c>
      <c r="F490" s="191" t="s">
        <v>71</v>
      </c>
      <c r="G490" s="191" t="s">
        <v>71</v>
      </c>
      <c r="I490" s="191" t="s">
        <v>91</v>
      </c>
      <c r="J490" s="425">
        <v>0</v>
      </c>
      <c r="K490" s="191" t="s">
        <v>71</v>
      </c>
    </row>
    <row r="491" spans="3:11" x14ac:dyDescent="0.35">
      <c r="C491" s="191" t="s">
        <v>373</v>
      </c>
      <c r="D491" s="191" t="s">
        <v>301</v>
      </c>
      <c r="E491" s="191" t="s">
        <v>447</v>
      </c>
      <c r="F491" s="191" t="s">
        <v>71</v>
      </c>
      <c r="G491" s="191" t="s">
        <v>71</v>
      </c>
      <c r="I491" s="191" t="s">
        <v>91</v>
      </c>
      <c r="J491" s="425">
        <v>0</v>
      </c>
      <c r="K491" s="191" t="s">
        <v>71</v>
      </c>
    </row>
    <row r="492" spans="3:11" x14ac:dyDescent="0.35">
      <c r="C492" s="191" t="s">
        <v>376</v>
      </c>
      <c r="D492" s="191" t="s">
        <v>301</v>
      </c>
      <c r="E492" s="191" t="s">
        <v>447</v>
      </c>
      <c r="F492" s="191" t="s">
        <v>71</v>
      </c>
      <c r="G492" s="191" t="s">
        <v>71</v>
      </c>
      <c r="I492" s="191" t="s">
        <v>91</v>
      </c>
      <c r="J492" s="425">
        <v>0</v>
      </c>
      <c r="K492" s="191" t="s">
        <v>71</v>
      </c>
    </row>
    <row r="493" spans="3:11" x14ac:dyDescent="0.35">
      <c r="C493" s="191" t="s">
        <v>378</v>
      </c>
      <c r="D493" s="191" t="s">
        <v>301</v>
      </c>
      <c r="E493" s="191" t="s">
        <v>447</v>
      </c>
      <c r="F493" s="191" t="s">
        <v>71</v>
      </c>
      <c r="G493" s="191" t="s">
        <v>71</v>
      </c>
      <c r="I493" s="191" t="s">
        <v>91</v>
      </c>
      <c r="J493" s="425">
        <v>0</v>
      </c>
      <c r="K493" s="191" t="s">
        <v>71</v>
      </c>
    </row>
    <row r="494" spans="3:11" x14ac:dyDescent="0.35">
      <c r="C494" s="191" t="s">
        <v>380</v>
      </c>
      <c r="D494" s="191" t="s">
        <v>301</v>
      </c>
      <c r="E494" s="191" t="s">
        <v>447</v>
      </c>
      <c r="F494" s="191" t="s">
        <v>71</v>
      </c>
      <c r="G494" s="191" t="s">
        <v>71</v>
      </c>
      <c r="I494" s="191" t="s">
        <v>91</v>
      </c>
      <c r="J494" s="425"/>
      <c r="K494" s="191" t="s">
        <v>71</v>
      </c>
    </row>
    <row r="495" spans="3:11" x14ac:dyDescent="0.35">
      <c r="C495" s="191" t="s">
        <v>382</v>
      </c>
      <c r="D495" s="191" t="s">
        <v>301</v>
      </c>
      <c r="E495" s="191" t="s">
        <v>447</v>
      </c>
      <c r="F495" s="191" t="s">
        <v>71</v>
      </c>
      <c r="G495" s="191" t="s">
        <v>71</v>
      </c>
      <c r="I495" s="191" t="s">
        <v>91</v>
      </c>
      <c r="J495" s="425">
        <v>450000</v>
      </c>
      <c r="K495" s="191" t="s">
        <v>71</v>
      </c>
    </row>
    <row r="496" spans="3:11" x14ac:dyDescent="0.35">
      <c r="C496" s="191" t="s">
        <v>385</v>
      </c>
      <c r="D496" s="191" t="s">
        <v>301</v>
      </c>
      <c r="E496" s="191" t="s">
        <v>447</v>
      </c>
      <c r="F496" s="191" t="s">
        <v>71</v>
      </c>
      <c r="G496" s="191" t="s">
        <v>71</v>
      </c>
      <c r="I496" s="191" t="s">
        <v>91</v>
      </c>
      <c r="J496" s="425">
        <v>0</v>
      </c>
      <c r="K496" s="191" t="s">
        <v>71</v>
      </c>
    </row>
    <row r="497" spans="3:11" x14ac:dyDescent="0.35">
      <c r="C497" s="191" t="s">
        <v>388</v>
      </c>
      <c r="D497" s="191" t="s">
        <v>301</v>
      </c>
      <c r="E497" s="191" t="s">
        <v>447</v>
      </c>
      <c r="F497" s="191" t="s">
        <v>71</v>
      </c>
      <c r="G497" s="191" t="s">
        <v>71</v>
      </c>
      <c r="I497" s="191" t="s">
        <v>91</v>
      </c>
      <c r="J497" s="425">
        <v>0</v>
      </c>
      <c r="K497" s="191" t="s">
        <v>71</v>
      </c>
    </row>
    <row r="498" spans="3:11" x14ac:dyDescent="0.35">
      <c r="C498" s="191" t="s">
        <v>325</v>
      </c>
      <c r="D498" s="191" t="s">
        <v>298</v>
      </c>
      <c r="E498" s="191" t="s">
        <v>429</v>
      </c>
      <c r="F498" s="191" t="s">
        <v>71</v>
      </c>
      <c r="G498" s="191" t="s">
        <v>71</v>
      </c>
      <c r="I498" s="191" t="s">
        <v>91</v>
      </c>
      <c r="J498" s="424">
        <v>11990235125</v>
      </c>
      <c r="K498" s="191" t="s">
        <v>71</v>
      </c>
    </row>
    <row r="499" spans="3:11" x14ac:dyDescent="0.35">
      <c r="C499" s="191" t="s">
        <v>331</v>
      </c>
      <c r="D499" s="191" t="s">
        <v>298</v>
      </c>
      <c r="E499" s="191" t="s">
        <v>429</v>
      </c>
      <c r="F499" s="191" t="s">
        <v>71</v>
      </c>
      <c r="G499" s="191" t="s">
        <v>71</v>
      </c>
      <c r="I499" s="191" t="s">
        <v>91</v>
      </c>
      <c r="J499" s="425">
        <v>11439069563</v>
      </c>
      <c r="K499" s="191" t="s">
        <v>71</v>
      </c>
    </row>
    <row r="500" spans="3:11" x14ac:dyDescent="0.35">
      <c r="C500" s="191" t="s">
        <v>334</v>
      </c>
      <c r="D500" s="191" t="s">
        <v>298</v>
      </c>
      <c r="E500" s="191" t="s">
        <v>429</v>
      </c>
      <c r="F500" s="191" t="s">
        <v>71</v>
      </c>
      <c r="G500" s="191" t="s">
        <v>71</v>
      </c>
      <c r="I500" s="191" t="s">
        <v>91</v>
      </c>
      <c r="J500" s="425">
        <v>7790233933</v>
      </c>
      <c r="K500" s="191" t="s">
        <v>71</v>
      </c>
    </row>
    <row r="501" spans="3:11" x14ac:dyDescent="0.35">
      <c r="C501" s="191" t="s">
        <v>336</v>
      </c>
      <c r="D501" s="191" t="s">
        <v>298</v>
      </c>
      <c r="E501" s="191" t="s">
        <v>429</v>
      </c>
      <c r="F501" s="191" t="s">
        <v>71</v>
      </c>
      <c r="G501" s="191" t="s">
        <v>71</v>
      </c>
      <c r="I501" s="191" t="s">
        <v>91</v>
      </c>
      <c r="J501" s="425">
        <v>2782721211</v>
      </c>
      <c r="K501" s="191" t="s">
        <v>71</v>
      </c>
    </row>
    <row r="502" spans="3:11" x14ac:dyDescent="0.35">
      <c r="C502" s="191" t="s">
        <v>339</v>
      </c>
      <c r="D502" s="191" t="s">
        <v>298</v>
      </c>
      <c r="E502" s="191" t="s">
        <v>429</v>
      </c>
      <c r="F502" s="191" t="s">
        <v>71</v>
      </c>
      <c r="G502" s="191" t="s">
        <v>71</v>
      </c>
      <c r="I502" s="191" t="s">
        <v>91</v>
      </c>
      <c r="J502" s="425">
        <v>3763115913</v>
      </c>
      <c r="K502" s="191" t="s">
        <v>71</v>
      </c>
    </row>
    <row r="503" spans="3:11" x14ac:dyDescent="0.35">
      <c r="C503" s="191" t="s">
        <v>342</v>
      </c>
      <c r="D503" s="191" t="s">
        <v>298</v>
      </c>
      <c r="E503" s="191" t="s">
        <v>429</v>
      </c>
      <c r="F503" s="191" t="s">
        <v>71</v>
      </c>
      <c r="G503" s="191" t="s">
        <v>71</v>
      </c>
      <c r="I503" s="191" t="s">
        <v>91</v>
      </c>
      <c r="J503" s="425">
        <v>1675029392</v>
      </c>
      <c r="K503" s="191" t="s">
        <v>71</v>
      </c>
    </row>
    <row r="504" spans="3:11" x14ac:dyDescent="0.35">
      <c r="C504" s="191" t="s">
        <v>345</v>
      </c>
      <c r="D504" s="191" t="s">
        <v>298</v>
      </c>
      <c r="E504" s="191" t="s">
        <v>429</v>
      </c>
      <c r="F504" s="191" t="s">
        <v>71</v>
      </c>
      <c r="G504" s="191" t="s">
        <v>71</v>
      </c>
      <c r="I504" s="191" t="s">
        <v>91</v>
      </c>
      <c r="J504" s="425">
        <v>1876550670</v>
      </c>
      <c r="K504" s="191" t="s">
        <v>71</v>
      </c>
    </row>
    <row r="505" spans="3:11" x14ac:dyDescent="0.35">
      <c r="C505" s="191" t="s">
        <v>347</v>
      </c>
      <c r="D505" s="191" t="s">
        <v>298</v>
      </c>
      <c r="E505" s="191" t="s">
        <v>429</v>
      </c>
      <c r="F505" s="191" t="s">
        <v>71</v>
      </c>
      <c r="G505" s="191" t="s">
        <v>71</v>
      </c>
      <c r="I505" s="191" t="s">
        <v>91</v>
      </c>
      <c r="J505" s="425">
        <v>4105433133</v>
      </c>
      <c r="K505" s="191" t="s">
        <v>71</v>
      </c>
    </row>
    <row r="506" spans="3:11" x14ac:dyDescent="0.35">
      <c r="C506" s="191" t="s">
        <v>349</v>
      </c>
      <c r="D506" s="191" t="s">
        <v>298</v>
      </c>
      <c r="E506" s="191" t="s">
        <v>429</v>
      </c>
      <c r="F506" s="191" t="s">
        <v>71</v>
      </c>
      <c r="G506" s="191" t="s">
        <v>71</v>
      </c>
      <c r="I506" s="191" t="s">
        <v>91</v>
      </c>
      <c r="J506" s="425">
        <v>0</v>
      </c>
      <c r="K506" s="191" t="s">
        <v>71</v>
      </c>
    </row>
    <row r="507" spans="3:11" x14ac:dyDescent="0.35">
      <c r="C507" s="191" t="s">
        <v>352</v>
      </c>
      <c r="D507" s="191" t="s">
        <v>298</v>
      </c>
      <c r="E507" s="191" t="s">
        <v>429</v>
      </c>
      <c r="F507" s="191" t="s">
        <v>71</v>
      </c>
      <c r="G507" s="191" t="s">
        <v>71</v>
      </c>
      <c r="I507" s="191" t="s">
        <v>91</v>
      </c>
      <c r="J507" s="425">
        <v>0</v>
      </c>
      <c r="K507" s="191" t="s">
        <v>71</v>
      </c>
    </row>
    <row r="508" spans="3:11" x14ac:dyDescent="0.35">
      <c r="C508" s="191" t="s">
        <v>355</v>
      </c>
      <c r="D508" s="191" t="s">
        <v>298</v>
      </c>
      <c r="E508" s="191" t="s">
        <v>429</v>
      </c>
      <c r="F508" s="191" t="s">
        <v>71</v>
      </c>
      <c r="G508" s="191" t="s">
        <v>71</v>
      </c>
      <c r="I508" s="191" t="s">
        <v>91</v>
      </c>
      <c r="J508" s="425">
        <v>327847300</v>
      </c>
      <c r="K508" s="191" t="s">
        <v>71</v>
      </c>
    </row>
    <row r="509" spans="3:11" x14ac:dyDescent="0.35">
      <c r="C509" s="191" t="s">
        <v>358</v>
      </c>
      <c r="D509" s="191" t="s">
        <v>298</v>
      </c>
      <c r="E509" s="191" t="s">
        <v>429</v>
      </c>
      <c r="F509" s="191" t="s">
        <v>71</v>
      </c>
      <c r="G509" s="191" t="s">
        <v>71</v>
      </c>
      <c r="I509" s="191" t="s">
        <v>91</v>
      </c>
      <c r="J509" s="425">
        <v>0</v>
      </c>
      <c r="K509" s="191" t="s">
        <v>71</v>
      </c>
    </row>
    <row r="510" spans="3:11" x14ac:dyDescent="0.35">
      <c r="C510" s="191" t="s">
        <v>361</v>
      </c>
      <c r="D510" s="191" t="s">
        <v>298</v>
      </c>
      <c r="E510" s="191" t="s">
        <v>429</v>
      </c>
      <c r="F510" s="191" t="s">
        <v>71</v>
      </c>
      <c r="G510" s="191" t="s">
        <v>71</v>
      </c>
      <c r="I510" s="191" t="s">
        <v>91</v>
      </c>
      <c r="J510" s="425">
        <v>0</v>
      </c>
      <c r="K510" s="191" t="s">
        <v>71</v>
      </c>
    </row>
    <row r="511" spans="3:11" x14ac:dyDescent="0.35">
      <c r="C511" s="191" t="s">
        <v>364</v>
      </c>
      <c r="D511" s="191" t="s">
        <v>298</v>
      </c>
      <c r="E511" s="191" t="s">
        <v>429</v>
      </c>
      <c r="F511" s="191" t="s">
        <v>71</v>
      </c>
      <c r="G511" s="191" t="s">
        <v>71</v>
      </c>
      <c r="I511" s="191" t="s">
        <v>91</v>
      </c>
      <c r="J511" s="425">
        <v>0</v>
      </c>
      <c r="K511" s="191" t="s">
        <v>71</v>
      </c>
    </row>
    <row r="512" spans="3:11" x14ac:dyDescent="0.35">
      <c r="C512" s="191" t="s">
        <v>367</v>
      </c>
      <c r="D512" s="191" t="s">
        <v>298</v>
      </c>
      <c r="E512" s="191" t="s">
        <v>429</v>
      </c>
      <c r="F512" s="191" t="s">
        <v>71</v>
      </c>
      <c r="G512" s="191" t="s">
        <v>71</v>
      </c>
      <c r="I512" s="191" t="s">
        <v>91</v>
      </c>
      <c r="J512" s="425">
        <v>0</v>
      </c>
      <c r="K512" s="191" t="s">
        <v>71</v>
      </c>
    </row>
    <row r="513" spans="3:11" x14ac:dyDescent="0.35">
      <c r="C513" s="191" t="s">
        <v>371</v>
      </c>
      <c r="D513" s="191" t="s">
        <v>298</v>
      </c>
      <c r="E513" s="191" t="s">
        <v>429</v>
      </c>
      <c r="F513" s="191" t="s">
        <v>71</v>
      </c>
      <c r="G513" s="191" t="s">
        <v>71</v>
      </c>
      <c r="I513" s="191" t="s">
        <v>91</v>
      </c>
      <c r="J513" s="425">
        <v>0</v>
      </c>
      <c r="K513" s="191" t="s">
        <v>71</v>
      </c>
    </row>
    <row r="514" spans="3:11" x14ac:dyDescent="0.35">
      <c r="C514" s="191" t="s">
        <v>373</v>
      </c>
      <c r="D514" s="191" t="s">
        <v>298</v>
      </c>
      <c r="E514" s="191" t="s">
        <v>429</v>
      </c>
      <c r="F514" s="191" t="s">
        <v>71</v>
      </c>
      <c r="G514" s="191" t="s">
        <v>71</v>
      </c>
      <c r="I514" s="191" t="s">
        <v>91</v>
      </c>
      <c r="J514" s="425">
        <v>0</v>
      </c>
      <c r="K514" s="191" t="s">
        <v>71</v>
      </c>
    </row>
    <row r="515" spans="3:11" x14ac:dyDescent="0.35">
      <c r="C515" s="191" t="s">
        <v>376</v>
      </c>
      <c r="D515" s="191" t="s">
        <v>298</v>
      </c>
      <c r="E515" s="191" t="s">
        <v>429</v>
      </c>
      <c r="F515" s="191" t="s">
        <v>71</v>
      </c>
      <c r="G515" s="191" t="s">
        <v>71</v>
      </c>
      <c r="I515" s="191" t="s">
        <v>91</v>
      </c>
      <c r="J515" s="425">
        <v>83550869</v>
      </c>
      <c r="K515" s="191" t="s">
        <v>71</v>
      </c>
    </row>
    <row r="516" spans="3:11" x14ac:dyDescent="0.35">
      <c r="C516" s="191" t="s">
        <v>378</v>
      </c>
      <c r="D516" s="191" t="s">
        <v>298</v>
      </c>
      <c r="E516" s="191" t="s">
        <v>429</v>
      </c>
      <c r="F516" s="191" t="s">
        <v>71</v>
      </c>
      <c r="G516" s="191" t="s">
        <v>71</v>
      </c>
      <c r="I516" s="191" t="s">
        <v>91</v>
      </c>
      <c r="J516" s="425">
        <v>0</v>
      </c>
      <c r="K516" s="191" t="s">
        <v>71</v>
      </c>
    </row>
    <row r="517" spans="3:11" x14ac:dyDescent="0.35">
      <c r="C517" s="191" t="s">
        <v>380</v>
      </c>
      <c r="D517" s="191" t="s">
        <v>298</v>
      </c>
      <c r="E517" s="191" t="s">
        <v>429</v>
      </c>
      <c r="F517" s="191" t="s">
        <v>71</v>
      </c>
      <c r="G517" s="191" t="s">
        <v>71</v>
      </c>
      <c r="I517" s="191" t="s">
        <v>91</v>
      </c>
      <c r="J517" s="425">
        <v>0</v>
      </c>
      <c r="K517" s="191" t="s">
        <v>71</v>
      </c>
    </row>
    <row r="518" spans="3:11" x14ac:dyDescent="0.35">
      <c r="C518" s="191" t="s">
        <v>382</v>
      </c>
      <c r="D518" s="191" t="s">
        <v>298</v>
      </c>
      <c r="E518" s="191" t="s">
        <v>429</v>
      </c>
      <c r="F518" s="191" t="s">
        <v>71</v>
      </c>
      <c r="G518" s="191" t="s">
        <v>71</v>
      </c>
      <c r="I518" s="191" t="s">
        <v>91</v>
      </c>
      <c r="J518" s="425">
        <v>0</v>
      </c>
      <c r="K518" s="191" t="s">
        <v>71</v>
      </c>
    </row>
    <row r="519" spans="3:11" x14ac:dyDescent="0.35">
      <c r="C519" s="191" t="s">
        <v>385</v>
      </c>
      <c r="D519" s="191" t="s">
        <v>298</v>
      </c>
      <c r="E519" s="191" t="s">
        <v>429</v>
      </c>
      <c r="F519" s="191" t="s">
        <v>71</v>
      </c>
      <c r="G519" s="191" t="s">
        <v>71</v>
      </c>
      <c r="I519" s="191" t="s">
        <v>91</v>
      </c>
      <c r="J519" s="425">
        <v>0</v>
      </c>
      <c r="K519" s="191" t="s">
        <v>71</v>
      </c>
    </row>
    <row r="520" spans="3:11" x14ac:dyDescent="0.35">
      <c r="C520" s="191" t="s">
        <v>388</v>
      </c>
      <c r="D520" s="191" t="s">
        <v>298</v>
      </c>
      <c r="E520" s="191" t="s">
        <v>429</v>
      </c>
      <c r="F520" s="191" t="s">
        <v>71</v>
      </c>
      <c r="G520" s="191" t="s">
        <v>71</v>
      </c>
      <c r="I520" s="191" t="s">
        <v>91</v>
      </c>
      <c r="J520" s="425">
        <v>0</v>
      </c>
      <c r="K520" s="191" t="s">
        <v>71</v>
      </c>
    </row>
    <row r="521" spans="3:11" x14ac:dyDescent="0.35">
      <c r="C521" s="191" t="s">
        <v>325</v>
      </c>
      <c r="D521" s="191" t="s">
        <v>302</v>
      </c>
      <c r="E521" s="191" t="s">
        <v>454</v>
      </c>
      <c r="F521" s="191" t="s">
        <v>71</v>
      </c>
      <c r="G521" s="191" t="s">
        <v>71</v>
      </c>
      <c r="I521" s="191" t="s">
        <v>91</v>
      </c>
      <c r="J521" s="424">
        <v>0</v>
      </c>
      <c r="K521" s="191" t="s">
        <v>71</v>
      </c>
    </row>
    <row r="522" spans="3:11" x14ac:dyDescent="0.35">
      <c r="C522" s="191" t="s">
        <v>331</v>
      </c>
      <c r="D522" s="191" t="s">
        <v>302</v>
      </c>
      <c r="E522" s="191" t="s">
        <v>454</v>
      </c>
      <c r="F522" s="191" t="s">
        <v>71</v>
      </c>
      <c r="G522" s="191" t="s">
        <v>71</v>
      </c>
      <c r="I522" s="191" t="s">
        <v>91</v>
      </c>
      <c r="J522" s="425">
        <v>0</v>
      </c>
      <c r="K522" s="191" t="s">
        <v>71</v>
      </c>
    </row>
    <row r="523" spans="3:11" x14ac:dyDescent="0.35">
      <c r="C523" s="191" t="s">
        <v>334</v>
      </c>
      <c r="D523" s="191" t="s">
        <v>302</v>
      </c>
      <c r="E523" s="191" t="s">
        <v>454</v>
      </c>
      <c r="F523" s="191" t="s">
        <v>71</v>
      </c>
      <c r="G523" s="191" t="s">
        <v>71</v>
      </c>
      <c r="I523" s="191" t="s">
        <v>91</v>
      </c>
      <c r="J523" s="425">
        <v>0</v>
      </c>
      <c r="K523" s="191" t="s">
        <v>71</v>
      </c>
    </row>
    <row r="524" spans="3:11" x14ac:dyDescent="0.35">
      <c r="C524" s="191" t="s">
        <v>336</v>
      </c>
      <c r="D524" s="191" t="s">
        <v>302</v>
      </c>
      <c r="E524" s="191" t="s">
        <v>454</v>
      </c>
      <c r="F524" s="191" t="s">
        <v>71</v>
      </c>
      <c r="G524" s="191" t="s">
        <v>71</v>
      </c>
      <c r="I524" s="191" t="s">
        <v>91</v>
      </c>
      <c r="J524" s="425">
        <v>0</v>
      </c>
      <c r="K524" s="191" t="s">
        <v>71</v>
      </c>
    </row>
    <row r="525" spans="3:11" x14ac:dyDescent="0.35">
      <c r="C525" s="191" t="s">
        <v>339</v>
      </c>
      <c r="D525" s="191" t="s">
        <v>302</v>
      </c>
      <c r="E525" s="191" t="s">
        <v>454</v>
      </c>
      <c r="F525" s="191" t="s">
        <v>71</v>
      </c>
      <c r="G525" s="191" t="s">
        <v>71</v>
      </c>
      <c r="I525" s="191" t="s">
        <v>91</v>
      </c>
      <c r="J525" s="425">
        <v>0</v>
      </c>
      <c r="K525" s="191" t="s">
        <v>71</v>
      </c>
    </row>
    <row r="526" spans="3:11" x14ac:dyDescent="0.35">
      <c r="C526" s="191" t="s">
        <v>342</v>
      </c>
      <c r="D526" s="191" t="s">
        <v>302</v>
      </c>
      <c r="E526" s="191" t="s">
        <v>454</v>
      </c>
      <c r="F526" s="191" t="s">
        <v>71</v>
      </c>
      <c r="G526" s="191" t="s">
        <v>71</v>
      </c>
      <c r="I526" s="191" t="s">
        <v>91</v>
      </c>
      <c r="J526" s="425">
        <v>0</v>
      </c>
      <c r="K526" s="191" t="s">
        <v>71</v>
      </c>
    </row>
    <row r="527" spans="3:11" x14ac:dyDescent="0.35">
      <c r="C527" s="191" t="s">
        <v>345</v>
      </c>
      <c r="D527" s="191" t="s">
        <v>302</v>
      </c>
      <c r="E527" s="191" t="s">
        <v>454</v>
      </c>
      <c r="F527" s="191" t="s">
        <v>71</v>
      </c>
      <c r="G527" s="191" t="s">
        <v>71</v>
      </c>
      <c r="I527" s="191" t="s">
        <v>91</v>
      </c>
      <c r="J527" s="425">
        <v>0</v>
      </c>
      <c r="K527" s="191" t="s">
        <v>71</v>
      </c>
    </row>
    <row r="528" spans="3:11" x14ac:dyDescent="0.35">
      <c r="C528" s="191" t="s">
        <v>347</v>
      </c>
      <c r="D528" s="191" t="s">
        <v>302</v>
      </c>
      <c r="E528" s="191" t="s">
        <v>454</v>
      </c>
      <c r="F528" s="191" t="s">
        <v>71</v>
      </c>
      <c r="G528" s="191" t="s">
        <v>71</v>
      </c>
      <c r="I528" s="191" t="s">
        <v>91</v>
      </c>
      <c r="J528" s="425">
        <v>0</v>
      </c>
      <c r="K528" s="191" t="s">
        <v>71</v>
      </c>
    </row>
    <row r="529" spans="3:11" x14ac:dyDescent="0.35">
      <c r="C529" s="191" t="s">
        <v>349</v>
      </c>
      <c r="D529" s="191" t="s">
        <v>302</v>
      </c>
      <c r="E529" s="191" t="s">
        <v>454</v>
      </c>
      <c r="F529" s="191" t="s">
        <v>71</v>
      </c>
      <c r="G529" s="191" t="s">
        <v>71</v>
      </c>
      <c r="I529" s="191" t="s">
        <v>91</v>
      </c>
      <c r="J529" s="425">
        <v>0</v>
      </c>
      <c r="K529" s="191" t="s">
        <v>71</v>
      </c>
    </row>
    <row r="530" spans="3:11" x14ac:dyDescent="0.35">
      <c r="C530" s="191" t="s">
        <v>352</v>
      </c>
      <c r="D530" s="191" t="s">
        <v>302</v>
      </c>
      <c r="E530" s="191" t="s">
        <v>454</v>
      </c>
      <c r="F530" s="191" t="s">
        <v>71</v>
      </c>
      <c r="G530" s="191" t="s">
        <v>71</v>
      </c>
      <c r="I530" s="191" t="s">
        <v>91</v>
      </c>
      <c r="J530" s="425">
        <v>0</v>
      </c>
      <c r="K530" s="191" t="s">
        <v>71</v>
      </c>
    </row>
    <row r="531" spans="3:11" x14ac:dyDescent="0.35">
      <c r="C531" s="191" t="s">
        <v>355</v>
      </c>
      <c r="D531" s="191" t="s">
        <v>302</v>
      </c>
      <c r="E531" s="191" t="s">
        <v>454</v>
      </c>
      <c r="F531" s="191" t="s">
        <v>71</v>
      </c>
      <c r="G531" s="191" t="s">
        <v>71</v>
      </c>
      <c r="I531" s="191" t="s">
        <v>91</v>
      </c>
      <c r="J531" s="425">
        <v>0</v>
      </c>
      <c r="K531" s="191" t="s">
        <v>71</v>
      </c>
    </row>
    <row r="532" spans="3:11" x14ac:dyDescent="0.35">
      <c r="C532" s="191" t="s">
        <v>358</v>
      </c>
      <c r="D532" s="191" t="s">
        <v>302</v>
      </c>
      <c r="E532" s="191" t="s">
        <v>454</v>
      </c>
      <c r="F532" s="191" t="s">
        <v>71</v>
      </c>
      <c r="G532" s="191" t="s">
        <v>71</v>
      </c>
      <c r="I532" s="191" t="s">
        <v>91</v>
      </c>
      <c r="J532" s="425">
        <v>0</v>
      </c>
      <c r="K532" s="191" t="s">
        <v>71</v>
      </c>
    </row>
    <row r="533" spans="3:11" x14ac:dyDescent="0.35">
      <c r="C533" s="191" t="s">
        <v>361</v>
      </c>
      <c r="D533" s="191" t="s">
        <v>302</v>
      </c>
      <c r="E533" s="191" t="s">
        <v>454</v>
      </c>
      <c r="F533" s="191" t="s">
        <v>71</v>
      </c>
      <c r="G533" s="191" t="s">
        <v>71</v>
      </c>
      <c r="I533" s="191" t="s">
        <v>91</v>
      </c>
      <c r="J533" s="425">
        <v>0</v>
      </c>
      <c r="K533" s="191" t="s">
        <v>71</v>
      </c>
    </row>
    <row r="534" spans="3:11" x14ac:dyDescent="0.35">
      <c r="C534" s="191" t="s">
        <v>364</v>
      </c>
      <c r="D534" s="191" t="s">
        <v>302</v>
      </c>
      <c r="E534" s="191" t="s">
        <v>454</v>
      </c>
      <c r="F534" s="191" t="s">
        <v>71</v>
      </c>
      <c r="G534" s="191" t="s">
        <v>71</v>
      </c>
      <c r="I534" s="191" t="s">
        <v>91</v>
      </c>
      <c r="J534" s="425">
        <v>0</v>
      </c>
      <c r="K534" s="191" t="s">
        <v>71</v>
      </c>
    </row>
    <row r="535" spans="3:11" x14ac:dyDescent="0.35">
      <c r="C535" s="191" t="s">
        <v>367</v>
      </c>
      <c r="D535" s="191" t="s">
        <v>302</v>
      </c>
      <c r="E535" s="191" t="s">
        <v>454</v>
      </c>
      <c r="F535" s="191" t="s">
        <v>71</v>
      </c>
      <c r="G535" s="191" t="s">
        <v>71</v>
      </c>
      <c r="I535" s="191" t="s">
        <v>91</v>
      </c>
      <c r="J535" s="425">
        <v>437445</v>
      </c>
      <c r="K535" s="191" t="s">
        <v>71</v>
      </c>
    </row>
    <row r="536" spans="3:11" x14ac:dyDescent="0.35">
      <c r="C536" s="191" t="s">
        <v>371</v>
      </c>
      <c r="D536" s="191" t="s">
        <v>302</v>
      </c>
      <c r="E536" s="191" t="s">
        <v>454</v>
      </c>
      <c r="F536" s="191" t="s">
        <v>71</v>
      </c>
      <c r="G536" s="191" t="s">
        <v>71</v>
      </c>
      <c r="I536" s="191" t="s">
        <v>91</v>
      </c>
      <c r="J536" s="425">
        <v>7636401</v>
      </c>
      <c r="K536" s="191" t="s">
        <v>71</v>
      </c>
    </row>
    <row r="537" spans="3:11" x14ac:dyDescent="0.35">
      <c r="C537" s="191" t="s">
        <v>373</v>
      </c>
      <c r="D537" s="191" t="s">
        <v>302</v>
      </c>
      <c r="E537" s="191" t="s">
        <v>454</v>
      </c>
      <c r="F537" s="191" t="s">
        <v>71</v>
      </c>
      <c r="G537" s="191" t="s">
        <v>71</v>
      </c>
      <c r="I537" s="191" t="s">
        <v>91</v>
      </c>
      <c r="J537" s="425">
        <v>0</v>
      </c>
      <c r="K537" s="191" t="s">
        <v>71</v>
      </c>
    </row>
    <row r="538" spans="3:11" x14ac:dyDescent="0.35">
      <c r="C538" s="191" t="s">
        <v>376</v>
      </c>
      <c r="D538" s="191" t="s">
        <v>302</v>
      </c>
      <c r="E538" s="191" t="s">
        <v>454</v>
      </c>
      <c r="F538" s="191" t="s">
        <v>71</v>
      </c>
      <c r="G538" s="191" t="s">
        <v>71</v>
      </c>
      <c r="I538" s="191" t="s">
        <v>91</v>
      </c>
      <c r="J538" s="425">
        <v>0</v>
      </c>
      <c r="K538" s="191" t="s">
        <v>71</v>
      </c>
    </row>
    <row r="539" spans="3:11" x14ac:dyDescent="0.35">
      <c r="C539" s="191" t="s">
        <v>378</v>
      </c>
      <c r="D539" s="191" t="s">
        <v>302</v>
      </c>
      <c r="E539" s="191" t="s">
        <v>454</v>
      </c>
      <c r="F539" s="191" t="s">
        <v>71</v>
      </c>
      <c r="G539" s="191" t="s">
        <v>71</v>
      </c>
      <c r="I539" s="191" t="s">
        <v>91</v>
      </c>
      <c r="J539" s="425">
        <v>0</v>
      </c>
      <c r="K539" s="191" t="s">
        <v>71</v>
      </c>
    </row>
    <row r="540" spans="3:11" x14ac:dyDescent="0.35">
      <c r="C540" s="191" t="s">
        <v>380</v>
      </c>
      <c r="D540" s="191" t="s">
        <v>302</v>
      </c>
      <c r="E540" s="191" t="s">
        <v>454</v>
      </c>
      <c r="F540" s="191" t="s">
        <v>71</v>
      </c>
      <c r="G540" s="191" t="s">
        <v>71</v>
      </c>
      <c r="I540" s="191" t="s">
        <v>91</v>
      </c>
      <c r="J540" s="425">
        <v>4870706</v>
      </c>
      <c r="K540" s="191" t="s">
        <v>71</v>
      </c>
    </row>
    <row r="541" spans="3:11" x14ac:dyDescent="0.35">
      <c r="C541" s="191" t="s">
        <v>382</v>
      </c>
      <c r="D541" s="191" t="s">
        <v>302</v>
      </c>
      <c r="E541" s="191" t="s">
        <v>454</v>
      </c>
      <c r="F541" s="191" t="s">
        <v>71</v>
      </c>
      <c r="G541" s="191" t="s">
        <v>71</v>
      </c>
      <c r="I541" s="191" t="s">
        <v>91</v>
      </c>
      <c r="J541" s="425"/>
      <c r="K541" s="191" t="s">
        <v>71</v>
      </c>
    </row>
    <row r="542" spans="3:11" x14ac:dyDescent="0.35">
      <c r="C542" s="191" t="s">
        <v>385</v>
      </c>
      <c r="D542" s="191" t="s">
        <v>302</v>
      </c>
      <c r="E542" s="191" t="s">
        <v>454</v>
      </c>
      <c r="F542" s="191" t="s">
        <v>71</v>
      </c>
      <c r="G542" s="191" t="s">
        <v>71</v>
      </c>
      <c r="I542" s="191" t="s">
        <v>91</v>
      </c>
      <c r="J542" s="425">
        <v>0</v>
      </c>
      <c r="K542" s="191" t="s">
        <v>71</v>
      </c>
    </row>
    <row r="543" spans="3:11" x14ac:dyDescent="0.35">
      <c r="C543" s="191" t="s">
        <v>388</v>
      </c>
      <c r="D543" s="191" t="s">
        <v>302</v>
      </c>
      <c r="E543" s="191" t="s">
        <v>454</v>
      </c>
      <c r="F543" s="191" t="s">
        <v>71</v>
      </c>
      <c r="G543" s="191" t="s">
        <v>71</v>
      </c>
      <c r="I543" s="191" t="s">
        <v>91</v>
      </c>
      <c r="J543" s="425">
        <v>0</v>
      </c>
      <c r="K543" s="191" t="s">
        <v>71</v>
      </c>
    </row>
    <row r="544" spans="3:11" x14ac:dyDescent="0.35">
      <c r="C544" s="191" t="s">
        <v>325</v>
      </c>
      <c r="D544" s="191" t="s">
        <v>302</v>
      </c>
      <c r="E544" s="191" t="s">
        <v>456</v>
      </c>
      <c r="F544" s="191" t="s">
        <v>71</v>
      </c>
      <c r="G544" s="191" t="s">
        <v>71</v>
      </c>
      <c r="I544" s="191" t="s">
        <v>91</v>
      </c>
      <c r="J544" s="424">
        <v>0</v>
      </c>
      <c r="K544" s="191" t="s">
        <v>71</v>
      </c>
    </row>
    <row r="545" spans="3:11" x14ac:dyDescent="0.35">
      <c r="C545" s="191" t="s">
        <v>331</v>
      </c>
      <c r="D545" s="191" t="s">
        <v>302</v>
      </c>
      <c r="E545" s="191" t="s">
        <v>456</v>
      </c>
      <c r="F545" s="191" t="s">
        <v>71</v>
      </c>
      <c r="G545" s="191" t="s">
        <v>71</v>
      </c>
      <c r="I545" s="191" t="s">
        <v>91</v>
      </c>
      <c r="J545" s="425">
        <v>0</v>
      </c>
      <c r="K545" s="191" t="s">
        <v>71</v>
      </c>
    </row>
    <row r="546" spans="3:11" x14ac:dyDescent="0.35">
      <c r="C546" s="191" t="s">
        <v>334</v>
      </c>
      <c r="D546" s="191" t="s">
        <v>302</v>
      </c>
      <c r="E546" s="191" t="s">
        <v>456</v>
      </c>
      <c r="F546" s="191" t="s">
        <v>71</v>
      </c>
      <c r="G546" s="191" t="s">
        <v>71</v>
      </c>
      <c r="I546" s="191" t="s">
        <v>91</v>
      </c>
      <c r="J546" s="425">
        <v>0</v>
      </c>
      <c r="K546" s="191" t="s">
        <v>71</v>
      </c>
    </row>
    <row r="547" spans="3:11" x14ac:dyDescent="0.35">
      <c r="C547" s="191" t="s">
        <v>336</v>
      </c>
      <c r="D547" s="191" t="s">
        <v>302</v>
      </c>
      <c r="E547" s="191" t="s">
        <v>456</v>
      </c>
      <c r="F547" s="191" t="s">
        <v>71</v>
      </c>
      <c r="G547" s="191" t="s">
        <v>71</v>
      </c>
      <c r="I547" s="191" t="s">
        <v>91</v>
      </c>
      <c r="J547" s="425">
        <v>5000000</v>
      </c>
      <c r="K547" s="191" t="s">
        <v>71</v>
      </c>
    </row>
    <row r="548" spans="3:11" x14ac:dyDescent="0.35">
      <c r="C548" s="191" t="s">
        <v>339</v>
      </c>
      <c r="D548" s="191" t="s">
        <v>302</v>
      </c>
      <c r="E548" s="191" t="s">
        <v>456</v>
      </c>
      <c r="F548" s="191" t="s">
        <v>71</v>
      </c>
      <c r="G548" s="191" t="s">
        <v>71</v>
      </c>
      <c r="I548" s="191" t="s">
        <v>91</v>
      </c>
      <c r="J548" s="425">
        <v>0</v>
      </c>
      <c r="K548" s="191" t="s">
        <v>71</v>
      </c>
    </row>
    <row r="549" spans="3:11" x14ac:dyDescent="0.35">
      <c r="C549" s="191" t="s">
        <v>342</v>
      </c>
      <c r="D549" s="191" t="s">
        <v>302</v>
      </c>
      <c r="E549" s="191" t="s">
        <v>456</v>
      </c>
      <c r="F549" s="191" t="s">
        <v>71</v>
      </c>
      <c r="G549" s="191" t="s">
        <v>71</v>
      </c>
      <c r="I549" s="191" t="s">
        <v>91</v>
      </c>
      <c r="J549" s="425">
        <v>0</v>
      </c>
      <c r="K549" s="191" t="s">
        <v>71</v>
      </c>
    </row>
    <row r="550" spans="3:11" x14ac:dyDescent="0.35">
      <c r="C550" s="191" t="s">
        <v>345</v>
      </c>
      <c r="D550" s="191" t="s">
        <v>302</v>
      </c>
      <c r="E550" s="191" t="s">
        <v>456</v>
      </c>
      <c r="F550" s="191" t="s">
        <v>71</v>
      </c>
      <c r="G550" s="191" t="s">
        <v>71</v>
      </c>
      <c r="I550" s="191" t="s">
        <v>91</v>
      </c>
      <c r="J550" s="425">
        <v>0</v>
      </c>
      <c r="K550" s="191" t="s">
        <v>71</v>
      </c>
    </row>
    <row r="551" spans="3:11" x14ac:dyDescent="0.35">
      <c r="C551" s="191" t="s">
        <v>347</v>
      </c>
      <c r="D551" s="191" t="s">
        <v>302</v>
      </c>
      <c r="E551" s="191" t="s">
        <v>456</v>
      </c>
      <c r="F551" s="191" t="s">
        <v>71</v>
      </c>
      <c r="G551" s="191" t="s">
        <v>71</v>
      </c>
      <c r="I551" s="191" t="s">
        <v>91</v>
      </c>
      <c r="J551" s="425">
        <v>0</v>
      </c>
      <c r="K551" s="191" t="s">
        <v>71</v>
      </c>
    </row>
    <row r="552" spans="3:11" x14ac:dyDescent="0.35">
      <c r="C552" s="191" t="s">
        <v>349</v>
      </c>
      <c r="D552" s="191" t="s">
        <v>302</v>
      </c>
      <c r="E552" s="191" t="s">
        <v>456</v>
      </c>
      <c r="F552" s="191" t="s">
        <v>71</v>
      </c>
      <c r="G552" s="191" t="s">
        <v>71</v>
      </c>
      <c r="I552" s="191" t="s">
        <v>91</v>
      </c>
      <c r="J552" s="425">
        <v>0</v>
      </c>
      <c r="K552" s="191" t="s">
        <v>71</v>
      </c>
    </row>
    <row r="553" spans="3:11" x14ac:dyDescent="0.35">
      <c r="C553" s="191" t="s">
        <v>352</v>
      </c>
      <c r="D553" s="191" t="s">
        <v>302</v>
      </c>
      <c r="E553" s="191" t="s">
        <v>456</v>
      </c>
      <c r="F553" s="191" t="s">
        <v>71</v>
      </c>
      <c r="G553" s="191" t="s">
        <v>71</v>
      </c>
      <c r="I553" s="191" t="s">
        <v>91</v>
      </c>
      <c r="J553" s="425">
        <v>0</v>
      </c>
      <c r="K553" s="191" t="s">
        <v>71</v>
      </c>
    </row>
    <row r="554" spans="3:11" x14ac:dyDescent="0.35">
      <c r="C554" s="191" t="s">
        <v>355</v>
      </c>
      <c r="D554" s="191" t="s">
        <v>302</v>
      </c>
      <c r="E554" s="191" t="s">
        <v>456</v>
      </c>
      <c r="F554" s="191" t="s">
        <v>71</v>
      </c>
      <c r="G554" s="191" t="s">
        <v>71</v>
      </c>
      <c r="I554" s="191" t="s">
        <v>91</v>
      </c>
      <c r="J554" s="425">
        <v>0</v>
      </c>
      <c r="K554" s="191" t="s">
        <v>71</v>
      </c>
    </row>
    <row r="555" spans="3:11" x14ac:dyDescent="0.35">
      <c r="C555" s="191" t="s">
        <v>358</v>
      </c>
      <c r="D555" s="191" t="s">
        <v>302</v>
      </c>
      <c r="E555" s="191" t="s">
        <v>456</v>
      </c>
      <c r="F555" s="191" t="s">
        <v>71</v>
      </c>
      <c r="G555" s="191" t="s">
        <v>71</v>
      </c>
      <c r="I555" s="191" t="s">
        <v>91</v>
      </c>
      <c r="J555" s="425">
        <v>0</v>
      </c>
      <c r="K555" s="191" t="s">
        <v>71</v>
      </c>
    </row>
    <row r="556" spans="3:11" x14ac:dyDescent="0.35">
      <c r="C556" s="191" t="s">
        <v>361</v>
      </c>
      <c r="D556" s="191" t="s">
        <v>302</v>
      </c>
      <c r="E556" s="191" t="s">
        <v>456</v>
      </c>
      <c r="F556" s="191" t="s">
        <v>71</v>
      </c>
      <c r="G556" s="191" t="s">
        <v>71</v>
      </c>
      <c r="I556" s="191" t="s">
        <v>91</v>
      </c>
      <c r="J556" s="425">
        <v>0</v>
      </c>
      <c r="K556" s="191" t="s">
        <v>71</v>
      </c>
    </row>
    <row r="557" spans="3:11" x14ac:dyDescent="0.35">
      <c r="C557" s="191" t="s">
        <v>364</v>
      </c>
      <c r="D557" s="191" t="s">
        <v>302</v>
      </c>
      <c r="E557" s="191" t="s">
        <v>456</v>
      </c>
      <c r="F557" s="191" t="s">
        <v>71</v>
      </c>
      <c r="G557" s="191" t="s">
        <v>71</v>
      </c>
      <c r="I557" s="191" t="s">
        <v>91</v>
      </c>
      <c r="J557" s="425">
        <v>0</v>
      </c>
      <c r="K557" s="191" t="s">
        <v>71</v>
      </c>
    </row>
    <row r="558" spans="3:11" x14ac:dyDescent="0.35">
      <c r="C558" s="191" t="s">
        <v>367</v>
      </c>
      <c r="D558" s="191" t="s">
        <v>302</v>
      </c>
      <c r="E558" s="191" t="s">
        <v>456</v>
      </c>
      <c r="F558" s="191" t="s">
        <v>71</v>
      </c>
      <c r="G558" s="191" t="s">
        <v>71</v>
      </c>
      <c r="I558" s="191" t="s">
        <v>91</v>
      </c>
      <c r="J558" s="425">
        <v>0</v>
      </c>
      <c r="K558" s="191" t="s">
        <v>71</v>
      </c>
    </row>
    <row r="559" spans="3:11" x14ac:dyDescent="0.35">
      <c r="C559" s="191" t="s">
        <v>371</v>
      </c>
      <c r="D559" s="191" t="s">
        <v>302</v>
      </c>
      <c r="E559" s="191" t="s">
        <v>456</v>
      </c>
      <c r="F559" s="191" t="s">
        <v>71</v>
      </c>
      <c r="G559" s="191" t="s">
        <v>71</v>
      </c>
      <c r="I559" s="191" t="s">
        <v>91</v>
      </c>
      <c r="J559" s="425">
        <v>0</v>
      </c>
      <c r="K559" s="191" t="s">
        <v>71</v>
      </c>
    </row>
    <row r="560" spans="3:11" x14ac:dyDescent="0.35">
      <c r="C560" s="191" t="s">
        <v>373</v>
      </c>
      <c r="D560" s="191" t="s">
        <v>302</v>
      </c>
      <c r="E560" s="191" t="s">
        <v>456</v>
      </c>
      <c r="F560" s="191" t="s">
        <v>71</v>
      </c>
      <c r="G560" s="191" t="s">
        <v>71</v>
      </c>
      <c r="I560" s="191" t="s">
        <v>91</v>
      </c>
      <c r="J560" s="425">
        <v>0</v>
      </c>
      <c r="K560" s="191" t="s">
        <v>71</v>
      </c>
    </row>
    <row r="561" spans="3:11" x14ac:dyDescent="0.35">
      <c r="C561" s="191" t="s">
        <v>376</v>
      </c>
      <c r="D561" s="191" t="s">
        <v>302</v>
      </c>
      <c r="E561" s="191" t="s">
        <v>456</v>
      </c>
      <c r="F561" s="191" t="s">
        <v>71</v>
      </c>
      <c r="G561" s="191" t="s">
        <v>71</v>
      </c>
      <c r="I561" s="191" t="s">
        <v>91</v>
      </c>
      <c r="J561" s="425">
        <v>0</v>
      </c>
      <c r="K561" s="191" t="s">
        <v>71</v>
      </c>
    </row>
    <row r="562" spans="3:11" x14ac:dyDescent="0.35">
      <c r="C562" s="191" t="s">
        <v>378</v>
      </c>
      <c r="D562" s="191" t="s">
        <v>302</v>
      </c>
      <c r="E562" s="191" t="s">
        <v>456</v>
      </c>
      <c r="F562" s="191" t="s">
        <v>71</v>
      </c>
      <c r="G562" s="191" t="s">
        <v>71</v>
      </c>
      <c r="I562" s="191" t="s">
        <v>91</v>
      </c>
      <c r="J562" s="425">
        <v>0</v>
      </c>
      <c r="K562" s="191" t="s">
        <v>71</v>
      </c>
    </row>
    <row r="563" spans="3:11" x14ac:dyDescent="0.35">
      <c r="C563" s="191" t="s">
        <v>380</v>
      </c>
      <c r="D563" s="191" t="s">
        <v>302</v>
      </c>
      <c r="E563" s="191" t="s">
        <v>456</v>
      </c>
      <c r="F563" s="191" t="s">
        <v>71</v>
      </c>
      <c r="G563" s="191" t="s">
        <v>71</v>
      </c>
      <c r="I563" s="191" t="s">
        <v>91</v>
      </c>
      <c r="J563" s="425">
        <v>0</v>
      </c>
      <c r="K563" s="191" t="s">
        <v>71</v>
      </c>
    </row>
    <row r="564" spans="3:11" x14ac:dyDescent="0.35">
      <c r="C564" s="191" t="s">
        <v>382</v>
      </c>
      <c r="D564" s="191" t="s">
        <v>302</v>
      </c>
      <c r="E564" s="191" t="s">
        <v>456</v>
      </c>
      <c r="F564" s="191" t="s">
        <v>71</v>
      </c>
      <c r="G564" s="191" t="s">
        <v>71</v>
      </c>
      <c r="I564" s="191" t="s">
        <v>91</v>
      </c>
      <c r="J564" s="425"/>
      <c r="K564" s="191" t="s">
        <v>71</v>
      </c>
    </row>
    <row r="565" spans="3:11" x14ac:dyDescent="0.35">
      <c r="C565" s="191" t="s">
        <v>385</v>
      </c>
      <c r="D565" s="191" t="s">
        <v>302</v>
      </c>
      <c r="E565" s="191" t="s">
        <v>456</v>
      </c>
      <c r="F565" s="191" t="s">
        <v>71</v>
      </c>
      <c r="G565" s="191" t="s">
        <v>71</v>
      </c>
      <c r="I565" s="191" t="s">
        <v>91</v>
      </c>
      <c r="J565" s="425">
        <v>0</v>
      </c>
      <c r="K565" s="191" t="s">
        <v>71</v>
      </c>
    </row>
    <row r="566" spans="3:11" x14ac:dyDescent="0.35">
      <c r="C566" s="191" t="s">
        <v>388</v>
      </c>
      <c r="D566" s="191" t="s">
        <v>302</v>
      </c>
      <c r="E566" s="191" t="s">
        <v>456</v>
      </c>
      <c r="F566" s="191" t="s">
        <v>71</v>
      </c>
      <c r="G566" s="191" t="s">
        <v>71</v>
      </c>
      <c r="I566" s="191" t="s">
        <v>91</v>
      </c>
      <c r="J566" s="425">
        <v>0</v>
      </c>
      <c r="K566" s="191" t="s">
        <v>71</v>
      </c>
    </row>
    <row r="567" spans="3:11" x14ac:dyDescent="0.35">
      <c r="C567" s="191" t="s">
        <v>325</v>
      </c>
      <c r="D567" s="191" t="s">
        <v>302</v>
      </c>
      <c r="E567" s="191" t="s">
        <v>452</v>
      </c>
      <c r="F567" s="191" t="s">
        <v>71</v>
      </c>
      <c r="G567" s="191" t="s">
        <v>71</v>
      </c>
      <c r="I567" s="191" t="s">
        <v>91</v>
      </c>
      <c r="J567" s="424">
        <v>0</v>
      </c>
      <c r="K567" s="191" t="s">
        <v>71</v>
      </c>
    </row>
    <row r="568" spans="3:11" x14ac:dyDescent="0.35">
      <c r="C568" s="191" t="s">
        <v>331</v>
      </c>
      <c r="D568" s="191" t="s">
        <v>302</v>
      </c>
      <c r="E568" s="191" t="s">
        <v>452</v>
      </c>
      <c r="F568" s="191" t="s">
        <v>71</v>
      </c>
      <c r="G568" s="191" t="s">
        <v>71</v>
      </c>
      <c r="I568" s="191" t="s">
        <v>91</v>
      </c>
      <c r="J568" s="425">
        <v>0</v>
      </c>
      <c r="K568" s="191" t="s">
        <v>71</v>
      </c>
    </row>
    <row r="569" spans="3:11" x14ac:dyDescent="0.35">
      <c r="C569" s="191" t="s">
        <v>334</v>
      </c>
      <c r="D569" s="191" t="s">
        <v>302</v>
      </c>
      <c r="E569" s="191" t="s">
        <v>452</v>
      </c>
      <c r="F569" s="191" t="s">
        <v>71</v>
      </c>
      <c r="G569" s="191" t="s">
        <v>71</v>
      </c>
      <c r="I569" s="191" t="s">
        <v>91</v>
      </c>
      <c r="J569" s="425">
        <v>0</v>
      </c>
      <c r="K569" s="191" t="s">
        <v>71</v>
      </c>
    </row>
    <row r="570" spans="3:11" x14ac:dyDescent="0.35">
      <c r="C570" s="191" t="s">
        <v>336</v>
      </c>
      <c r="D570" s="191" t="s">
        <v>302</v>
      </c>
      <c r="E570" s="191" t="s">
        <v>452</v>
      </c>
      <c r="F570" s="191" t="s">
        <v>71</v>
      </c>
      <c r="G570" s="191" t="s">
        <v>71</v>
      </c>
      <c r="I570" s="191" t="s">
        <v>91</v>
      </c>
      <c r="J570" s="425">
        <v>0</v>
      </c>
      <c r="K570" s="191" t="s">
        <v>71</v>
      </c>
    </row>
    <row r="571" spans="3:11" x14ac:dyDescent="0.35">
      <c r="C571" s="191" t="s">
        <v>339</v>
      </c>
      <c r="D571" s="191" t="s">
        <v>302</v>
      </c>
      <c r="E571" s="191" t="s">
        <v>452</v>
      </c>
      <c r="F571" s="191" t="s">
        <v>71</v>
      </c>
      <c r="G571" s="191" t="s">
        <v>71</v>
      </c>
      <c r="I571" s="191" t="s">
        <v>91</v>
      </c>
      <c r="J571" s="425">
        <v>0</v>
      </c>
      <c r="K571" s="191" t="s">
        <v>71</v>
      </c>
    </row>
    <row r="572" spans="3:11" x14ac:dyDescent="0.35">
      <c r="C572" s="191" t="s">
        <v>342</v>
      </c>
      <c r="D572" s="191" t="s">
        <v>302</v>
      </c>
      <c r="E572" s="191" t="s">
        <v>452</v>
      </c>
      <c r="F572" s="191" t="s">
        <v>71</v>
      </c>
      <c r="G572" s="191" t="s">
        <v>71</v>
      </c>
      <c r="I572" s="191" t="s">
        <v>91</v>
      </c>
      <c r="J572" s="425">
        <v>0</v>
      </c>
      <c r="K572" s="191" t="s">
        <v>71</v>
      </c>
    </row>
    <row r="573" spans="3:11" x14ac:dyDescent="0.35">
      <c r="C573" s="191" t="s">
        <v>345</v>
      </c>
      <c r="D573" s="191" t="s">
        <v>302</v>
      </c>
      <c r="E573" s="191" t="s">
        <v>452</v>
      </c>
      <c r="F573" s="191" t="s">
        <v>71</v>
      </c>
      <c r="G573" s="191" t="s">
        <v>71</v>
      </c>
      <c r="I573" s="191" t="s">
        <v>91</v>
      </c>
      <c r="J573" s="425">
        <v>0</v>
      </c>
      <c r="K573" s="191" t="s">
        <v>71</v>
      </c>
    </row>
    <row r="574" spans="3:11" x14ac:dyDescent="0.35">
      <c r="C574" s="191" t="s">
        <v>347</v>
      </c>
      <c r="D574" s="191" t="s">
        <v>302</v>
      </c>
      <c r="E574" s="191" t="s">
        <v>452</v>
      </c>
      <c r="F574" s="191" t="s">
        <v>71</v>
      </c>
      <c r="G574" s="191" t="s">
        <v>71</v>
      </c>
      <c r="I574" s="191" t="s">
        <v>91</v>
      </c>
      <c r="J574" s="425">
        <v>0</v>
      </c>
      <c r="K574" s="191" t="s">
        <v>71</v>
      </c>
    </row>
    <row r="575" spans="3:11" x14ac:dyDescent="0.35">
      <c r="C575" s="191" t="s">
        <v>349</v>
      </c>
      <c r="D575" s="191" t="s">
        <v>302</v>
      </c>
      <c r="E575" s="191" t="s">
        <v>452</v>
      </c>
      <c r="F575" s="191" t="s">
        <v>71</v>
      </c>
      <c r="G575" s="191" t="s">
        <v>71</v>
      </c>
      <c r="I575" s="191" t="s">
        <v>91</v>
      </c>
      <c r="J575" s="425">
        <v>0</v>
      </c>
      <c r="K575" s="191" t="s">
        <v>71</v>
      </c>
    </row>
    <row r="576" spans="3:11" x14ac:dyDescent="0.35">
      <c r="C576" s="191" t="s">
        <v>352</v>
      </c>
      <c r="D576" s="191" t="s">
        <v>302</v>
      </c>
      <c r="E576" s="191" t="s">
        <v>452</v>
      </c>
      <c r="F576" s="191" t="s">
        <v>71</v>
      </c>
      <c r="G576" s="191" t="s">
        <v>71</v>
      </c>
      <c r="I576" s="191" t="s">
        <v>91</v>
      </c>
      <c r="J576" s="425">
        <v>0</v>
      </c>
      <c r="K576" s="191" t="s">
        <v>71</v>
      </c>
    </row>
    <row r="577" spans="3:11" x14ac:dyDescent="0.35">
      <c r="C577" s="191" t="s">
        <v>355</v>
      </c>
      <c r="D577" s="191" t="s">
        <v>302</v>
      </c>
      <c r="E577" s="191" t="s">
        <v>452</v>
      </c>
      <c r="F577" s="191" t="s">
        <v>71</v>
      </c>
      <c r="G577" s="191" t="s">
        <v>71</v>
      </c>
      <c r="I577" s="191" t="s">
        <v>91</v>
      </c>
      <c r="J577" s="425">
        <v>0</v>
      </c>
      <c r="K577" s="191" t="s">
        <v>71</v>
      </c>
    </row>
    <row r="578" spans="3:11" x14ac:dyDescent="0.35">
      <c r="C578" s="191" t="s">
        <v>358</v>
      </c>
      <c r="D578" s="191" t="s">
        <v>302</v>
      </c>
      <c r="E578" s="191" t="s">
        <v>452</v>
      </c>
      <c r="F578" s="191" t="s">
        <v>71</v>
      </c>
      <c r="G578" s="191" t="s">
        <v>71</v>
      </c>
      <c r="I578" s="191" t="s">
        <v>91</v>
      </c>
      <c r="J578" s="425">
        <v>0</v>
      </c>
      <c r="K578" s="191" t="s">
        <v>71</v>
      </c>
    </row>
    <row r="579" spans="3:11" x14ac:dyDescent="0.35">
      <c r="C579" s="191" t="s">
        <v>361</v>
      </c>
      <c r="D579" s="191" t="s">
        <v>302</v>
      </c>
      <c r="E579" s="191" t="s">
        <v>452</v>
      </c>
      <c r="F579" s="191" t="s">
        <v>71</v>
      </c>
      <c r="G579" s="191" t="s">
        <v>71</v>
      </c>
      <c r="I579" s="191" t="s">
        <v>91</v>
      </c>
      <c r="J579" s="425">
        <v>0</v>
      </c>
      <c r="K579" s="191" t="s">
        <v>71</v>
      </c>
    </row>
    <row r="580" spans="3:11" x14ac:dyDescent="0.35">
      <c r="C580" s="191" t="s">
        <v>364</v>
      </c>
      <c r="D580" s="191" t="s">
        <v>302</v>
      </c>
      <c r="E580" s="191" t="s">
        <v>452</v>
      </c>
      <c r="F580" s="191" t="s">
        <v>71</v>
      </c>
      <c r="G580" s="191" t="s">
        <v>71</v>
      </c>
      <c r="I580" s="191" t="s">
        <v>91</v>
      </c>
      <c r="J580" s="425">
        <v>0</v>
      </c>
      <c r="K580" s="191" t="s">
        <v>71</v>
      </c>
    </row>
    <row r="581" spans="3:11" x14ac:dyDescent="0.35">
      <c r="C581" s="191" t="s">
        <v>367</v>
      </c>
      <c r="D581" s="191" t="s">
        <v>302</v>
      </c>
      <c r="E581" s="191" t="s">
        <v>452</v>
      </c>
      <c r="F581" s="191" t="s">
        <v>71</v>
      </c>
      <c r="G581" s="191" t="s">
        <v>71</v>
      </c>
      <c r="I581" s="191" t="s">
        <v>91</v>
      </c>
      <c r="J581" s="425">
        <v>0</v>
      </c>
      <c r="K581" s="191" t="s">
        <v>71</v>
      </c>
    </row>
    <row r="582" spans="3:11" x14ac:dyDescent="0.35">
      <c r="C582" s="191" t="s">
        <v>371</v>
      </c>
      <c r="D582" s="191" t="s">
        <v>302</v>
      </c>
      <c r="E582" s="191" t="s">
        <v>452</v>
      </c>
      <c r="F582" s="191" t="s">
        <v>71</v>
      </c>
      <c r="G582" s="191" t="s">
        <v>71</v>
      </c>
      <c r="I582" s="191" t="s">
        <v>91</v>
      </c>
      <c r="J582" s="425">
        <v>0</v>
      </c>
      <c r="K582" s="191" t="s">
        <v>71</v>
      </c>
    </row>
    <row r="583" spans="3:11" x14ac:dyDescent="0.35">
      <c r="C583" s="191" t="s">
        <v>373</v>
      </c>
      <c r="D583" s="191" t="s">
        <v>302</v>
      </c>
      <c r="E583" s="191" t="s">
        <v>452</v>
      </c>
      <c r="F583" s="191" t="s">
        <v>71</v>
      </c>
      <c r="G583" s="191" t="s">
        <v>71</v>
      </c>
      <c r="I583" s="191" t="s">
        <v>91</v>
      </c>
      <c r="J583" s="425">
        <v>0</v>
      </c>
      <c r="K583" s="191" t="s">
        <v>71</v>
      </c>
    </row>
    <row r="584" spans="3:11" x14ac:dyDescent="0.35">
      <c r="C584" s="191" t="s">
        <v>376</v>
      </c>
      <c r="D584" s="191" t="s">
        <v>302</v>
      </c>
      <c r="E584" s="191" t="s">
        <v>452</v>
      </c>
      <c r="F584" s="191" t="s">
        <v>71</v>
      </c>
      <c r="G584" s="191" t="s">
        <v>71</v>
      </c>
      <c r="I584" s="191" t="s">
        <v>91</v>
      </c>
      <c r="J584" s="425">
        <v>0</v>
      </c>
      <c r="K584" s="191" t="s">
        <v>71</v>
      </c>
    </row>
    <row r="585" spans="3:11" x14ac:dyDescent="0.35">
      <c r="C585" s="191" t="s">
        <v>378</v>
      </c>
      <c r="D585" s="191" t="s">
        <v>302</v>
      </c>
      <c r="E585" s="191" t="s">
        <v>452</v>
      </c>
      <c r="F585" s="191" t="s">
        <v>71</v>
      </c>
      <c r="G585" s="191" t="s">
        <v>71</v>
      </c>
      <c r="I585" s="191" t="s">
        <v>91</v>
      </c>
      <c r="J585" s="425">
        <v>0</v>
      </c>
      <c r="K585" s="191" t="s">
        <v>71</v>
      </c>
    </row>
    <row r="586" spans="3:11" x14ac:dyDescent="0.35">
      <c r="C586" s="191" t="s">
        <v>380</v>
      </c>
      <c r="D586" s="191" t="s">
        <v>302</v>
      </c>
      <c r="E586" s="191" t="s">
        <v>452</v>
      </c>
      <c r="F586" s="191" t="s">
        <v>71</v>
      </c>
      <c r="G586" s="191" t="s">
        <v>71</v>
      </c>
      <c r="I586" s="191" t="s">
        <v>91</v>
      </c>
      <c r="J586" s="425">
        <v>0</v>
      </c>
      <c r="K586" s="191" t="s">
        <v>71</v>
      </c>
    </row>
    <row r="587" spans="3:11" x14ac:dyDescent="0.35">
      <c r="C587" s="191" t="s">
        <v>382</v>
      </c>
      <c r="D587" s="191" t="s">
        <v>302</v>
      </c>
      <c r="E587" s="191" t="s">
        <v>452</v>
      </c>
      <c r="F587" s="191" t="s">
        <v>71</v>
      </c>
      <c r="G587" s="191" t="s">
        <v>71</v>
      </c>
      <c r="I587" s="191" t="s">
        <v>91</v>
      </c>
      <c r="J587" s="425">
        <v>100000000</v>
      </c>
      <c r="K587" s="191" t="s">
        <v>71</v>
      </c>
    </row>
    <row r="588" spans="3:11" x14ac:dyDescent="0.35">
      <c r="C588" s="191" t="s">
        <v>385</v>
      </c>
      <c r="D588" s="191" t="s">
        <v>302</v>
      </c>
      <c r="E588" s="191" t="s">
        <v>452</v>
      </c>
      <c r="F588" s="191" t="s">
        <v>71</v>
      </c>
      <c r="G588" s="191" t="s">
        <v>71</v>
      </c>
      <c r="I588" s="191" t="s">
        <v>91</v>
      </c>
      <c r="J588" s="425">
        <v>0</v>
      </c>
      <c r="K588" s="191" t="s">
        <v>71</v>
      </c>
    </row>
    <row r="589" spans="3:11" x14ac:dyDescent="0.35">
      <c r="C589" s="191" t="s">
        <v>388</v>
      </c>
      <c r="D589" s="191" t="s">
        <v>302</v>
      </c>
      <c r="E589" s="191" t="s">
        <v>452</v>
      </c>
      <c r="F589" s="191" t="s">
        <v>71</v>
      </c>
      <c r="G589" s="191" t="s">
        <v>71</v>
      </c>
      <c r="I589" s="191" t="s">
        <v>91</v>
      </c>
      <c r="J589" s="425">
        <v>0</v>
      </c>
      <c r="K589" s="191" t="s">
        <v>71</v>
      </c>
    </row>
    <row r="590" spans="3:11" x14ac:dyDescent="0.35">
      <c r="C590" s="191" t="s">
        <v>325</v>
      </c>
      <c r="D590" s="191" t="s">
        <v>301</v>
      </c>
      <c r="E590" s="191" t="s">
        <v>440</v>
      </c>
      <c r="F590" s="191" t="s">
        <v>71</v>
      </c>
      <c r="G590" s="191" t="s">
        <v>71</v>
      </c>
      <c r="I590" s="191" t="s">
        <v>91</v>
      </c>
      <c r="J590" s="424">
        <v>259433819</v>
      </c>
      <c r="K590" s="191" t="s">
        <v>71</v>
      </c>
    </row>
    <row r="591" spans="3:11" x14ac:dyDescent="0.35">
      <c r="C591" s="191" t="s">
        <v>331</v>
      </c>
      <c r="D591" s="191" t="s">
        <v>301</v>
      </c>
      <c r="E591" s="191" t="s">
        <v>440</v>
      </c>
      <c r="F591" s="191" t="s">
        <v>71</v>
      </c>
      <c r="G591" s="191" t="s">
        <v>71</v>
      </c>
      <c r="I591" s="191" t="s">
        <v>91</v>
      </c>
      <c r="J591" s="425">
        <v>0</v>
      </c>
      <c r="K591" s="191" t="s">
        <v>71</v>
      </c>
    </row>
    <row r="592" spans="3:11" x14ac:dyDescent="0.35">
      <c r="C592" s="191" t="s">
        <v>334</v>
      </c>
      <c r="D592" s="191" t="s">
        <v>301</v>
      </c>
      <c r="E592" s="191" t="s">
        <v>440</v>
      </c>
      <c r="F592" s="191" t="s">
        <v>71</v>
      </c>
      <c r="G592" s="191" t="s">
        <v>71</v>
      </c>
      <c r="I592" s="191" t="s">
        <v>91</v>
      </c>
      <c r="J592" s="425">
        <v>4326500</v>
      </c>
      <c r="K592" s="191" t="s">
        <v>71</v>
      </c>
    </row>
    <row r="593" spans="3:11" x14ac:dyDescent="0.35">
      <c r="C593" s="191" t="s">
        <v>336</v>
      </c>
      <c r="D593" s="191" t="s">
        <v>301</v>
      </c>
      <c r="E593" s="191" t="s">
        <v>440</v>
      </c>
      <c r="F593" s="191" t="s">
        <v>71</v>
      </c>
      <c r="G593" s="191" t="s">
        <v>71</v>
      </c>
      <c r="I593" s="191" t="s">
        <v>91</v>
      </c>
      <c r="J593" s="425"/>
      <c r="K593" s="191" t="s">
        <v>71</v>
      </c>
    </row>
    <row r="594" spans="3:11" x14ac:dyDescent="0.35">
      <c r="C594" s="191" t="s">
        <v>339</v>
      </c>
      <c r="D594" s="191" t="s">
        <v>301</v>
      </c>
      <c r="E594" s="191" t="s">
        <v>440</v>
      </c>
      <c r="F594" s="191" t="s">
        <v>71</v>
      </c>
      <c r="G594" s="191" t="s">
        <v>71</v>
      </c>
      <c r="I594" s="191" t="s">
        <v>91</v>
      </c>
      <c r="J594" s="425">
        <v>76389336</v>
      </c>
      <c r="K594" s="191" t="s">
        <v>71</v>
      </c>
    </row>
    <row r="595" spans="3:11" x14ac:dyDescent="0.35">
      <c r="C595" s="191" t="s">
        <v>342</v>
      </c>
      <c r="D595" s="191" t="s">
        <v>301</v>
      </c>
      <c r="E595" s="191" t="s">
        <v>440</v>
      </c>
      <c r="F595" s="191" t="s">
        <v>71</v>
      </c>
      <c r="G595" s="191" t="s">
        <v>71</v>
      </c>
      <c r="I595" s="191" t="s">
        <v>91</v>
      </c>
      <c r="J595" s="425">
        <v>0</v>
      </c>
      <c r="K595" s="191" t="s">
        <v>71</v>
      </c>
    </row>
    <row r="596" spans="3:11" x14ac:dyDescent="0.35">
      <c r="C596" s="191" t="s">
        <v>345</v>
      </c>
      <c r="D596" s="191" t="s">
        <v>301</v>
      </c>
      <c r="E596" s="191" t="s">
        <v>440</v>
      </c>
      <c r="F596" s="191" t="s">
        <v>71</v>
      </c>
      <c r="G596" s="191" t="s">
        <v>71</v>
      </c>
      <c r="I596" s="191" t="s">
        <v>91</v>
      </c>
      <c r="J596" s="425">
        <v>0</v>
      </c>
      <c r="K596" s="191" t="s">
        <v>71</v>
      </c>
    </row>
    <row r="597" spans="3:11" x14ac:dyDescent="0.35">
      <c r="C597" s="191" t="s">
        <v>347</v>
      </c>
      <c r="D597" s="191" t="s">
        <v>301</v>
      </c>
      <c r="E597" s="191" t="s">
        <v>440</v>
      </c>
      <c r="F597" s="191" t="s">
        <v>71</v>
      </c>
      <c r="G597" s="191" t="s">
        <v>71</v>
      </c>
      <c r="I597" s="191" t="s">
        <v>91</v>
      </c>
      <c r="J597" s="425">
        <v>0</v>
      </c>
      <c r="K597" s="191" t="s">
        <v>71</v>
      </c>
    </row>
    <row r="598" spans="3:11" x14ac:dyDescent="0.35">
      <c r="C598" s="191" t="s">
        <v>349</v>
      </c>
      <c r="D598" s="191" t="s">
        <v>301</v>
      </c>
      <c r="E598" s="191" t="s">
        <v>440</v>
      </c>
      <c r="F598" s="191" t="s">
        <v>71</v>
      </c>
      <c r="G598" s="191" t="s">
        <v>71</v>
      </c>
      <c r="I598" s="191" t="s">
        <v>91</v>
      </c>
      <c r="J598" s="425">
        <v>9437991</v>
      </c>
      <c r="K598" s="191" t="s">
        <v>71</v>
      </c>
    </row>
    <row r="599" spans="3:11" x14ac:dyDescent="0.35">
      <c r="C599" s="191" t="s">
        <v>352</v>
      </c>
      <c r="D599" s="191" t="s">
        <v>301</v>
      </c>
      <c r="E599" s="191" t="s">
        <v>440</v>
      </c>
      <c r="F599" s="191" t="s">
        <v>71</v>
      </c>
      <c r="G599" s="191" t="s">
        <v>71</v>
      </c>
      <c r="I599" s="191" t="s">
        <v>91</v>
      </c>
      <c r="J599" s="425">
        <v>8097631</v>
      </c>
      <c r="K599" s="191" t="s">
        <v>71</v>
      </c>
    </row>
    <row r="600" spans="3:11" x14ac:dyDescent="0.35">
      <c r="C600" s="191" t="s">
        <v>355</v>
      </c>
      <c r="D600" s="191" t="s">
        <v>301</v>
      </c>
      <c r="E600" s="191" t="s">
        <v>440</v>
      </c>
      <c r="F600" s="191" t="s">
        <v>71</v>
      </c>
      <c r="G600" s="191" t="s">
        <v>71</v>
      </c>
      <c r="I600" s="191" t="s">
        <v>91</v>
      </c>
      <c r="J600" s="425">
        <v>20167401</v>
      </c>
      <c r="K600" s="191" t="s">
        <v>71</v>
      </c>
    </row>
    <row r="601" spans="3:11" x14ac:dyDescent="0.35">
      <c r="C601" s="191" t="s">
        <v>358</v>
      </c>
      <c r="D601" s="191" t="s">
        <v>301</v>
      </c>
      <c r="E601" s="191" t="s">
        <v>440</v>
      </c>
      <c r="F601" s="191" t="s">
        <v>71</v>
      </c>
      <c r="G601" s="191" t="s">
        <v>71</v>
      </c>
      <c r="I601" s="191" t="s">
        <v>91</v>
      </c>
      <c r="J601" s="425">
        <v>430023</v>
      </c>
      <c r="K601" s="191" t="s">
        <v>71</v>
      </c>
    </row>
    <row r="602" spans="3:11" x14ac:dyDescent="0.35">
      <c r="C602" s="191" t="s">
        <v>361</v>
      </c>
      <c r="D602" s="191" t="s">
        <v>301</v>
      </c>
      <c r="E602" s="191" t="s">
        <v>440</v>
      </c>
      <c r="F602" s="191" t="s">
        <v>71</v>
      </c>
      <c r="G602" s="191" t="s">
        <v>71</v>
      </c>
      <c r="I602" s="191" t="s">
        <v>91</v>
      </c>
      <c r="J602" s="425">
        <v>6940937</v>
      </c>
      <c r="K602" s="191" t="s">
        <v>71</v>
      </c>
    </row>
    <row r="603" spans="3:11" x14ac:dyDescent="0.35">
      <c r="C603" s="191" t="s">
        <v>364</v>
      </c>
      <c r="D603" s="191" t="s">
        <v>301</v>
      </c>
      <c r="E603" s="191" t="s">
        <v>440</v>
      </c>
      <c r="F603" s="191" t="s">
        <v>71</v>
      </c>
      <c r="G603" s="191" t="s">
        <v>71</v>
      </c>
      <c r="I603" s="191" t="s">
        <v>91</v>
      </c>
      <c r="J603" s="425">
        <v>639113</v>
      </c>
      <c r="K603" s="191" t="s">
        <v>71</v>
      </c>
    </row>
    <row r="604" spans="3:11" x14ac:dyDescent="0.35">
      <c r="C604" s="191" t="s">
        <v>367</v>
      </c>
      <c r="D604" s="191" t="s">
        <v>301</v>
      </c>
      <c r="E604" s="191" t="s">
        <v>440</v>
      </c>
      <c r="F604" s="191" t="s">
        <v>71</v>
      </c>
      <c r="G604" s="191" t="s">
        <v>71</v>
      </c>
      <c r="I604" s="191" t="s">
        <v>91</v>
      </c>
      <c r="J604" s="425">
        <v>2076540</v>
      </c>
      <c r="K604" s="191" t="s">
        <v>71</v>
      </c>
    </row>
    <row r="605" spans="3:11" x14ac:dyDescent="0.35">
      <c r="C605" s="191" t="s">
        <v>371</v>
      </c>
      <c r="D605" s="191" t="s">
        <v>301</v>
      </c>
      <c r="E605" s="191" t="s">
        <v>440</v>
      </c>
      <c r="F605" s="191" t="s">
        <v>71</v>
      </c>
      <c r="G605" s="191" t="s">
        <v>71</v>
      </c>
      <c r="I605" s="191" t="s">
        <v>91</v>
      </c>
      <c r="J605" s="425">
        <v>0</v>
      </c>
      <c r="K605" s="191" t="s">
        <v>71</v>
      </c>
    </row>
    <row r="606" spans="3:11" x14ac:dyDescent="0.35">
      <c r="C606" s="191" t="s">
        <v>373</v>
      </c>
      <c r="D606" s="191" t="s">
        <v>301</v>
      </c>
      <c r="E606" s="191" t="s">
        <v>440</v>
      </c>
      <c r="F606" s="191" t="s">
        <v>71</v>
      </c>
      <c r="G606" s="191" t="s">
        <v>71</v>
      </c>
      <c r="I606" s="191" t="s">
        <v>91</v>
      </c>
      <c r="J606" s="425">
        <v>3813853</v>
      </c>
      <c r="K606" s="191" t="s">
        <v>71</v>
      </c>
    </row>
    <row r="607" spans="3:11" x14ac:dyDescent="0.35">
      <c r="C607" s="191" t="s">
        <v>376</v>
      </c>
      <c r="D607" s="191" t="s">
        <v>301</v>
      </c>
      <c r="E607" s="191" t="s">
        <v>440</v>
      </c>
      <c r="F607" s="191" t="s">
        <v>71</v>
      </c>
      <c r="G607" s="191" t="s">
        <v>71</v>
      </c>
      <c r="I607" s="191" t="s">
        <v>91</v>
      </c>
      <c r="J607" s="425">
        <v>0</v>
      </c>
      <c r="K607" s="191" t="s">
        <v>71</v>
      </c>
    </row>
    <row r="608" spans="3:11" x14ac:dyDescent="0.35">
      <c r="C608" s="191" t="s">
        <v>378</v>
      </c>
      <c r="D608" s="191" t="s">
        <v>301</v>
      </c>
      <c r="E608" s="191" t="s">
        <v>440</v>
      </c>
      <c r="F608" s="191" t="s">
        <v>71</v>
      </c>
      <c r="G608" s="191" t="s">
        <v>71</v>
      </c>
      <c r="I608" s="191" t="s">
        <v>91</v>
      </c>
      <c r="J608" s="425">
        <v>906180</v>
      </c>
      <c r="K608" s="191" t="s">
        <v>71</v>
      </c>
    </row>
    <row r="609" spans="3:11" x14ac:dyDescent="0.35">
      <c r="C609" s="191" t="s">
        <v>380</v>
      </c>
      <c r="D609" s="191" t="s">
        <v>301</v>
      </c>
      <c r="E609" s="191" t="s">
        <v>440</v>
      </c>
      <c r="F609" s="191" t="s">
        <v>71</v>
      </c>
      <c r="G609" s="191" t="s">
        <v>71</v>
      </c>
      <c r="I609" s="191" t="s">
        <v>91</v>
      </c>
      <c r="J609" s="425">
        <v>112720</v>
      </c>
      <c r="K609" s="191" t="s">
        <v>71</v>
      </c>
    </row>
    <row r="610" spans="3:11" x14ac:dyDescent="0.35">
      <c r="C610" s="191" t="s">
        <v>382</v>
      </c>
      <c r="D610" s="191" t="s">
        <v>301</v>
      </c>
      <c r="E610" s="191" t="s">
        <v>440</v>
      </c>
      <c r="F610" s="191" t="s">
        <v>71</v>
      </c>
      <c r="G610" s="191" t="s">
        <v>71</v>
      </c>
      <c r="I610" s="191" t="s">
        <v>91</v>
      </c>
      <c r="J610" s="425">
        <v>0</v>
      </c>
      <c r="K610" s="191" t="s">
        <v>71</v>
      </c>
    </row>
    <row r="611" spans="3:11" x14ac:dyDescent="0.35">
      <c r="C611" s="191" t="s">
        <v>385</v>
      </c>
      <c r="D611" s="191" t="s">
        <v>301</v>
      </c>
      <c r="E611" s="191" t="s">
        <v>440</v>
      </c>
      <c r="F611" s="191" t="s">
        <v>71</v>
      </c>
      <c r="G611" s="191" t="s">
        <v>71</v>
      </c>
      <c r="I611" s="191" t="s">
        <v>91</v>
      </c>
      <c r="J611" s="425">
        <v>468900</v>
      </c>
      <c r="K611" s="191" t="s">
        <v>71</v>
      </c>
    </row>
    <row r="612" spans="3:11" x14ac:dyDescent="0.35">
      <c r="C612" s="191" t="s">
        <v>388</v>
      </c>
      <c r="D612" s="191" t="s">
        <v>301</v>
      </c>
      <c r="E612" s="191" t="s">
        <v>440</v>
      </c>
      <c r="F612" s="191" t="s">
        <v>71</v>
      </c>
      <c r="G612" s="191" t="s">
        <v>71</v>
      </c>
      <c r="I612" s="191" t="s">
        <v>91</v>
      </c>
      <c r="J612" s="425">
        <v>172992</v>
      </c>
      <c r="K612" s="191" t="s">
        <v>71</v>
      </c>
    </row>
    <row r="613" spans="3:11" x14ac:dyDescent="0.35">
      <c r="C613" s="191" t="s">
        <v>325</v>
      </c>
      <c r="D613" s="191" t="s">
        <v>301</v>
      </c>
      <c r="E613" s="191" t="s">
        <v>439</v>
      </c>
      <c r="F613" s="191" t="s">
        <v>71</v>
      </c>
      <c r="G613" s="191" t="s">
        <v>71</v>
      </c>
      <c r="I613" s="191" t="s">
        <v>91</v>
      </c>
      <c r="J613" s="424">
        <v>129740529</v>
      </c>
      <c r="K613" s="191" t="s">
        <v>71</v>
      </c>
    </row>
    <row r="614" spans="3:11" x14ac:dyDescent="0.35">
      <c r="C614" s="191" t="s">
        <v>331</v>
      </c>
      <c r="D614" s="191" t="s">
        <v>301</v>
      </c>
      <c r="E614" s="191" t="s">
        <v>439</v>
      </c>
      <c r="F614" s="191" t="s">
        <v>71</v>
      </c>
      <c r="G614" s="191" t="s">
        <v>71</v>
      </c>
      <c r="I614" s="191" t="s">
        <v>91</v>
      </c>
      <c r="J614" s="425">
        <v>244248344</v>
      </c>
      <c r="K614" s="191" t="s">
        <v>71</v>
      </c>
    </row>
    <row r="615" spans="3:11" x14ac:dyDescent="0.35">
      <c r="C615" s="191" t="s">
        <v>334</v>
      </c>
      <c r="D615" s="191" t="s">
        <v>301</v>
      </c>
      <c r="E615" s="191" t="s">
        <v>439</v>
      </c>
      <c r="F615" s="191" t="s">
        <v>71</v>
      </c>
      <c r="G615" s="191" t="s">
        <v>71</v>
      </c>
      <c r="I615" s="191" t="s">
        <v>91</v>
      </c>
      <c r="J615" s="425">
        <v>19374257</v>
      </c>
      <c r="K615" s="191" t="s">
        <v>71</v>
      </c>
    </row>
    <row r="616" spans="3:11" x14ac:dyDescent="0.35">
      <c r="C616" s="191" t="s">
        <v>336</v>
      </c>
      <c r="D616" s="191" t="s">
        <v>301</v>
      </c>
      <c r="E616" s="191" t="s">
        <v>439</v>
      </c>
      <c r="F616" s="191" t="s">
        <v>71</v>
      </c>
      <c r="G616" s="191" t="s">
        <v>71</v>
      </c>
      <c r="I616" s="191" t="s">
        <v>91</v>
      </c>
      <c r="J616" s="425">
        <v>127518260</v>
      </c>
      <c r="K616" s="191" t="s">
        <v>71</v>
      </c>
    </row>
    <row r="617" spans="3:11" x14ac:dyDescent="0.35">
      <c r="C617" s="191" t="s">
        <v>339</v>
      </c>
      <c r="D617" s="191" t="s">
        <v>301</v>
      </c>
      <c r="E617" s="191" t="s">
        <v>439</v>
      </c>
      <c r="F617" s="191" t="s">
        <v>71</v>
      </c>
      <c r="G617" s="191" t="s">
        <v>71</v>
      </c>
      <c r="I617" s="191" t="s">
        <v>91</v>
      </c>
      <c r="J617" s="425">
        <v>168906260</v>
      </c>
      <c r="K617" s="191" t="s">
        <v>71</v>
      </c>
    </row>
    <row r="618" spans="3:11" x14ac:dyDescent="0.35">
      <c r="C618" s="191" t="s">
        <v>342</v>
      </c>
      <c r="D618" s="191" t="s">
        <v>301</v>
      </c>
      <c r="E618" s="191" t="s">
        <v>439</v>
      </c>
      <c r="F618" s="191" t="s">
        <v>71</v>
      </c>
      <c r="G618" s="191" t="s">
        <v>71</v>
      </c>
      <c r="I618" s="191" t="s">
        <v>91</v>
      </c>
      <c r="J618" s="425">
        <v>10835176</v>
      </c>
      <c r="K618" s="191" t="s">
        <v>71</v>
      </c>
    </row>
    <row r="619" spans="3:11" x14ac:dyDescent="0.35">
      <c r="C619" s="191" t="s">
        <v>345</v>
      </c>
      <c r="D619" s="191" t="s">
        <v>301</v>
      </c>
      <c r="E619" s="191" t="s">
        <v>439</v>
      </c>
      <c r="F619" s="191" t="s">
        <v>71</v>
      </c>
      <c r="G619" s="191" t="s">
        <v>71</v>
      </c>
      <c r="I619" s="191" t="s">
        <v>91</v>
      </c>
      <c r="J619" s="425">
        <v>62310947</v>
      </c>
      <c r="K619" s="191" t="s">
        <v>71</v>
      </c>
    </row>
    <row r="620" spans="3:11" x14ac:dyDescent="0.35">
      <c r="C620" s="191" t="s">
        <v>347</v>
      </c>
      <c r="D620" s="191" t="s">
        <v>301</v>
      </c>
      <c r="E620" s="191" t="s">
        <v>439</v>
      </c>
      <c r="F620" s="191" t="s">
        <v>71</v>
      </c>
      <c r="G620" s="191" t="s">
        <v>71</v>
      </c>
      <c r="I620" s="191" t="s">
        <v>91</v>
      </c>
      <c r="J620" s="425">
        <v>0</v>
      </c>
      <c r="K620" s="191" t="s">
        <v>71</v>
      </c>
    </row>
    <row r="621" spans="3:11" x14ac:dyDescent="0.35">
      <c r="C621" s="191" t="s">
        <v>349</v>
      </c>
      <c r="D621" s="191" t="s">
        <v>301</v>
      </c>
      <c r="E621" s="191" t="s">
        <v>439</v>
      </c>
      <c r="F621" s="191" t="s">
        <v>71</v>
      </c>
      <c r="G621" s="191" t="s">
        <v>71</v>
      </c>
      <c r="I621" s="191" t="s">
        <v>91</v>
      </c>
      <c r="J621" s="425">
        <v>24280153</v>
      </c>
      <c r="K621" s="191" t="s">
        <v>71</v>
      </c>
    </row>
    <row r="622" spans="3:11" x14ac:dyDescent="0.35">
      <c r="C622" s="191" t="s">
        <v>352</v>
      </c>
      <c r="D622" s="191" t="s">
        <v>301</v>
      </c>
      <c r="E622" s="191" t="s">
        <v>439</v>
      </c>
      <c r="F622" s="191" t="s">
        <v>71</v>
      </c>
      <c r="G622" s="191" t="s">
        <v>71</v>
      </c>
      <c r="I622" s="191" t="s">
        <v>91</v>
      </c>
      <c r="J622" s="425">
        <v>20557371</v>
      </c>
      <c r="K622" s="191" t="s">
        <v>71</v>
      </c>
    </row>
    <row r="623" spans="3:11" x14ac:dyDescent="0.35">
      <c r="C623" s="191" t="s">
        <v>355</v>
      </c>
      <c r="D623" s="191" t="s">
        <v>301</v>
      </c>
      <c r="E623" s="191" t="s">
        <v>439</v>
      </c>
      <c r="F623" s="191" t="s">
        <v>71</v>
      </c>
      <c r="G623" s="191" t="s">
        <v>71</v>
      </c>
      <c r="I623" s="191" t="s">
        <v>91</v>
      </c>
      <c r="J623" s="425">
        <v>24028094</v>
      </c>
      <c r="K623" s="191" t="s">
        <v>71</v>
      </c>
    </row>
    <row r="624" spans="3:11" x14ac:dyDescent="0.35">
      <c r="C624" s="191" t="s">
        <v>358</v>
      </c>
      <c r="D624" s="191" t="s">
        <v>301</v>
      </c>
      <c r="E624" s="191" t="s">
        <v>439</v>
      </c>
      <c r="F624" s="191" t="s">
        <v>71</v>
      </c>
      <c r="G624" s="191" t="s">
        <v>71</v>
      </c>
      <c r="I624" s="191" t="s">
        <v>91</v>
      </c>
      <c r="J624" s="425">
        <v>2616438</v>
      </c>
      <c r="K624" s="191" t="s">
        <v>71</v>
      </c>
    </row>
    <row r="625" spans="3:11" x14ac:dyDescent="0.35">
      <c r="C625" s="191" t="s">
        <v>361</v>
      </c>
      <c r="D625" s="191" t="s">
        <v>301</v>
      </c>
      <c r="E625" s="191" t="s">
        <v>439</v>
      </c>
      <c r="F625" s="191" t="s">
        <v>71</v>
      </c>
      <c r="G625" s="191" t="s">
        <v>71</v>
      </c>
      <c r="I625" s="191" t="s">
        <v>91</v>
      </c>
      <c r="J625" s="425">
        <v>21800273</v>
      </c>
      <c r="K625" s="191" t="s">
        <v>71</v>
      </c>
    </row>
    <row r="626" spans="3:11" x14ac:dyDescent="0.35">
      <c r="C626" s="191" t="s">
        <v>364</v>
      </c>
      <c r="D626" s="191" t="s">
        <v>301</v>
      </c>
      <c r="E626" s="191" t="s">
        <v>439</v>
      </c>
      <c r="F626" s="191" t="s">
        <v>71</v>
      </c>
      <c r="G626" s="191" t="s">
        <v>71</v>
      </c>
      <c r="I626" s="191" t="s">
        <v>91</v>
      </c>
      <c r="J626" s="425">
        <v>3523636</v>
      </c>
      <c r="K626" s="191" t="s">
        <v>71</v>
      </c>
    </row>
    <row r="627" spans="3:11" x14ac:dyDescent="0.35">
      <c r="C627" s="191" t="s">
        <v>367</v>
      </c>
      <c r="D627" s="191" t="s">
        <v>301</v>
      </c>
      <c r="E627" s="191" t="s">
        <v>439</v>
      </c>
      <c r="F627" s="191" t="s">
        <v>71</v>
      </c>
      <c r="G627" s="191" t="s">
        <v>71</v>
      </c>
      <c r="I627" s="191" t="s">
        <v>91</v>
      </c>
      <c r="J627" s="425">
        <v>13075760</v>
      </c>
      <c r="K627" s="191" t="s">
        <v>71</v>
      </c>
    </row>
    <row r="628" spans="3:11" x14ac:dyDescent="0.35">
      <c r="C628" s="191" t="s">
        <v>371</v>
      </c>
      <c r="D628" s="191" t="s">
        <v>301</v>
      </c>
      <c r="E628" s="191" t="s">
        <v>439</v>
      </c>
      <c r="F628" s="191" t="s">
        <v>71</v>
      </c>
      <c r="G628" s="191" t="s">
        <v>71</v>
      </c>
      <c r="I628" s="191" t="s">
        <v>91</v>
      </c>
      <c r="J628" s="425">
        <v>0</v>
      </c>
      <c r="K628" s="191" t="s">
        <v>71</v>
      </c>
    </row>
    <row r="629" spans="3:11" x14ac:dyDescent="0.35">
      <c r="C629" s="191" t="s">
        <v>373</v>
      </c>
      <c r="D629" s="191" t="s">
        <v>301</v>
      </c>
      <c r="E629" s="191" t="s">
        <v>439</v>
      </c>
      <c r="F629" s="191" t="s">
        <v>71</v>
      </c>
      <c r="G629" s="191" t="s">
        <v>71</v>
      </c>
      <c r="I629" s="191" t="s">
        <v>91</v>
      </c>
      <c r="J629" s="425">
        <v>4427487</v>
      </c>
      <c r="K629" s="191" t="s">
        <v>71</v>
      </c>
    </row>
    <row r="630" spans="3:11" x14ac:dyDescent="0.35">
      <c r="C630" s="191" t="s">
        <v>376</v>
      </c>
      <c r="D630" s="191" t="s">
        <v>301</v>
      </c>
      <c r="E630" s="191" t="s">
        <v>439</v>
      </c>
      <c r="F630" s="191" t="s">
        <v>71</v>
      </c>
      <c r="G630" s="191" t="s">
        <v>71</v>
      </c>
      <c r="I630" s="191" t="s">
        <v>91</v>
      </c>
      <c r="J630" s="425">
        <v>0</v>
      </c>
      <c r="K630" s="191" t="s">
        <v>71</v>
      </c>
    </row>
    <row r="631" spans="3:11" x14ac:dyDescent="0.35">
      <c r="C631" s="191" t="s">
        <v>378</v>
      </c>
      <c r="D631" s="191" t="s">
        <v>301</v>
      </c>
      <c r="E631" s="191" t="s">
        <v>439</v>
      </c>
      <c r="F631" s="191" t="s">
        <v>71</v>
      </c>
      <c r="G631" s="191" t="s">
        <v>71</v>
      </c>
      <c r="I631" s="191" t="s">
        <v>91</v>
      </c>
      <c r="J631" s="425">
        <v>4399297</v>
      </c>
      <c r="K631" s="191" t="s">
        <v>71</v>
      </c>
    </row>
    <row r="632" spans="3:11" x14ac:dyDescent="0.35">
      <c r="C632" s="191" t="s">
        <v>380</v>
      </c>
      <c r="D632" s="191" t="s">
        <v>301</v>
      </c>
      <c r="E632" s="191" t="s">
        <v>439</v>
      </c>
      <c r="F632" s="191" t="s">
        <v>71</v>
      </c>
      <c r="G632" s="191" t="s">
        <v>71</v>
      </c>
      <c r="I632" s="191" t="s">
        <v>91</v>
      </c>
      <c r="J632" s="425">
        <v>426590</v>
      </c>
      <c r="K632" s="191" t="s">
        <v>71</v>
      </c>
    </row>
    <row r="633" spans="3:11" x14ac:dyDescent="0.35">
      <c r="C633" s="191" t="s">
        <v>382</v>
      </c>
      <c r="D633" s="191" t="s">
        <v>301</v>
      </c>
      <c r="E633" s="191" t="s">
        <v>439</v>
      </c>
      <c r="F633" s="191" t="s">
        <v>71</v>
      </c>
      <c r="G633" s="191" t="s">
        <v>71</v>
      </c>
      <c r="I633" s="191" t="s">
        <v>91</v>
      </c>
      <c r="J633" s="425">
        <v>0</v>
      </c>
      <c r="K633" s="191" t="s">
        <v>71</v>
      </c>
    </row>
    <row r="634" spans="3:11" x14ac:dyDescent="0.35">
      <c r="C634" s="191" t="s">
        <v>385</v>
      </c>
      <c r="D634" s="191" t="s">
        <v>301</v>
      </c>
      <c r="E634" s="191" t="s">
        <v>439</v>
      </c>
      <c r="F634" s="191" t="s">
        <v>71</v>
      </c>
      <c r="G634" s="191" t="s">
        <v>71</v>
      </c>
      <c r="I634" s="191" t="s">
        <v>91</v>
      </c>
      <c r="J634" s="425">
        <v>1310810</v>
      </c>
      <c r="K634" s="191" t="s">
        <v>71</v>
      </c>
    </row>
    <row r="635" spans="3:11" x14ac:dyDescent="0.35">
      <c r="C635" s="191" t="s">
        <v>388</v>
      </c>
      <c r="D635" s="191" t="s">
        <v>301</v>
      </c>
      <c r="E635" s="191" t="s">
        <v>439</v>
      </c>
      <c r="F635" s="191" t="s">
        <v>71</v>
      </c>
      <c r="G635" s="191" t="s">
        <v>71</v>
      </c>
      <c r="I635" s="191" t="s">
        <v>91</v>
      </c>
      <c r="J635" s="425">
        <v>867062</v>
      </c>
      <c r="K635" s="191" t="s">
        <v>71</v>
      </c>
    </row>
    <row r="636" spans="3:11" x14ac:dyDescent="0.35">
      <c r="C636" s="191" t="s">
        <v>325</v>
      </c>
      <c r="D636" s="191" t="s">
        <v>302</v>
      </c>
      <c r="E636" s="191" t="s">
        <v>453</v>
      </c>
      <c r="F636" s="191" t="s">
        <v>71</v>
      </c>
      <c r="G636" s="191" t="s">
        <v>71</v>
      </c>
      <c r="I636" s="191" t="s">
        <v>91</v>
      </c>
      <c r="J636" s="424">
        <v>0</v>
      </c>
      <c r="K636" s="191" t="s">
        <v>71</v>
      </c>
    </row>
    <row r="637" spans="3:11" x14ac:dyDescent="0.35">
      <c r="C637" s="191" t="s">
        <v>331</v>
      </c>
      <c r="D637" s="191" t="s">
        <v>302</v>
      </c>
      <c r="E637" s="191" t="s">
        <v>453</v>
      </c>
      <c r="F637" s="191" t="s">
        <v>71</v>
      </c>
      <c r="G637" s="191" t="s">
        <v>71</v>
      </c>
      <c r="I637" s="191" t="s">
        <v>91</v>
      </c>
      <c r="J637" s="425">
        <v>0</v>
      </c>
      <c r="K637" s="191" t="s">
        <v>71</v>
      </c>
    </row>
    <row r="638" spans="3:11" x14ac:dyDescent="0.35">
      <c r="C638" s="191" t="s">
        <v>334</v>
      </c>
      <c r="D638" s="191" t="s">
        <v>302</v>
      </c>
      <c r="E638" s="191" t="s">
        <v>453</v>
      </c>
      <c r="F638" s="191" t="s">
        <v>71</v>
      </c>
      <c r="G638" s="191" t="s">
        <v>71</v>
      </c>
      <c r="I638" s="191" t="s">
        <v>91</v>
      </c>
      <c r="J638" s="425">
        <v>0</v>
      </c>
      <c r="K638" s="191" t="s">
        <v>71</v>
      </c>
    </row>
    <row r="639" spans="3:11" x14ac:dyDescent="0.35">
      <c r="C639" s="191" t="s">
        <v>336</v>
      </c>
      <c r="D639" s="191" t="s">
        <v>302</v>
      </c>
      <c r="E639" s="191" t="s">
        <v>453</v>
      </c>
      <c r="F639" s="191" t="s">
        <v>71</v>
      </c>
      <c r="G639" s="191" t="s">
        <v>71</v>
      </c>
      <c r="I639" s="191" t="s">
        <v>91</v>
      </c>
      <c r="J639" s="425">
        <v>100000000</v>
      </c>
      <c r="K639" s="191" t="s">
        <v>71</v>
      </c>
    </row>
    <row r="640" spans="3:11" x14ac:dyDescent="0.35">
      <c r="C640" s="191" t="s">
        <v>339</v>
      </c>
      <c r="D640" s="191" t="s">
        <v>302</v>
      </c>
      <c r="E640" s="191" t="s">
        <v>453</v>
      </c>
      <c r="F640" s="191" t="s">
        <v>71</v>
      </c>
      <c r="G640" s="191" t="s">
        <v>71</v>
      </c>
      <c r="I640" s="191" t="s">
        <v>91</v>
      </c>
      <c r="J640" s="425">
        <v>0</v>
      </c>
      <c r="K640" s="191" t="s">
        <v>71</v>
      </c>
    </row>
    <row r="641" spans="3:11" x14ac:dyDescent="0.35">
      <c r="C641" s="191" t="s">
        <v>342</v>
      </c>
      <c r="D641" s="191" t="s">
        <v>302</v>
      </c>
      <c r="E641" s="191" t="s">
        <v>453</v>
      </c>
      <c r="F641" s="191" t="s">
        <v>71</v>
      </c>
      <c r="G641" s="191" t="s">
        <v>71</v>
      </c>
      <c r="I641" s="191" t="s">
        <v>91</v>
      </c>
      <c r="J641" s="425">
        <v>0</v>
      </c>
      <c r="K641" s="191" t="s">
        <v>71</v>
      </c>
    </row>
    <row r="642" spans="3:11" x14ac:dyDescent="0.35">
      <c r="C642" s="191" t="s">
        <v>345</v>
      </c>
      <c r="D642" s="191" t="s">
        <v>302</v>
      </c>
      <c r="E642" s="191" t="s">
        <v>453</v>
      </c>
      <c r="F642" s="191" t="s">
        <v>71</v>
      </c>
      <c r="G642" s="191" t="s">
        <v>71</v>
      </c>
      <c r="I642" s="191" t="s">
        <v>91</v>
      </c>
      <c r="J642" s="425">
        <v>0</v>
      </c>
      <c r="K642" s="191" t="s">
        <v>71</v>
      </c>
    </row>
    <row r="643" spans="3:11" x14ac:dyDescent="0.35">
      <c r="C643" s="191" t="s">
        <v>347</v>
      </c>
      <c r="D643" s="191" t="s">
        <v>302</v>
      </c>
      <c r="E643" s="191" t="s">
        <v>453</v>
      </c>
      <c r="F643" s="191" t="s">
        <v>71</v>
      </c>
      <c r="G643" s="191" t="s">
        <v>71</v>
      </c>
      <c r="I643" s="191" t="s">
        <v>91</v>
      </c>
      <c r="J643" s="425">
        <v>0</v>
      </c>
      <c r="K643" s="191" t="s">
        <v>71</v>
      </c>
    </row>
    <row r="644" spans="3:11" x14ac:dyDescent="0.35">
      <c r="C644" s="191" t="s">
        <v>349</v>
      </c>
      <c r="D644" s="191" t="s">
        <v>302</v>
      </c>
      <c r="E644" s="191" t="s">
        <v>453</v>
      </c>
      <c r="F644" s="191" t="s">
        <v>71</v>
      </c>
      <c r="G644" s="191" t="s">
        <v>71</v>
      </c>
      <c r="I644" s="191" t="s">
        <v>91</v>
      </c>
      <c r="J644" s="425">
        <v>0</v>
      </c>
      <c r="K644" s="191" t="s">
        <v>71</v>
      </c>
    </row>
    <row r="645" spans="3:11" x14ac:dyDescent="0.35">
      <c r="C645" s="191" t="s">
        <v>352</v>
      </c>
      <c r="D645" s="191" t="s">
        <v>302</v>
      </c>
      <c r="E645" s="191" t="s">
        <v>453</v>
      </c>
      <c r="F645" s="191" t="s">
        <v>71</v>
      </c>
      <c r="G645" s="191" t="s">
        <v>71</v>
      </c>
      <c r="I645" s="191" t="s">
        <v>91</v>
      </c>
      <c r="J645" s="425">
        <v>0</v>
      </c>
      <c r="K645" s="191" t="s">
        <v>71</v>
      </c>
    </row>
    <row r="646" spans="3:11" x14ac:dyDescent="0.35">
      <c r="C646" s="191" t="s">
        <v>355</v>
      </c>
      <c r="D646" s="191" t="s">
        <v>302</v>
      </c>
      <c r="E646" s="191" t="s">
        <v>453</v>
      </c>
      <c r="F646" s="191" t="s">
        <v>71</v>
      </c>
      <c r="G646" s="191" t="s">
        <v>71</v>
      </c>
      <c r="I646" s="191" t="s">
        <v>91</v>
      </c>
      <c r="J646" s="425">
        <v>0</v>
      </c>
      <c r="K646" s="191" t="s">
        <v>71</v>
      </c>
    </row>
    <row r="647" spans="3:11" x14ac:dyDescent="0.35">
      <c r="C647" s="191" t="s">
        <v>358</v>
      </c>
      <c r="D647" s="191" t="s">
        <v>302</v>
      </c>
      <c r="E647" s="191" t="s">
        <v>453</v>
      </c>
      <c r="F647" s="191" t="s">
        <v>71</v>
      </c>
      <c r="G647" s="191" t="s">
        <v>71</v>
      </c>
      <c r="I647" s="191" t="s">
        <v>91</v>
      </c>
      <c r="J647" s="425">
        <v>0</v>
      </c>
      <c r="K647" s="191" t="s">
        <v>71</v>
      </c>
    </row>
    <row r="648" spans="3:11" x14ac:dyDescent="0.35">
      <c r="C648" s="191" t="s">
        <v>361</v>
      </c>
      <c r="D648" s="191" t="s">
        <v>302</v>
      </c>
      <c r="E648" s="191" t="s">
        <v>453</v>
      </c>
      <c r="F648" s="191" t="s">
        <v>71</v>
      </c>
      <c r="G648" s="191" t="s">
        <v>71</v>
      </c>
      <c r="I648" s="191" t="s">
        <v>91</v>
      </c>
      <c r="J648" s="425">
        <v>0</v>
      </c>
      <c r="K648" s="191" t="s">
        <v>71</v>
      </c>
    </row>
    <row r="649" spans="3:11" x14ac:dyDescent="0.35">
      <c r="C649" s="191" t="s">
        <v>364</v>
      </c>
      <c r="D649" s="191" t="s">
        <v>302</v>
      </c>
      <c r="E649" s="191" t="s">
        <v>453</v>
      </c>
      <c r="F649" s="191" t="s">
        <v>71</v>
      </c>
      <c r="G649" s="191" t="s">
        <v>71</v>
      </c>
      <c r="I649" s="191" t="s">
        <v>91</v>
      </c>
      <c r="J649" s="425">
        <v>0</v>
      </c>
      <c r="K649" s="191" t="s">
        <v>71</v>
      </c>
    </row>
    <row r="650" spans="3:11" x14ac:dyDescent="0.35">
      <c r="C650" s="191" t="s">
        <v>367</v>
      </c>
      <c r="D650" s="191" t="s">
        <v>302</v>
      </c>
      <c r="E650" s="191" t="s">
        <v>453</v>
      </c>
      <c r="F650" s="191" t="s">
        <v>71</v>
      </c>
      <c r="G650" s="191" t="s">
        <v>71</v>
      </c>
      <c r="I650" s="191" t="s">
        <v>91</v>
      </c>
      <c r="J650" s="425">
        <v>5000000</v>
      </c>
      <c r="K650" s="191" t="s">
        <v>71</v>
      </c>
    </row>
    <row r="651" spans="3:11" x14ac:dyDescent="0.35">
      <c r="C651" s="191" t="s">
        <v>371</v>
      </c>
      <c r="D651" s="191" t="s">
        <v>302</v>
      </c>
      <c r="E651" s="191" t="s">
        <v>453</v>
      </c>
      <c r="F651" s="191" t="s">
        <v>71</v>
      </c>
      <c r="G651" s="191" t="s">
        <v>71</v>
      </c>
      <c r="I651" s="191" t="s">
        <v>91</v>
      </c>
      <c r="J651" s="425">
        <v>0</v>
      </c>
      <c r="K651" s="191" t="s">
        <v>71</v>
      </c>
    </row>
    <row r="652" spans="3:11" x14ac:dyDescent="0.35">
      <c r="C652" s="191" t="s">
        <v>373</v>
      </c>
      <c r="D652" s="191" t="s">
        <v>302</v>
      </c>
      <c r="E652" s="191" t="s">
        <v>453</v>
      </c>
      <c r="F652" s="191" t="s">
        <v>71</v>
      </c>
      <c r="G652" s="191" t="s">
        <v>71</v>
      </c>
      <c r="I652" s="191" t="s">
        <v>91</v>
      </c>
      <c r="J652" s="425">
        <v>0</v>
      </c>
      <c r="K652" s="191" t="s">
        <v>71</v>
      </c>
    </row>
    <row r="653" spans="3:11" x14ac:dyDescent="0.35">
      <c r="C653" s="191" t="s">
        <v>376</v>
      </c>
      <c r="D653" s="191" t="s">
        <v>302</v>
      </c>
      <c r="E653" s="191" t="s">
        <v>453</v>
      </c>
      <c r="F653" s="191" t="s">
        <v>71</v>
      </c>
      <c r="G653" s="191" t="s">
        <v>71</v>
      </c>
      <c r="I653" s="191" t="s">
        <v>91</v>
      </c>
      <c r="J653" s="425">
        <v>0</v>
      </c>
      <c r="K653" s="191" t="s">
        <v>71</v>
      </c>
    </row>
    <row r="654" spans="3:11" x14ac:dyDescent="0.35">
      <c r="C654" s="191" t="s">
        <v>378</v>
      </c>
      <c r="D654" s="191" t="s">
        <v>302</v>
      </c>
      <c r="E654" s="191" t="s">
        <v>453</v>
      </c>
      <c r="F654" s="191" t="s">
        <v>71</v>
      </c>
      <c r="G654" s="191" t="s">
        <v>71</v>
      </c>
      <c r="I654" s="191" t="s">
        <v>91</v>
      </c>
      <c r="J654" s="425">
        <v>0</v>
      </c>
      <c r="K654" s="191" t="s">
        <v>71</v>
      </c>
    </row>
    <row r="655" spans="3:11" x14ac:dyDescent="0.35">
      <c r="C655" s="191" t="s">
        <v>380</v>
      </c>
      <c r="D655" s="191" t="s">
        <v>302</v>
      </c>
      <c r="E655" s="191" t="s">
        <v>453</v>
      </c>
      <c r="F655" s="191" t="s">
        <v>71</v>
      </c>
      <c r="G655" s="191" t="s">
        <v>71</v>
      </c>
      <c r="I655" s="191" t="s">
        <v>91</v>
      </c>
      <c r="J655" s="425">
        <v>500000</v>
      </c>
      <c r="K655" s="191" t="s">
        <v>71</v>
      </c>
    </row>
    <row r="656" spans="3:11" x14ac:dyDescent="0.35">
      <c r="C656" s="191" t="s">
        <v>382</v>
      </c>
      <c r="D656" s="191" t="s">
        <v>302</v>
      </c>
      <c r="E656" s="191" t="s">
        <v>453</v>
      </c>
      <c r="F656" s="191" t="s">
        <v>71</v>
      </c>
      <c r="G656" s="191" t="s">
        <v>71</v>
      </c>
      <c r="I656" s="191" t="s">
        <v>91</v>
      </c>
      <c r="J656" s="425">
        <v>10000000</v>
      </c>
      <c r="K656" s="191" t="s">
        <v>71</v>
      </c>
    </row>
    <row r="657" spans="3:11" x14ac:dyDescent="0.35">
      <c r="C657" s="191" t="s">
        <v>385</v>
      </c>
      <c r="D657" s="191" t="s">
        <v>302</v>
      </c>
      <c r="E657" s="191" t="s">
        <v>453</v>
      </c>
      <c r="F657" s="191" t="s">
        <v>71</v>
      </c>
      <c r="G657" s="191" t="s">
        <v>71</v>
      </c>
      <c r="I657" s="191" t="s">
        <v>91</v>
      </c>
      <c r="J657" s="425">
        <v>0</v>
      </c>
      <c r="K657" s="191" t="s">
        <v>71</v>
      </c>
    </row>
    <row r="658" spans="3:11" x14ac:dyDescent="0.35">
      <c r="C658" s="191" t="s">
        <v>388</v>
      </c>
      <c r="D658" s="191" t="s">
        <v>302</v>
      </c>
      <c r="E658" s="191" t="s">
        <v>453</v>
      </c>
      <c r="F658" s="191" t="s">
        <v>71</v>
      </c>
      <c r="G658" s="191" t="s">
        <v>71</v>
      </c>
      <c r="I658" s="191" t="s">
        <v>91</v>
      </c>
      <c r="J658" s="425">
        <v>0</v>
      </c>
      <c r="K658" s="191" t="s">
        <v>71</v>
      </c>
    </row>
    <row r="659" spans="3:11" x14ac:dyDescent="0.35">
      <c r="C659" s="191" t="s">
        <v>325</v>
      </c>
      <c r="D659" s="191" t="s">
        <v>302</v>
      </c>
      <c r="E659" s="191" t="s">
        <v>457</v>
      </c>
      <c r="F659" s="191" t="s">
        <v>71</v>
      </c>
      <c r="G659" s="191" t="s">
        <v>71</v>
      </c>
      <c r="I659" s="191" t="s">
        <v>91</v>
      </c>
      <c r="J659" s="424">
        <v>0</v>
      </c>
      <c r="K659" s="191" t="s">
        <v>71</v>
      </c>
    </row>
    <row r="660" spans="3:11" x14ac:dyDescent="0.35">
      <c r="C660" s="191" t="s">
        <v>331</v>
      </c>
      <c r="D660" s="191" t="s">
        <v>302</v>
      </c>
      <c r="E660" s="191" t="s">
        <v>457</v>
      </c>
      <c r="F660" s="191" t="s">
        <v>71</v>
      </c>
      <c r="G660" s="191" t="s">
        <v>71</v>
      </c>
      <c r="I660" s="191" t="s">
        <v>91</v>
      </c>
      <c r="J660" s="425">
        <v>0</v>
      </c>
      <c r="K660" s="191" t="s">
        <v>71</v>
      </c>
    </row>
    <row r="661" spans="3:11" x14ac:dyDescent="0.35">
      <c r="C661" s="191" t="s">
        <v>334</v>
      </c>
      <c r="D661" s="191" t="s">
        <v>302</v>
      </c>
      <c r="E661" s="191" t="s">
        <v>457</v>
      </c>
      <c r="F661" s="191" t="s">
        <v>71</v>
      </c>
      <c r="G661" s="191" t="s">
        <v>71</v>
      </c>
      <c r="I661" s="191" t="s">
        <v>91</v>
      </c>
      <c r="J661" s="425">
        <v>0</v>
      </c>
      <c r="K661" s="191" t="s">
        <v>71</v>
      </c>
    </row>
    <row r="662" spans="3:11" x14ac:dyDescent="0.35">
      <c r="C662" s="191" t="s">
        <v>336</v>
      </c>
      <c r="D662" s="191" t="s">
        <v>302</v>
      </c>
      <c r="E662" s="191" t="s">
        <v>457</v>
      </c>
      <c r="F662" s="191" t="s">
        <v>71</v>
      </c>
      <c r="G662" s="191" t="s">
        <v>71</v>
      </c>
      <c r="I662" s="191" t="s">
        <v>91</v>
      </c>
      <c r="J662" s="425">
        <v>0</v>
      </c>
      <c r="K662" s="191" t="s">
        <v>71</v>
      </c>
    </row>
    <row r="663" spans="3:11" x14ac:dyDescent="0.35">
      <c r="C663" s="191" t="s">
        <v>339</v>
      </c>
      <c r="D663" s="191" t="s">
        <v>302</v>
      </c>
      <c r="E663" s="191" t="s">
        <v>457</v>
      </c>
      <c r="F663" s="191" t="s">
        <v>71</v>
      </c>
      <c r="G663" s="191" t="s">
        <v>71</v>
      </c>
      <c r="I663" s="191" t="s">
        <v>91</v>
      </c>
      <c r="J663" s="425">
        <v>0</v>
      </c>
      <c r="K663" s="191" t="s">
        <v>71</v>
      </c>
    </row>
    <row r="664" spans="3:11" x14ac:dyDescent="0.35">
      <c r="C664" s="191" t="s">
        <v>342</v>
      </c>
      <c r="D664" s="191" t="s">
        <v>302</v>
      </c>
      <c r="E664" s="191" t="s">
        <v>457</v>
      </c>
      <c r="F664" s="191" t="s">
        <v>71</v>
      </c>
      <c r="G664" s="191" t="s">
        <v>71</v>
      </c>
      <c r="I664" s="191" t="s">
        <v>91</v>
      </c>
      <c r="J664" s="425">
        <v>0</v>
      </c>
      <c r="K664" s="191" t="s">
        <v>71</v>
      </c>
    </row>
    <row r="665" spans="3:11" x14ac:dyDescent="0.35">
      <c r="C665" s="191" t="s">
        <v>345</v>
      </c>
      <c r="D665" s="191" t="s">
        <v>302</v>
      </c>
      <c r="E665" s="191" t="s">
        <v>457</v>
      </c>
      <c r="F665" s="191" t="s">
        <v>71</v>
      </c>
      <c r="G665" s="191" t="s">
        <v>71</v>
      </c>
      <c r="I665" s="191" t="s">
        <v>91</v>
      </c>
      <c r="J665" s="425">
        <v>0</v>
      </c>
      <c r="K665" s="191" t="s">
        <v>71</v>
      </c>
    </row>
    <row r="666" spans="3:11" x14ac:dyDescent="0.35">
      <c r="C666" s="191" t="s">
        <v>347</v>
      </c>
      <c r="D666" s="191" t="s">
        <v>302</v>
      </c>
      <c r="E666" s="191" t="s">
        <v>457</v>
      </c>
      <c r="F666" s="191" t="s">
        <v>71</v>
      </c>
      <c r="G666" s="191" t="s">
        <v>71</v>
      </c>
      <c r="I666" s="191" t="s">
        <v>91</v>
      </c>
      <c r="J666" s="425">
        <v>0</v>
      </c>
      <c r="K666" s="191" t="s">
        <v>71</v>
      </c>
    </row>
    <row r="667" spans="3:11" x14ac:dyDescent="0.35">
      <c r="C667" s="191" t="s">
        <v>349</v>
      </c>
      <c r="D667" s="191" t="s">
        <v>302</v>
      </c>
      <c r="E667" s="191" t="s">
        <v>457</v>
      </c>
      <c r="F667" s="191" t="s">
        <v>71</v>
      </c>
      <c r="G667" s="191" t="s">
        <v>71</v>
      </c>
      <c r="I667" s="191" t="s">
        <v>91</v>
      </c>
      <c r="J667" s="425">
        <v>0</v>
      </c>
      <c r="K667" s="191" t="s">
        <v>71</v>
      </c>
    </row>
    <row r="668" spans="3:11" x14ac:dyDescent="0.35">
      <c r="C668" s="191" t="s">
        <v>352</v>
      </c>
      <c r="D668" s="191" t="s">
        <v>302</v>
      </c>
      <c r="E668" s="191" t="s">
        <v>457</v>
      </c>
      <c r="F668" s="191" t="s">
        <v>71</v>
      </c>
      <c r="G668" s="191" t="s">
        <v>71</v>
      </c>
      <c r="I668" s="191" t="s">
        <v>91</v>
      </c>
      <c r="J668" s="425">
        <v>0</v>
      </c>
      <c r="K668" s="191" t="s">
        <v>71</v>
      </c>
    </row>
    <row r="669" spans="3:11" x14ac:dyDescent="0.35">
      <c r="C669" s="191" t="s">
        <v>355</v>
      </c>
      <c r="D669" s="191" t="s">
        <v>302</v>
      </c>
      <c r="E669" s="191" t="s">
        <v>457</v>
      </c>
      <c r="F669" s="191" t="s">
        <v>71</v>
      </c>
      <c r="G669" s="191" t="s">
        <v>71</v>
      </c>
      <c r="I669" s="191" t="s">
        <v>91</v>
      </c>
      <c r="J669" s="425">
        <v>0</v>
      </c>
      <c r="K669" s="191" t="s">
        <v>71</v>
      </c>
    </row>
    <row r="670" spans="3:11" x14ac:dyDescent="0.35">
      <c r="C670" s="191" t="s">
        <v>358</v>
      </c>
      <c r="D670" s="191" t="s">
        <v>302</v>
      </c>
      <c r="E670" s="191" t="s">
        <v>457</v>
      </c>
      <c r="F670" s="191" t="s">
        <v>71</v>
      </c>
      <c r="G670" s="191" t="s">
        <v>71</v>
      </c>
      <c r="I670" s="191" t="s">
        <v>91</v>
      </c>
      <c r="J670" s="425">
        <v>0</v>
      </c>
      <c r="K670" s="191" t="s">
        <v>71</v>
      </c>
    </row>
    <row r="671" spans="3:11" x14ac:dyDescent="0.35">
      <c r="C671" s="191" t="s">
        <v>361</v>
      </c>
      <c r="D671" s="191" t="s">
        <v>302</v>
      </c>
      <c r="E671" s="191" t="s">
        <v>457</v>
      </c>
      <c r="F671" s="191" t="s">
        <v>71</v>
      </c>
      <c r="G671" s="191" t="s">
        <v>71</v>
      </c>
      <c r="I671" s="191" t="s">
        <v>91</v>
      </c>
      <c r="J671" s="425">
        <v>0</v>
      </c>
      <c r="K671" s="191" t="s">
        <v>71</v>
      </c>
    </row>
    <row r="672" spans="3:11" x14ac:dyDescent="0.35">
      <c r="C672" s="191" t="s">
        <v>364</v>
      </c>
      <c r="D672" s="191" t="s">
        <v>302</v>
      </c>
      <c r="E672" s="191" t="s">
        <v>457</v>
      </c>
      <c r="F672" s="191" t="s">
        <v>71</v>
      </c>
      <c r="G672" s="191" t="s">
        <v>71</v>
      </c>
      <c r="I672" s="191" t="s">
        <v>91</v>
      </c>
      <c r="J672" s="425">
        <v>0</v>
      </c>
      <c r="K672" s="191" t="s">
        <v>71</v>
      </c>
    </row>
    <row r="673" spans="3:11" x14ac:dyDescent="0.35">
      <c r="C673" s="191" t="s">
        <v>367</v>
      </c>
      <c r="D673" s="191" t="s">
        <v>302</v>
      </c>
      <c r="E673" s="191" t="s">
        <v>457</v>
      </c>
      <c r="F673" s="191" t="s">
        <v>71</v>
      </c>
      <c r="G673" s="191" t="s">
        <v>71</v>
      </c>
      <c r="I673" s="191" t="s">
        <v>91</v>
      </c>
      <c r="J673" s="425">
        <v>0</v>
      </c>
      <c r="K673" s="191" t="s">
        <v>71</v>
      </c>
    </row>
    <row r="674" spans="3:11" x14ac:dyDescent="0.35">
      <c r="C674" s="191" t="s">
        <v>371</v>
      </c>
      <c r="D674" s="191" t="s">
        <v>302</v>
      </c>
      <c r="E674" s="191" t="s">
        <v>457</v>
      </c>
      <c r="F674" s="191" t="s">
        <v>71</v>
      </c>
      <c r="G674" s="191" t="s">
        <v>71</v>
      </c>
      <c r="I674" s="191" t="s">
        <v>91</v>
      </c>
      <c r="J674" s="425">
        <v>0</v>
      </c>
      <c r="K674" s="191" t="s">
        <v>71</v>
      </c>
    </row>
    <row r="675" spans="3:11" x14ac:dyDescent="0.35">
      <c r="C675" s="191" t="s">
        <v>373</v>
      </c>
      <c r="D675" s="191" t="s">
        <v>302</v>
      </c>
      <c r="E675" s="191" t="s">
        <v>457</v>
      </c>
      <c r="F675" s="191" t="s">
        <v>71</v>
      </c>
      <c r="G675" s="191" t="s">
        <v>71</v>
      </c>
      <c r="I675" s="191" t="s">
        <v>91</v>
      </c>
      <c r="J675" s="425">
        <v>0</v>
      </c>
      <c r="K675" s="191" t="s">
        <v>71</v>
      </c>
    </row>
    <row r="676" spans="3:11" x14ac:dyDescent="0.35">
      <c r="C676" s="191" t="s">
        <v>376</v>
      </c>
      <c r="D676" s="191" t="s">
        <v>302</v>
      </c>
      <c r="E676" s="191" t="s">
        <v>457</v>
      </c>
      <c r="F676" s="191" t="s">
        <v>71</v>
      </c>
      <c r="G676" s="191" t="s">
        <v>71</v>
      </c>
      <c r="I676" s="191" t="s">
        <v>91</v>
      </c>
      <c r="J676" s="425">
        <v>0</v>
      </c>
      <c r="K676" s="191" t="s">
        <v>71</v>
      </c>
    </row>
    <row r="677" spans="3:11" x14ac:dyDescent="0.35">
      <c r="C677" s="191" t="s">
        <v>378</v>
      </c>
      <c r="D677" s="191" t="s">
        <v>302</v>
      </c>
      <c r="E677" s="191" t="s">
        <v>457</v>
      </c>
      <c r="F677" s="191" t="s">
        <v>71</v>
      </c>
      <c r="G677" s="191" t="s">
        <v>71</v>
      </c>
      <c r="I677" s="191" t="s">
        <v>91</v>
      </c>
      <c r="J677" s="425">
        <v>0</v>
      </c>
      <c r="K677" s="191" t="s">
        <v>71</v>
      </c>
    </row>
    <row r="678" spans="3:11" x14ac:dyDescent="0.35">
      <c r="C678" s="191" t="s">
        <v>380</v>
      </c>
      <c r="D678" s="191" t="s">
        <v>302</v>
      </c>
      <c r="E678" s="191" t="s">
        <v>457</v>
      </c>
      <c r="F678" s="191" t="s">
        <v>71</v>
      </c>
      <c r="G678" s="191" t="s">
        <v>71</v>
      </c>
      <c r="I678" s="191" t="s">
        <v>91</v>
      </c>
      <c r="J678" s="425">
        <v>0</v>
      </c>
      <c r="K678" s="191" t="s">
        <v>71</v>
      </c>
    </row>
    <row r="679" spans="3:11" x14ac:dyDescent="0.35">
      <c r="C679" s="191" t="s">
        <v>382</v>
      </c>
      <c r="D679" s="191" t="s">
        <v>302</v>
      </c>
      <c r="E679" s="191" t="s">
        <v>457</v>
      </c>
      <c r="F679" s="191" t="s">
        <v>71</v>
      </c>
      <c r="G679" s="191" t="s">
        <v>71</v>
      </c>
      <c r="I679" s="191" t="s">
        <v>91</v>
      </c>
      <c r="J679" s="425"/>
      <c r="K679" s="191" t="s">
        <v>71</v>
      </c>
    </row>
    <row r="680" spans="3:11" x14ac:dyDescent="0.35">
      <c r="C680" s="191" t="s">
        <v>385</v>
      </c>
      <c r="D680" s="191" t="s">
        <v>302</v>
      </c>
      <c r="E680" s="191" t="s">
        <v>457</v>
      </c>
      <c r="F680" s="191" t="s">
        <v>71</v>
      </c>
      <c r="G680" s="191" t="s">
        <v>71</v>
      </c>
      <c r="I680" s="191" t="s">
        <v>91</v>
      </c>
      <c r="J680" s="425">
        <v>0</v>
      </c>
      <c r="K680" s="191" t="s">
        <v>71</v>
      </c>
    </row>
    <row r="681" spans="3:11" x14ac:dyDescent="0.35">
      <c r="C681" s="191" t="s">
        <v>388</v>
      </c>
      <c r="D681" s="191" t="s">
        <v>302</v>
      </c>
      <c r="E681" s="191" t="s">
        <v>457</v>
      </c>
      <c r="F681" s="191" t="s">
        <v>71</v>
      </c>
      <c r="G681" s="191" t="s">
        <v>71</v>
      </c>
      <c r="I681" s="191" t="s">
        <v>91</v>
      </c>
      <c r="J681" s="425">
        <v>0</v>
      </c>
      <c r="K681" s="191" t="s">
        <v>71</v>
      </c>
    </row>
    <row r="682" spans="3:11" x14ac:dyDescent="0.35">
      <c r="C682" s="191" t="s">
        <v>325</v>
      </c>
      <c r="D682" s="191" t="s">
        <v>301</v>
      </c>
      <c r="E682" s="191" t="s">
        <v>442</v>
      </c>
      <c r="F682" s="191" t="s">
        <v>71</v>
      </c>
      <c r="G682" s="191" t="s">
        <v>71</v>
      </c>
      <c r="I682" s="191" t="s">
        <v>91</v>
      </c>
      <c r="J682" s="424">
        <v>259433819</v>
      </c>
      <c r="K682" s="191" t="s">
        <v>71</v>
      </c>
    </row>
    <row r="683" spans="3:11" x14ac:dyDescent="0.35">
      <c r="C683" s="191" t="s">
        <v>331</v>
      </c>
      <c r="D683" s="191" t="s">
        <v>301</v>
      </c>
      <c r="E683" s="191" t="s">
        <v>442</v>
      </c>
      <c r="F683" s="191" t="s">
        <v>71</v>
      </c>
      <c r="G683" s="191" t="s">
        <v>71</v>
      </c>
      <c r="I683" s="191" t="s">
        <v>91</v>
      </c>
      <c r="J683" s="425">
        <v>0</v>
      </c>
      <c r="K683" s="191" t="s">
        <v>71</v>
      </c>
    </row>
    <row r="684" spans="3:11" x14ac:dyDescent="0.35">
      <c r="C684" s="191" t="s">
        <v>334</v>
      </c>
      <c r="D684" s="191" t="s">
        <v>301</v>
      </c>
      <c r="E684" s="191" t="s">
        <v>442</v>
      </c>
      <c r="F684" s="191" t="s">
        <v>71</v>
      </c>
      <c r="G684" s="191" t="s">
        <v>71</v>
      </c>
      <c r="I684" s="191" t="s">
        <v>91</v>
      </c>
      <c r="J684" s="425">
        <v>4326500</v>
      </c>
      <c r="K684" s="191" t="s">
        <v>71</v>
      </c>
    </row>
    <row r="685" spans="3:11" x14ac:dyDescent="0.35">
      <c r="C685" s="191" t="s">
        <v>336</v>
      </c>
      <c r="D685" s="191" t="s">
        <v>301</v>
      </c>
      <c r="E685" s="191" t="s">
        <v>442</v>
      </c>
      <c r="F685" s="191" t="s">
        <v>71</v>
      </c>
      <c r="G685" s="191" t="s">
        <v>71</v>
      </c>
      <c r="I685" s="191" t="s">
        <v>91</v>
      </c>
      <c r="J685" s="425"/>
      <c r="K685" s="191" t="s">
        <v>71</v>
      </c>
    </row>
    <row r="686" spans="3:11" x14ac:dyDescent="0.35">
      <c r="C686" s="191" t="s">
        <v>339</v>
      </c>
      <c r="D686" s="191" t="s">
        <v>301</v>
      </c>
      <c r="E686" s="191" t="s">
        <v>442</v>
      </c>
      <c r="F686" s="191" t="s">
        <v>71</v>
      </c>
      <c r="G686" s="191" t="s">
        <v>71</v>
      </c>
      <c r="I686" s="191" t="s">
        <v>91</v>
      </c>
      <c r="J686" s="425">
        <v>76389336</v>
      </c>
      <c r="K686" s="191" t="s">
        <v>71</v>
      </c>
    </row>
    <row r="687" spans="3:11" x14ac:dyDescent="0.35">
      <c r="C687" s="191" t="s">
        <v>342</v>
      </c>
      <c r="D687" s="191" t="s">
        <v>301</v>
      </c>
      <c r="E687" s="191" t="s">
        <v>442</v>
      </c>
      <c r="F687" s="191" t="s">
        <v>71</v>
      </c>
      <c r="G687" s="191" t="s">
        <v>71</v>
      </c>
      <c r="I687" s="191" t="s">
        <v>91</v>
      </c>
      <c r="J687" s="425">
        <v>0</v>
      </c>
      <c r="K687" s="191" t="s">
        <v>71</v>
      </c>
    </row>
    <row r="688" spans="3:11" x14ac:dyDescent="0.35">
      <c r="C688" s="191" t="s">
        <v>345</v>
      </c>
      <c r="D688" s="191" t="s">
        <v>301</v>
      </c>
      <c r="E688" s="191" t="s">
        <v>442</v>
      </c>
      <c r="F688" s="191" t="s">
        <v>71</v>
      </c>
      <c r="G688" s="191" t="s">
        <v>71</v>
      </c>
      <c r="I688" s="191" t="s">
        <v>91</v>
      </c>
      <c r="J688" s="425">
        <v>0</v>
      </c>
      <c r="K688" s="191" t="s">
        <v>71</v>
      </c>
    </row>
    <row r="689" spans="3:11" x14ac:dyDescent="0.35">
      <c r="C689" s="191" t="s">
        <v>347</v>
      </c>
      <c r="D689" s="191" t="s">
        <v>301</v>
      </c>
      <c r="E689" s="191" t="s">
        <v>442</v>
      </c>
      <c r="F689" s="191" t="s">
        <v>71</v>
      </c>
      <c r="G689" s="191" t="s">
        <v>71</v>
      </c>
      <c r="I689" s="191" t="s">
        <v>91</v>
      </c>
      <c r="J689" s="425">
        <v>0</v>
      </c>
      <c r="K689" s="191" t="s">
        <v>71</v>
      </c>
    </row>
    <row r="690" spans="3:11" x14ac:dyDescent="0.35">
      <c r="C690" s="191" t="s">
        <v>349</v>
      </c>
      <c r="D690" s="191" t="s">
        <v>301</v>
      </c>
      <c r="E690" s="191" t="s">
        <v>442</v>
      </c>
      <c r="F690" s="191" t="s">
        <v>71</v>
      </c>
      <c r="G690" s="191" t="s">
        <v>71</v>
      </c>
      <c r="I690" s="191" t="s">
        <v>91</v>
      </c>
      <c r="J690" s="425">
        <v>9437991</v>
      </c>
      <c r="K690" s="191" t="s">
        <v>71</v>
      </c>
    </row>
    <row r="691" spans="3:11" x14ac:dyDescent="0.35">
      <c r="C691" s="191" t="s">
        <v>352</v>
      </c>
      <c r="D691" s="191" t="s">
        <v>301</v>
      </c>
      <c r="E691" s="191" t="s">
        <v>442</v>
      </c>
      <c r="F691" s="191" t="s">
        <v>71</v>
      </c>
      <c r="G691" s="191" t="s">
        <v>71</v>
      </c>
      <c r="I691" s="191" t="s">
        <v>91</v>
      </c>
      <c r="J691" s="425">
        <v>5793915</v>
      </c>
      <c r="K691" s="191" t="s">
        <v>71</v>
      </c>
    </row>
    <row r="692" spans="3:11" x14ac:dyDescent="0.35">
      <c r="C692" s="191" t="s">
        <v>355</v>
      </c>
      <c r="D692" s="191" t="s">
        <v>301</v>
      </c>
      <c r="E692" s="191" t="s">
        <v>442</v>
      </c>
      <c r="F692" s="191" t="s">
        <v>71</v>
      </c>
      <c r="G692" s="191" t="s">
        <v>71</v>
      </c>
      <c r="I692" s="191" t="s">
        <v>91</v>
      </c>
      <c r="J692" s="425">
        <v>20167401</v>
      </c>
      <c r="K692" s="191" t="s">
        <v>71</v>
      </c>
    </row>
    <row r="693" spans="3:11" x14ac:dyDescent="0.35">
      <c r="C693" s="191" t="s">
        <v>358</v>
      </c>
      <c r="D693" s="191" t="s">
        <v>301</v>
      </c>
      <c r="E693" s="191" t="s">
        <v>442</v>
      </c>
      <c r="F693" s="191" t="s">
        <v>71</v>
      </c>
      <c r="G693" s="191" t="s">
        <v>71</v>
      </c>
      <c r="I693" s="191" t="s">
        <v>91</v>
      </c>
      <c r="J693" s="425">
        <v>430023</v>
      </c>
      <c r="K693" s="191" t="s">
        <v>71</v>
      </c>
    </row>
    <row r="694" spans="3:11" x14ac:dyDescent="0.35">
      <c r="C694" s="191" t="s">
        <v>361</v>
      </c>
      <c r="D694" s="191" t="s">
        <v>301</v>
      </c>
      <c r="E694" s="191" t="s">
        <v>442</v>
      </c>
      <c r="F694" s="191" t="s">
        <v>71</v>
      </c>
      <c r="G694" s="191" t="s">
        <v>71</v>
      </c>
      <c r="I694" s="191" t="s">
        <v>91</v>
      </c>
      <c r="J694" s="425">
        <v>6940937</v>
      </c>
      <c r="K694" s="191" t="s">
        <v>71</v>
      </c>
    </row>
    <row r="695" spans="3:11" x14ac:dyDescent="0.35">
      <c r="C695" s="191" t="s">
        <v>364</v>
      </c>
      <c r="D695" s="191" t="s">
        <v>301</v>
      </c>
      <c r="E695" s="191" t="s">
        <v>442</v>
      </c>
      <c r="F695" s="191" t="s">
        <v>71</v>
      </c>
      <c r="G695" s="191" t="s">
        <v>71</v>
      </c>
      <c r="I695" s="191" t="s">
        <v>91</v>
      </c>
      <c r="J695" s="425">
        <v>639113</v>
      </c>
      <c r="K695" s="191" t="s">
        <v>71</v>
      </c>
    </row>
    <row r="696" spans="3:11" x14ac:dyDescent="0.35">
      <c r="C696" s="191" t="s">
        <v>367</v>
      </c>
      <c r="D696" s="191" t="s">
        <v>301</v>
      </c>
      <c r="E696" s="191" t="s">
        <v>442</v>
      </c>
      <c r="F696" s="191" t="s">
        <v>71</v>
      </c>
      <c r="G696" s="191" t="s">
        <v>71</v>
      </c>
      <c r="I696" s="191" t="s">
        <v>91</v>
      </c>
      <c r="J696" s="425">
        <v>2076540</v>
      </c>
      <c r="K696" s="191" t="s">
        <v>71</v>
      </c>
    </row>
    <row r="697" spans="3:11" x14ac:dyDescent="0.35">
      <c r="C697" s="191" t="s">
        <v>371</v>
      </c>
      <c r="D697" s="191" t="s">
        <v>301</v>
      </c>
      <c r="E697" s="191" t="s">
        <v>442</v>
      </c>
      <c r="F697" s="191" t="s">
        <v>71</v>
      </c>
      <c r="G697" s="191" t="s">
        <v>71</v>
      </c>
      <c r="I697" s="191" t="s">
        <v>91</v>
      </c>
      <c r="J697" s="425">
        <v>0</v>
      </c>
      <c r="K697" s="191" t="s">
        <v>71</v>
      </c>
    </row>
    <row r="698" spans="3:11" x14ac:dyDescent="0.35">
      <c r="C698" s="191" t="s">
        <v>373</v>
      </c>
      <c r="D698" s="191" t="s">
        <v>301</v>
      </c>
      <c r="E698" s="191" t="s">
        <v>442</v>
      </c>
      <c r="F698" s="191" t="s">
        <v>71</v>
      </c>
      <c r="G698" s="191" t="s">
        <v>71</v>
      </c>
      <c r="I698" s="191" t="s">
        <v>91</v>
      </c>
      <c r="J698" s="425">
        <v>3656733</v>
      </c>
      <c r="K698" s="191" t="s">
        <v>71</v>
      </c>
    </row>
    <row r="699" spans="3:11" x14ac:dyDescent="0.35">
      <c r="C699" s="191" t="s">
        <v>376</v>
      </c>
      <c r="D699" s="191" t="s">
        <v>301</v>
      </c>
      <c r="E699" s="191" t="s">
        <v>442</v>
      </c>
      <c r="F699" s="191" t="s">
        <v>71</v>
      </c>
      <c r="G699" s="191" t="s">
        <v>71</v>
      </c>
      <c r="I699" s="191" t="s">
        <v>91</v>
      </c>
      <c r="J699" s="425">
        <v>0</v>
      </c>
      <c r="K699" s="191" t="s">
        <v>71</v>
      </c>
    </row>
    <row r="700" spans="3:11" x14ac:dyDescent="0.35">
      <c r="C700" s="191" t="s">
        <v>378</v>
      </c>
      <c r="D700" s="191" t="s">
        <v>301</v>
      </c>
      <c r="E700" s="191" t="s">
        <v>442</v>
      </c>
      <c r="F700" s="191" t="s">
        <v>71</v>
      </c>
      <c r="G700" s="191" t="s">
        <v>71</v>
      </c>
      <c r="I700" s="191" t="s">
        <v>91</v>
      </c>
      <c r="J700" s="425">
        <v>906180</v>
      </c>
      <c r="K700" s="191" t="s">
        <v>71</v>
      </c>
    </row>
    <row r="701" spans="3:11" x14ac:dyDescent="0.35">
      <c r="C701" s="191" t="s">
        <v>380</v>
      </c>
      <c r="D701" s="191" t="s">
        <v>301</v>
      </c>
      <c r="E701" s="191" t="s">
        <v>442</v>
      </c>
      <c r="F701" s="191" t="s">
        <v>71</v>
      </c>
      <c r="G701" s="191" t="s">
        <v>71</v>
      </c>
      <c r="I701" s="191" t="s">
        <v>91</v>
      </c>
      <c r="J701" s="425">
        <v>112720</v>
      </c>
      <c r="K701" s="191" t="s">
        <v>71</v>
      </c>
    </row>
    <row r="702" spans="3:11" x14ac:dyDescent="0.35">
      <c r="C702" s="191" t="s">
        <v>382</v>
      </c>
      <c r="D702" s="191" t="s">
        <v>301</v>
      </c>
      <c r="E702" s="191" t="s">
        <v>442</v>
      </c>
      <c r="F702" s="191" t="s">
        <v>71</v>
      </c>
      <c r="G702" s="191" t="s">
        <v>71</v>
      </c>
      <c r="I702" s="191" t="s">
        <v>91</v>
      </c>
      <c r="J702" s="425">
        <v>0</v>
      </c>
      <c r="K702" s="191" t="s">
        <v>71</v>
      </c>
    </row>
    <row r="703" spans="3:11" x14ac:dyDescent="0.35">
      <c r="C703" s="191" t="s">
        <v>385</v>
      </c>
      <c r="D703" s="191" t="s">
        <v>301</v>
      </c>
      <c r="E703" s="191" t="s">
        <v>442</v>
      </c>
      <c r="F703" s="191" t="s">
        <v>71</v>
      </c>
      <c r="G703" s="191" t="s">
        <v>71</v>
      </c>
      <c r="I703" s="191" t="s">
        <v>91</v>
      </c>
      <c r="J703" s="425">
        <v>468900</v>
      </c>
      <c r="K703" s="191" t="s">
        <v>71</v>
      </c>
    </row>
    <row r="704" spans="3:11" x14ac:dyDescent="0.35">
      <c r="C704" s="191" t="s">
        <v>388</v>
      </c>
      <c r="D704" s="191" t="s">
        <v>301</v>
      </c>
      <c r="E704" s="191" t="s">
        <v>442</v>
      </c>
      <c r="F704" s="191" t="s">
        <v>71</v>
      </c>
      <c r="G704" s="191" t="s">
        <v>71</v>
      </c>
      <c r="I704" s="191" t="s">
        <v>91</v>
      </c>
      <c r="J704" s="425">
        <v>172992</v>
      </c>
      <c r="K704" s="191" t="s">
        <v>71</v>
      </c>
    </row>
    <row r="705" spans="3:11" x14ac:dyDescent="0.35">
      <c r="C705" s="191" t="s">
        <v>325</v>
      </c>
      <c r="D705" s="191" t="s">
        <v>305</v>
      </c>
      <c r="E705" s="191" t="s">
        <v>460</v>
      </c>
      <c r="F705" s="191" t="s">
        <v>71</v>
      </c>
      <c r="G705" s="191" t="s">
        <v>71</v>
      </c>
      <c r="I705" s="191" t="s">
        <v>91</v>
      </c>
      <c r="J705" s="424">
        <v>0</v>
      </c>
      <c r="K705" s="191" t="s">
        <v>71</v>
      </c>
    </row>
    <row r="706" spans="3:11" x14ac:dyDescent="0.35">
      <c r="C706" s="191" t="s">
        <v>331</v>
      </c>
      <c r="D706" s="191" t="s">
        <v>305</v>
      </c>
      <c r="E706" s="191" t="s">
        <v>460</v>
      </c>
      <c r="F706" s="191" t="s">
        <v>71</v>
      </c>
      <c r="G706" s="191" t="s">
        <v>71</v>
      </c>
      <c r="I706" s="191" t="s">
        <v>91</v>
      </c>
      <c r="J706" s="425">
        <v>0</v>
      </c>
      <c r="K706" s="191" t="s">
        <v>71</v>
      </c>
    </row>
    <row r="707" spans="3:11" x14ac:dyDescent="0.35">
      <c r="C707" s="191" t="s">
        <v>334</v>
      </c>
      <c r="D707" s="191" t="s">
        <v>305</v>
      </c>
      <c r="E707" s="191" t="s">
        <v>460</v>
      </c>
      <c r="F707" s="191" t="s">
        <v>71</v>
      </c>
      <c r="G707" s="191" t="s">
        <v>71</v>
      </c>
      <c r="I707" s="191" t="s">
        <v>91</v>
      </c>
      <c r="J707" s="425">
        <v>0</v>
      </c>
      <c r="K707" s="191" t="s">
        <v>71</v>
      </c>
    </row>
    <row r="708" spans="3:11" x14ac:dyDescent="0.35">
      <c r="C708" s="191" t="s">
        <v>336</v>
      </c>
      <c r="D708" s="191" t="s">
        <v>305</v>
      </c>
      <c r="E708" s="191" t="s">
        <v>460</v>
      </c>
      <c r="F708" s="191" t="s">
        <v>71</v>
      </c>
      <c r="G708" s="191" t="s">
        <v>71</v>
      </c>
      <c r="I708" s="191" t="s">
        <v>91</v>
      </c>
      <c r="J708" s="425"/>
      <c r="K708" s="191" t="s">
        <v>71</v>
      </c>
    </row>
    <row r="709" spans="3:11" x14ac:dyDescent="0.35">
      <c r="C709" s="191" t="s">
        <v>339</v>
      </c>
      <c r="D709" s="191" t="s">
        <v>305</v>
      </c>
      <c r="E709" s="191" t="s">
        <v>460</v>
      </c>
      <c r="F709" s="191" t="s">
        <v>71</v>
      </c>
      <c r="G709" s="191" t="s">
        <v>71</v>
      </c>
      <c r="I709" s="191" t="s">
        <v>91</v>
      </c>
      <c r="J709" s="425">
        <v>0</v>
      </c>
      <c r="K709" s="191" t="s">
        <v>71</v>
      </c>
    </row>
    <row r="710" spans="3:11" x14ac:dyDescent="0.35">
      <c r="C710" s="191" t="s">
        <v>342</v>
      </c>
      <c r="D710" s="191" t="s">
        <v>305</v>
      </c>
      <c r="E710" s="191" t="s">
        <v>460</v>
      </c>
      <c r="F710" s="191" t="s">
        <v>71</v>
      </c>
      <c r="G710" s="191" t="s">
        <v>71</v>
      </c>
      <c r="I710" s="191" t="s">
        <v>91</v>
      </c>
      <c r="J710" s="425">
        <v>0</v>
      </c>
      <c r="K710" s="191" t="s">
        <v>71</v>
      </c>
    </row>
    <row r="711" spans="3:11" x14ac:dyDescent="0.35">
      <c r="C711" s="191" t="s">
        <v>345</v>
      </c>
      <c r="D711" s="191" t="s">
        <v>305</v>
      </c>
      <c r="E711" s="191" t="s">
        <v>460</v>
      </c>
      <c r="F711" s="191" t="s">
        <v>71</v>
      </c>
      <c r="G711" s="191" t="s">
        <v>71</v>
      </c>
      <c r="I711" s="191" t="s">
        <v>91</v>
      </c>
      <c r="J711" s="425">
        <v>0</v>
      </c>
      <c r="K711" s="191" t="s">
        <v>71</v>
      </c>
    </row>
    <row r="712" spans="3:11" x14ac:dyDescent="0.35">
      <c r="C712" s="191" t="s">
        <v>347</v>
      </c>
      <c r="D712" s="191" t="s">
        <v>305</v>
      </c>
      <c r="E712" s="191" t="s">
        <v>460</v>
      </c>
      <c r="F712" s="191" t="s">
        <v>71</v>
      </c>
      <c r="G712" s="191" t="s">
        <v>71</v>
      </c>
      <c r="I712" s="191" t="s">
        <v>91</v>
      </c>
      <c r="J712" s="425">
        <v>0</v>
      </c>
      <c r="K712" s="191" t="s">
        <v>71</v>
      </c>
    </row>
    <row r="713" spans="3:11" x14ac:dyDescent="0.35">
      <c r="C713" s="191" t="s">
        <v>349</v>
      </c>
      <c r="D713" s="191" t="s">
        <v>305</v>
      </c>
      <c r="E713" s="191" t="s">
        <v>460</v>
      </c>
      <c r="F713" s="191" t="s">
        <v>71</v>
      </c>
      <c r="G713" s="191" t="s">
        <v>71</v>
      </c>
      <c r="I713" s="191" t="s">
        <v>91</v>
      </c>
      <c r="J713" s="425">
        <v>0</v>
      </c>
      <c r="K713" s="191" t="s">
        <v>71</v>
      </c>
    </row>
    <row r="714" spans="3:11" x14ac:dyDescent="0.35">
      <c r="C714" s="191" t="s">
        <v>352</v>
      </c>
      <c r="D714" s="191" t="s">
        <v>305</v>
      </c>
      <c r="E714" s="191" t="s">
        <v>460</v>
      </c>
      <c r="F714" s="191" t="s">
        <v>71</v>
      </c>
      <c r="G714" s="191" t="s">
        <v>71</v>
      </c>
      <c r="I714" s="191" t="s">
        <v>91</v>
      </c>
      <c r="J714" s="425">
        <v>0</v>
      </c>
      <c r="K714" s="191" t="s">
        <v>71</v>
      </c>
    </row>
    <row r="715" spans="3:11" x14ac:dyDescent="0.35">
      <c r="C715" s="191" t="s">
        <v>355</v>
      </c>
      <c r="D715" s="191" t="s">
        <v>305</v>
      </c>
      <c r="E715" s="191" t="s">
        <v>460</v>
      </c>
      <c r="F715" s="191" t="s">
        <v>71</v>
      </c>
      <c r="G715" s="191" t="s">
        <v>71</v>
      </c>
      <c r="I715" s="191" t="s">
        <v>91</v>
      </c>
      <c r="J715" s="425">
        <v>0</v>
      </c>
      <c r="K715" s="191" t="s">
        <v>71</v>
      </c>
    </row>
    <row r="716" spans="3:11" x14ac:dyDescent="0.35">
      <c r="C716" s="191" t="s">
        <v>358</v>
      </c>
      <c r="D716" s="191" t="s">
        <v>305</v>
      </c>
      <c r="E716" s="191" t="s">
        <v>460</v>
      </c>
      <c r="F716" s="191" t="s">
        <v>71</v>
      </c>
      <c r="G716" s="191" t="s">
        <v>71</v>
      </c>
      <c r="I716" s="191" t="s">
        <v>91</v>
      </c>
      <c r="J716" s="425">
        <v>0</v>
      </c>
      <c r="K716" s="191" t="s">
        <v>71</v>
      </c>
    </row>
    <row r="717" spans="3:11" x14ac:dyDescent="0.35">
      <c r="C717" s="191" t="s">
        <v>361</v>
      </c>
      <c r="D717" s="191" t="s">
        <v>305</v>
      </c>
      <c r="E717" s="191" t="s">
        <v>460</v>
      </c>
      <c r="F717" s="191" t="s">
        <v>71</v>
      </c>
      <c r="G717" s="191" t="s">
        <v>71</v>
      </c>
      <c r="I717" s="191" t="s">
        <v>91</v>
      </c>
      <c r="J717" s="425">
        <v>0</v>
      </c>
      <c r="K717" s="191" t="s">
        <v>71</v>
      </c>
    </row>
    <row r="718" spans="3:11" x14ac:dyDescent="0.35">
      <c r="C718" s="191" t="s">
        <v>364</v>
      </c>
      <c r="D718" s="191" t="s">
        <v>305</v>
      </c>
      <c r="E718" s="191" t="s">
        <v>460</v>
      </c>
      <c r="F718" s="191" t="s">
        <v>71</v>
      </c>
      <c r="G718" s="191" t="s">
        <v>71</v>
      </c>
      <c r="I718" s="191" t="s">
        <v>91</v>
      </c>
      <c r="J718" s="425">
        <v>0</v>
      </c>
      <c r="K718" s="191" t="s">
        <v>71</v>
      </c>
    </row>
    <row r="719" spans="3:11" x14ac:dyDescent="0.35">
      <c r="C719" s="191" t="s">
        <v>367</v>
      </c>
      <c r="D719" s="191" t="s">
        <v>305</v>
      </c>
      <c r="E719" s="191" t="s">
        <v>460</v>
      </c>
      <c r="F719" s="191" t="s">
        <v>71</v>
      </c>
      <c r="G719" s="191" t="s">
        <v>71</v>
      </c>
      <c r="I719" s="191" t="s">
        <v>91</v>
      </c>
      <c r="J719" s="425">
        <v>0</v>
      </c>
      <c r="K719" s="191" t="s">
        <v>71</v>
      </c>
    </row>
    <row r="720" spans="3:11" x14ac:dyDescent="0.35">
      <c r="C720" s="191" t="s">
        <v>371</v>
      </c>
      <c r="D720" s="191" t="s">
        <v>305</v>
      </c>
      <c r="E720" s="191" t="s">
        <v>460</v>
      </c>
      <c r="F720" s="191" t="s">
        <v>71</v>
      </c>
      <c r="G720" s="191" t="s">
        <v>71</v>
      </c>
      <c r="I720" s="191" t="s">
        <v>91</v>
      </c>
      <c r="J720" s="425">
        <v>0</v>
      </c>
      <c r="K720" s="191" t="s">
        <v>71</v>
      </c>
    </row>
    <row r="721" spans="3:11" x14ac:dyDescent="0.35">
      <c r="C721" s="191" t="s">
        <v>373</v>
      </c>
      <c r="D721" s="191" t="s">
        <v>305</v>
      </c>
      <c r="E721" s="191" t="s">
        <v>460</v>
      </c>
      <c r="F721" s="191" t="s">
        <v>71</v>
      </c>
      <c r="G721" s="191" t="s">
        <v>71</v>
      </c>
      <c r="I721" s="191" t="s">
        <v>91</v>
      </c>
      <c r="J721" s="425">
        <v>107935000</v>
      </c>
      <c r="K721" s="191" t="s">
        <v>71</v>
      </c>
    </row>
    <row r="722" spans="3:11" x14ac:dyDescent="0.35">
      <c r="C722" s="191" t="s">
        <v>376</v>
      </c>
      <c r="D722" s="191" t="s">
        <v>305</v>
      </c>
      <c r="E722" s="191" t="s">
        <v>460</v>
      </c>
      <c r="F722" s="191" t="s">
        <v>71</v>
      </c>
      <c r="G722" s="191" t="s">
        <v>71</v>
      </c>
      <c r="I722" s="191" t="s">
        <v>91</v>
      </c>
      <c r="J722" s="425">
        <v>0</v>
      </c>
      <c r="K722" s="191" t="s">
        <v>71</v>
      </c>
    </row>
    <row r="723" spans="3:11" x14ac:dyDescent="0.35">
      <c r="C723" s="191" t="s">
        <v>378</v>
      </c>
      <c r="D723" s="191" t="s">
        <v>305</v>
      </c>
      <c r="E723" s="191" t="s">
        <v>460</v>
      </c>
      <c r="F723" s="191" t="s">
        <v>71</v>
      </c>
      <c r="G723" s="191" t="s">
        <v>71</v>
      </c>
      <c r="I723" s="191" t="s">
        <v>91</v>
      </c>
      <c r="J723" s="425">
        <v>0</v>
      </c>
      <c r="K723" s="191" t="s">
        <v>71</v>
      </c>
    </row>
    <row r="724" spans="3:11" x14ac:dyDescent="0.35">
      <c r="C724" s="191" t="s">
        <v>380</v>
      </c>
      <c r="D724" s="191" t="s">
        <v>305</v>
      </c>
      <c r="E724" s="191" t="s">
        <v>460</v>
      </c>
      <c r="F724" s="191" t="s">
        <v>71</v>
      </c>
      <c r="G724" s="191" t="s">
        <v>71</v>
      </c>
      <c r="I724" s="191" t="s">
        <v>91</v>
      </c>
      <c r="J724" s="425">
        <v>0</v>
      </c>
      <c r="K724" s="191" t="s">
        <v>71</v>
      </c>
    </row>
    <row r="725" spans="3:11" x14ac:dyDescent="0.35">
      <c r="C725" s="191" t="s">
        <v>382</v>
      </c>
      <c r="D725" s="191" t="s">
        <v>305</v>
      </c>
      <c r="E725" s="191" t="s">
        <v>460</v>
      </c>
      <c r="F725" s="191" t="s">
        <v>71</v>
      </c>
      <c r="G725" s="191" t="s">
        <v>71</v>
      </c>
      <c r="I725" s="191" t="s">
        <v>91</v>
      </c>
      <c r="J725" s="425"/>
      <c r="K725" s="191" t="s">
        <v>71</v>
      </c>
    </row>
    <row r="726" spans="3:11" x14ac:dyDescent="0.35">
      <c r="C726" s="191" t="s">
        <v>385</v>
      </c>
      <c r="D726" s="191" t="s">
        <v>305</v>
      </c>
      <c r="E726" s="191" t="s">
        <v>460</v>
      </c>
      <c r="F726" s="191" t="s">
        <v>71</v>
      </c>
      <c r="G726" s="191" t="s">
        <v>71</v>
      </c>
      <c r="I726" s="191" t="s">
        <v>91</v>
      </c>
      <c r="J726" s="425">
        <v>0</v>
      </c>
      <c r="K726" s="191" t="s">
        <v>71</v>
      </c>
    </row>
    <row r="727" spans="3:11" x14ac:dyDescent="0.35">
      <c r="C727" s="191" t="s">
        <v>388</v>
      </c>
      <c r="D727" s="191" t="s">
        <v>305</v>
      </c>
      <c r="E727" s="191" t="s">
        <v>460</v>
      </c>
      <c r="F727" s="191" t="s">
        <v>71</v>
      </c>
      <c r="G727" s="191" t="s">
        <v>71</v>
      </c>
      <c r="I727" s="191" t="s">
        <v>91</v>
      </c>
      <c r="J727" s="425">
        <v>0</v>
      </c>
      <c r="K727" s="191" t="s">
        <v>71</v>
      </c>
    </row>
    <row r="728" spans="3:11" x14ac:dyDescent="0.35">
      <c r="C728" s="191" t="s">
        <v>325</v>
      </c>
      <c r="D728" s="191" t="s">
        <v>302</v>
      </c>
      <c r="E728" s="191" t="s">
        <v>455</v>
      </c>
      <c r="F728" s="191" t="s">
        <v>71</v>
      </c>
      <c r="G728" s="191" t="s">
        <v>71</v>
      </c>
      <c r="I728" s="191" t="s">
        <v>91</v>
      </c>
      <c r="J728" s="424">
        <v>0</v>
      </c>
      <c r="K728" s="191" t="s">
        <v>71</v>
      </c>
    </row>
    <row r="729" spans="3:11" x14ac:dyDescent="0.35">
      <c r="C729" s="191" t="s">
        <v>331</v>
      </c>
      <c r="D729" s="191" t="s">
        <v>302</v>
      </c>
      <c r="E729" s="191" t="s">
        <v>455</v>
      </c>
      <c r="F729" s="191" t="s">
        <v>71</v>
      </c>
      <c r="G729" s="191" t="s">
        <v>71</v>
      </c>
      <c r="I729" s="191" t="s">
        <v>91</v>
      </c>
      <c r="J729" s="425">
        <v>0</v>
      </c>
      <c r="K729" s="191" t="s">
        <v>71</v>
      </c>
    </row>
    <row r="730" spans="3:11" x14ac:dyDescent="0.35">
      <c r="C730" s="191" t="s">
        <v>334</v>
      </c>
      <c r="D730" s="191" t="s">
        <v>302</v>
      </c>
      <c r="E730" s="191" t="s">
        <v>455</v>
      </c>
      <c r="F730" s="191" t="s">
        <v>71</v>
      </c>
      <c r="G730" s="191" t="s">
        <v>71</v>
      </c>
      <c r="I730" s="191" t="s">
        <v>91</v>
      </c>
      <c r="J730" s="425">
        <v>0</v>
      </c>
      <c r="K730" s="191" t="s">
        <v>71</v>
      </c>
    </row>
    <row r="731" spans="3:11" x14ac:dyDescent="0.35">
      <c r="C731" s="191" t="s">
        <v>336</v>
      </c>
      <c r="D731" s="191" t="s">
        <v>302</v>
      </c>
      <c r="E731" s="191" t="s">
        <v>455</v>
      </c>
      <c r="F731" s="191" t="s">
        <v>71</v>
      </c>
      <c r="G731" s="191" t="s">
        <v>71</v>
      </c>
      <c r="I731" s="191" t="s">
        <v>91</v>
      </c>
      <c r="J731" s="425">
        <v>0</v>
      </c>
      <c r="K731" s="191" t="s">
        <v>71</v>
      </c>
    </row>
    <row r="732" spans="3:11" x14ac:dyDescent="0.35">
      <c r="C732" s="191" t="s">
        <v>339</v>
      </c>
      <c r="D732" s="191" t="s">
        <v>302</v>
      </c>
      <c r="E732" s="191" t="s">
        <v>455</v>
      </c>
      <c r="F732" s="191" t="s">
        <v>71</v>
      </c>
      <c r="G732" s="191" t="s">
        <v>71</v>
      </c>
      <c r="I732" s="191" t="s">
        <v>91</v>
      </c>
      <c r="J732" s="425">
        <v>0</v>
      </c>
      <c r="K732" s="191" t="s">
        <v>71</v>
      </c>
    </row>
    <row r="733" spans="3:11" x14ac:dyDescent="0.35">
      <c r="C733" s="191" t="s">
        <v>342</v>
      </c>
      <c r="D733" s="191" t="s">
        <v>302</v>
      </c>
      <c r="E733" s="191" t="s">
        <v>455</v>
      </c>
      <c r="F733" s="191" t="s">
        <v>71</v>
      </c>
      <c r="G733" s="191" t="s">
        <v>71</v>
      </c>
      <c r="I733" s="191" t="s">
        <v>91</v>
      </c>
      <c r="J733" s="425">
        <v>0</v>
      </c>
      <c r="K733" s="191" t="s">
        <v>71</v>
      </c>
    </row>
    <row r="734" spans="3:11" x14ac:dyDescent="0.35">
      <c r="C734" s="191" t="s">
        <v>345</v>
      </c>
      <c r="D734" s="191" t="s">
        <v>302</v>
      </c>
      <c r="E734" s="191" t="s">
        <v>455</v>
      </c>
      <c r="F734" s="191" t="s">
        <v>71</v>
      </c>
      <c r="G734" s="191" t="s">
        <v>71</v>
      </c>
      <c r="I734" s="191" t="s">
        <v>91</v>
      </c>
      <c r="J734" s="425">
        <v>0</v>
      </c>
      <c r="K734" s="191" t="s">
        <v>71</v>
      </c>
    </row>
    <row r="735" spans="3:11" x14ac:dyDescent="0.35">
      <c r="C735" s="191" t="s">
        <v>347</v>
      </c>
      <c r="D735" s="191" t="s">
        <v>302</v>
      </c>
      <c r="E735" s="191" t="s">
        <v>455</v>
      </c>
      <c r="F735" s="191" t="s">
        <v>71</v>
      </c>
      <c r="G735" s="191" t="s">
        <v>71</v>
      </c>
      <c r="I735" s="191" t="s">
        <v>91</v>
      </c>
      <c r="J735" s="425">
        <v>0</v>
      </c>
      <c r="K735" s="191" t="s">
        <v>71</v>
      </c>
    </row>
    <row r="736" spans="3:11" x14ac:dyDescent="0.35">
      <c r="C736" s="191" t="s">
        <v>349</v>
      </c>
      <c r="D736" s="191" t="s">
        <v>302</v>
      </c>
      <c r="E736" s="191" t="s">
        <v>455</v>
      </c>
      <c r="F736" s="191" t="s">
        <v>71</v>
      </c>
      <c r="G736" s="191" t="s">
        <v>71</v>
      </c>
      <c r="I736" s="191" t="s">
        <v>91</v>
      </c>
      <c r="J736" s="425">
        <v>0</v>
      </c>
      <c r="K736" s="191" t="s">
        <v>71</v>
      </c>
    </row>
    <row r="737" spans="3:11" x14ac:dyDescent="0.35">
      <c r="C737" s="191" t="s">
        <v>352</v>
      </c>
      <c r="D737" s="191" t="s">
        <v>302</v>
      </c>
      <c r="E737" s="191" t="s">
        <v>455</v>
      </c>
      <c r="F737" s="191" t="s">
        <v>71</v>
      </c>
      <c r="G737" s="191" t="s">
        <v>71</v>
      </c>
      <c r="I737" s="191" t="s">
        <v>91</v>
      </c>
      <c r="J737" s="425">
        <v>0</v>
      </c>
      <c r="K737" s="191" t="s">
        <v>71</v>
      </c>
    </row>
    <row r="738" spans="3:11" x14ac:dyDescent="0.35">
      <c r="C738" s="191" t="s">
        <v>355</v>
      </c>
      <c r="D738" s="191" t="s">
        <v>302</v>
      </c>
      <c r="E738" s="191" t="s">
        <v>455</v>
      </c>
      <c r="F738" s="191" t="s">
        <v>71</v>
      </c>
      <c r="G738" s="191" t="s">
        <v>71</v>
      </c>
      <c r="I738" s="191" t="s">
        <v>91</v>
      </c>
      <c r="J738" s="425">
        <v>0</v>
      </c>
      <c r="K738" s="191" t="s">
        <v>71</v>
      </c>
    </row>
    <row r="739" spans="3:11" x14ac:dyDescent="0.35">
      <c r="C739" s="191" t="s">
        <v>358</v>
      </c>
      <c r="D739" s="191" t="s">
        <v>302</v>
      </c>
      <c r="E739" s="191" t="s">
        <v>455</v>
      </c>
      <c r="F739" s="191" t="s">
        <v>71</v>
      </c>
      <c r="G739" s="191" t="s">
        <v>71</v>
      </c>
      <c r="I739" s="191" t="s">
        <v>91</v>
      </c>
      <c r="J739" s="425">
        <v>0</v>
      </c>
      <c r="K739" s="191" t="s">
        <v>71</v>
      </c>
    </row>
    <row r="740" spans="3:11" x14ac:dyDescent="0.35">
      <c r="C740" s="191" t="s">
        <v>361</v>
      </c>
      <c r="D740" s="191" t="s">
        <v>302</v>
      </c>
      <c r="E740" s="191" t="s">
        <v>455</v>
      </c>
      <c r="F740" s="191" t="s">
        <v>71</v>
      </c>
      <c r="G740" s="191" t="s">
        <v>71</v>
      </c>
      <c r="I740" s="191" t="s">
        <v>91</v>
      </c>
      <c r="J740" s="425">
        <v>0</v>
      </c>
      <c r="K740" s="191" t="s">
        <v>71</v>
      </c>
    </row>
    <row r="741" spans="3:11" x14ac:dyDescent="0.35">
      <c r="C741" s="191" t="s">
        <v>364</v>
      </c>
      <c r="D741" s="191" t="s">
        <v>302</v>
      </c>
      <c r="E741" s="191" t="s">
        <v>455</v>
      </c>
      <c r="F741" s="191" t="s">
        <v>71</v>
      </c>
      <c r="G741" s="191" t="s">
        <v>71</v>
      </c>
      <c r="I741" s="191" t="s">
        <v>91</v>
      </c>
      <c r="J741" s="425">
        <v>0</v>
      </c>
      <c r="K741" s="191" t="s">
        <v>71</v>
      </c>
    </row>
    <row r="742" spans="3:11" x14ac:dyDescent="0.35">
      <c r="C742" s="191" t="s">
        <v>367</v>
      </c>
      <c r="D742" s="191" t="s">
        <v>302</v>
      </c>
      <c r="E742" s="191" t="s">
        <v>455</v>
      </c>
      <c r="F742" s="191" t="s">
        <v>71</v>
      </c>
      <c r="G742" s="191" t="s">
        <v>71</v>
      </c>
      <c r="I742" s="191" t="s">
        <v>91</v>
      </c>
      <c r="J742" s="425">
        <v>0</v>
      </c>
      <c r="K742" s="191" t="s">
        <v>71</v>
      </c>
    </row>
    <row r="743" spans="3:11" x14ac:dyDescent="0.35">
      <c r="C743" s="191" t="s">
        <v>371</v>
      </c>
      <c r="D743" s="191" t="s">
        <v>302</v>
      </c>
      <c r="E743" s="191" t="s">
        <v>455</v>
      </c>
      <c r="F743" s="191" t="s">
        <v>71</v>
      </c>
      <c r="G743" s="191" t="s">
        <v>71</v>
      </c>
      <c r="I743" s="191" t="s">
        <v>91</v>
      </c>
      <c r="J743" s="425">
        <v>0</v>
      </c>
      <c r="K743" s="191" t="s">
        <v>71</v>
      </c>
    </row>
    <row r="744" spans="3:11" x14ac:dyDescent="0.35">
      <c r="C744" s="191" t="s">
        <v>373</v>
      </c>
      <c r="D744" s="191" t="s">
        <v>302</v>
      </c>
      <c r="E744" s="191" t="s">
        <v>455</v>
      </c>
      <c r="F744" s="191" t="s">
        <v>71</v>
      </c>
      <c r="G744" s="191" t="s">
        <v>71</v>
      </c>
      <c r="I744" s="191" t="s">
        <v>91</v>
      </c>
      <c r="J744" s="425">
        <v>0</v>
      </c>
      <c r="K744" s="191" t="s">
        <v>71</v>
      </c>
    </row>
    <row r="745" spans="3:11" x14ac:dyDescent="0.35">
      <c r="C745" s="191" t="s">
        <v>376</v>
      </c>
      <c r="D745" s="191" t="s">
        <v>302</v>
      </c>
      <c r="E745" s="191" t="s">
        <v>455</v>
      </c>
      <c r="F745" s="191" t="s">
        <v>71</v>
      </c>
      <c r="G745" s="191" t="s">
        <v>71</v>
      </c>
      <c r="I745" s="191" t="s">
        <v>91</v>
      </c>
      <c r="J745" s="425">
        <v>0</v>
      </c>
      <c r="K745" s="191" t="s">
        <v>71</v>
      </c>
    </row>
    <row r="746" spans="3:11" x14ac:dyDescent="0.35">
      <c r="C746" s="191" t="s">
        <v>378</v>
      </c>
      <c r="D746" s="191" t="s">
        <v>302</v>
      </c>
      <c r="E746" s="191" t="s">
        <v>455</v>
      </c>
      <c r="F746" s="191" t="s">
        <v>71</v>
      </c>
      <c r="G746" s="191" t="s">
        <v>71</v>
      </c>
      <c r="I746" s="191" t="s">
        <v>91</v>
      </c>
      <c r="J746" s="425">
        <v>0</v>
      </c>
      <c r="K746" s="191" t="s">
        <v>71</v>
      </c>
    </row>
    <row r="747" spans="3:11" x14ac:dyDescent="0.35">
      <c r="C747" s="191" t="s">
        <v>380</v>
      </c>
      <c r="D747" s="191" t="s">
        <v>302</v>
      </c>
      <c r="E747" s="191" t="s">
        <v>455</v>
      </c>
      <c r="F747" s="191" t="s">
        <v>71</v>
      </c>
      <c r="G747" s="191" t="s">
        <v>71</v>
      </c>
      <c r="I747" s="191" t="s">
        <v>91</v>
      </c>
      <c r="J747" s="425">
        <v>0</v>
      </c>
      <c r="K747" s="191" t="s">
        <v>71</v>
      </c>
    </row>
    <row r="748" spans="3:11" x14ac:dyDescent="0.35">
      <c r="C748" s="191" t="s">
        <v>382</v>
      </c>
      <c r="D748" s="191" t="s">
        <v>302</v>
      </c>
      <c r="E748" s="191" t="s">
        <v>455</v>
      </c>
      <c r="F748" s="191" t="s">
        <v>71</v>
      </c>
      <c r="G748" s="191" t="s">
        <v>71</v>
      </c>
      <c r="I748" s="191" t="s">
        <v>91</v>
      </c>
      <c r="J748" s="425"/>
      <c r="K748" s="191" t="s">
        <v>71</v>
      </c>
    </row>
    <row r="749" spans="3:11" x14ac:dyDescent="0.35">
      <c r="C749" s="191" t="s">
        <v>385</v>
      </c>
      <c r="D749" s="191" t="s">
        <v>302</v>
      </c>
      <c r="E749" s="191" t="s">
        <v>455</v>
      </c>
      <c r="F749" s="191" t="s">
        <v>71</v>
      </c>
      <c r="G749" s="191" t="s">
        <v>71</v>
      </c>
      <c r="I749" s="191" t="s">
        <v>91</v>
      </c>
      <c r="J749" s="425">
        <v>0</v>
      </c>
      <c r="K749" s="191" t="s">
        <v>71</v>
      </c>
    </row>
    <row r="750" spans="3:11" x14ac:dyDescent="0.35">
      <c r="C750" s="191" t="s">
        <v>388</v>
      </c>
      <c r="D750" s="191" t="s">
        <v>302</v>
      </c>
      <c r="E750" s="191" t="s">
        <v>455</v>
      </c>
      <c r="F750" s="191" t="s">
        <v>71</v>
      </c>
      <c r="G750" s="191" t="s">
        <v>71</v>
      </c>
      <c r="I750" s="191" t="s">
        <v>91</v>
      </c>
      <c r="J750" s="425">
        <v>0</v>
      </c>
      <c r="K750" s="191" t="s">
        <v>71</v>
      </c>
    </row>
    <row r="751" spans="3:11" x14ac:dyDescent="0.35">
      <c r="C751" s="191" t="s">
        <v>325</v>
      </c>
      <c r="D751" s="191" t="s">
        <v>301</v>
      </c>
      <c r="E751" s="191" t="s">
        <v>443</v>
      </c>
      <c r="F751" s="191" t="s">
        <v>71</v>
      </c>
      <c r="G751" s="191" t="s">
        <v>71</v>
      </c>
      <c r="I751" s="191" t="s">
        <v>91</v>
      </c>
      <c r="J751" s="424">
        <v>20284966</v>
      </c>
      <c r="K751" s="191" t="s">
        <v>71</v>
      </c>
    </row>
    <row r="752" spans="3:11" x14ac:dyDescent="0.35">
      <c r="C752" s="191" t="s">
        <v>331</v>
      </c>
      <c r="D752" s="191" t="s">
        <v>301</v>
      </c>
      <c r="E752" s="191" t="s">
        <v>443</v>
      </c>
      <c r="F752" s="191" t="s">
        <v>71</v>
      </c>
      <c r="G752" s="191" t="s">
        <v>71</v>
      </c>
      <c r="I752" s="191" t="s">
        <v>91</v>
      </c>
      <c r="J752" s="425">
        <v>0</v>
      </c>
      <c r="K752" s="191" t="s">
        <v>71</v>
      </c>
    </row>
    <row r="753" spans="3:11" x14ac:dyDescent="0.35">
      <c r="C753" s="191" t="s">
        <v>334</v>
      </c>
      <c r="D753" s="191" t="s">
        <v>301</v>
      </c>
      <c r="E753" s="191" t="s">
        <v>443</v>
      </c>
      <c r="F753" s="191" t="s">
        <v>71</v>
      </c>
      <c r="G753" s="191" t="s">
        <v>71</v>
      </c>
      <c r="I753" s="191" t="s">
        <v>91</v>
      </c>
      <c r="J753" s="425"/>
      <c r="K753" s="191" t="s">
        <v>71</v>
      </c>
    </row>
    <row r="754" spans="3:11" x14ac:dyDescent="0.35">
      <c r="C754" s="191" t="s">
        <v>336</v>
      </c>
      <c r="D754" s="191" t="s">
        <v>301</v>
      </c>
      <c r="E754" s="191" t="s">
        <v>443</v>
      </c>
      <c r="F754" s="191" t="s">
        <v>71</v>
      </c>
      <c r="G754" s="191" t="s">
        <v>71</v>
      </c>
      <c r="I754" s="191" t="s">
        <v>91</v>
      </c>
      <c r="J754" s="425">
        <v>0</v>
      </c>
      <c r="K754" s="191" t="s">
        <v>71</v>
      </c>
    </row>
    <row r="755" spans="3:11" x14ac:dyDescent="0.35">
      <c r="C755" s="191" t="s">
        <v>339</v>
      </c>
      <c r="D755" s="191" t="s">
        <v>301</v>
      </c>
      <c r="E755" s="191" t="s">
        <v>443</v>
      </c>
      <c r="F755" s="191" t="s">
        <v>71</v>
      </c>
      <c r="G755" s="191" t="s">
        <v>71</v>
      </c>
      <c r="I755" s="191" t="s">
        <v>91</v>
      </c>
      <c r="J755" s="425">
        <v>0</v>
      </c>
      <c r="K755" s="191" t="s">
        <v>71</v>
      </c>
    </row>
    <row r="756" spans="3:11" x14ac:dyDescent="0.35">
      <c r="C756" s="191" t="s">
        <v>342</v>
      </c>
      <c r="D756" s="191" t="s">
        <v>301</v>
      </c>
      <c r="E756" s="191" t="s">
        <v>443</v>
      </c>
      <c r="F756" s="191" t="s">
        <v>71</v>
      </c>
      <c r="G756" s="191" t="s">
        <v>71</v>
      </c>
      <c r="I756" s="191" t="s">
        <v>91</v>
      </c>
      <c r="J756" s="425"/>
      <c r="K756" s="191" t="s">
        <v>71</v>
      </c>
    </row>
    <row r="757" spans="3:11" x14ac:dyDescent="0.35">
      <c r="C757" s="191" t="s">
        <v>345</v>
      </c>
      <c r="D757" s="191" t="s">
        <v>301</v>
      </c>
      <c r="E757" s="191" t="s">
        <v>443</v>
      </c>
      <c r="F757" s="191" t="s">
        <v>71</v>
      </c>
      <c r="G757" s="191" t="s">
        <v>71</v>
      </c>
      <c r="I757" s="191" t="s">
        <v>91</v>
      </c>
      <c r="J757" s="425">
        <v>0</v>
      </c>
      <c r="K757" s="191" t="s">
        <v>71</v>
      </c>
    </row>
    <row r="758" spans="3:11" x14ac:dyDescent="0.35">
      <c r="C758" s="191" t="s">
        <v>347</v>
      </c>
      <c r="D758" s="191" t="s">
        <v>301</v>
      </c>
      <c r="E758" s="191" t="s">
        <v>443</v>
      </c>
      <c r="F758" s="191" t="s">
        <v>71</v>
      </c>
      <c r="G758" s="191" t="s">
        <v>71</v>
      </c>
      <c r="I758" s="191" t="s">
        <v>91</v>
      </c>
      <c r="J758" s="425">
        <v>0</v>
      </c>
      <c r="K758" s="191" t="s">
        <v>71</v>
      </c>
    </row>
    <row r="759" spans="3:11" x14ac:dyDescent="0.35">
      <c r="C759" s="191" t="s">
        <v>349</v>
      </c>
      <c r="D759" s="191" t="s">
        <v>301</v>
      </c>
      <c r="E759" s="191" t="s">
        <v>443</v>
      </c>
      <c r="F759" s="191" t="s">
        <v>71</v>
      </c>
      <c r="G759" s="191" t="s">
        <v>71</v>
      </c>
      <c r="I759" s="191" t="s">
        <v>91</v>
      </c>
      <c r="J759" s="425">
        <v>0</v>
      </c>
      <c r="K759" s="191" t="s">
        <v>71</v>
      </c>
    </row>
    <row r="760" spans="3:11" x14ac:dyDescent="0.35">
      <c r="C760" s="191" t="s">
        <v>352</v>
      </c>
      <c r="D760" s="191" t="s">
        <v>301</v>
      </c>
      <c r="E760" s="191" t="s">
        <v>443</v>
      </c>
      <c r="F760" s="191" t="s">
        <v>71</v>
      </c>
      <c r="G760" s="191" t="s">
        <v>71</v>
      </c>
      <c r="I760" s="191" t="s">
        <v>91</v>
      </c>
      <c r="J760" s="425">
        <v>2341274</v>
      </c>
      <c r="K760" s="191" t="s">
        <v>71</v>
      </c>
    </row>
    <row r="761" spans="3:11" x14ac:dyDescent="0.35">
      <c r="C761" s="191" t="s">
        <v>355</v>
      </c>
      <c r="D761" s="191" t="s">
        <v>301</v>
      </c>
      <c r="E761" s="191" t="s">
        <v>443</v>
      </c>
      <c r="F761" s="191" t="s">
        <v>71</v>
      </c>
      <c r="G761" s="191" t="s">
        <v>71</v>
      </c>
      <c r="I761" s="191" t="s">
        <v>91</v>
      </c>
      <c r="J761" s="425">
        <v>0</v>
      </c>
      <c r="K761" s="191" t="s">
        <v>71</v>
      </c>
    </row>
    <row r="762" spans="3:11" x14ac:dyDescent="0.35">
      <c r="C762" s="191" t="s">
        <v>358</v>
      </c>
      <c r="D762" s="191" t="s">
        <v>301</v>
      </c>
      <c r="E762" s="191" t="s">
        <v>443</v>
      </c>
      <c r="F762" s="191" t="s">
        <v>71</v>
      </c>
      <c r="G762" s="191" t="s">
        <v>71</v>
      </c>
      <c r="I762" s="191" t="s">
        <v>91</v>
      </c>
      <c r="J762" s="425">
        <v>6823079</v>
      </c>
      <c r="K762" s="191" t="s">
        <v>71</v>
      </c>
    </row>
    <row r="763" spans="3:11" x14ac:dyDescent="0.35">
      <c r="C763" s="191" t="s">
        <v>361</v>
      </c>
      <c r="D763" s="191" t="s">
        <v>301</v>
      </c>
      <c r="E763" s="191" t="s">
        <v>443</v>
      </c>
      <c r="F763" s="191" t="s">
        <v>71</v>
      </c>
      <c r="G763" s="191" t="s">
        <v>71</v>
      </c>
      <c r="I763" s="191" t="s">
        <v>91</v>
      </c>
      <c r="J763" s="425">
        <v>0</v>
      </c>
      <c r="K763" s="191" t="s">
        <v>71</v>
      </c>
    </row>
    <row r="764" spans="3:11" x14ac:dyDescent="0.35">
      <c r="C764" s="191" t="s">
        <v>364</v>
      </c>
      <c r="D764" s="191" t="s">
        <v>301</v>
      </c>
      <c r="E764" s="191" t="s">
        <v>443</v>
      </c>
      <c r="F764" s="191" t="s">
        <v>71</v>
      </c>
      <c r="G764" s="191" t="s">
        <v>71</v>
      </c>
      <c r="I764" s="191" t="s">
        <v>91</v>
      </c>
      <c r="J764" s="425">
        <v>4988435</v>
      </c>
      <c r="K764" s="191" t="s">
        <v>71</v>
      </c>
    </row>
    <row r="765" spans="3:11" x14ac:dyDescent="0.35">
      <c r="C765" s="191" t="s">
        <v>367</v>
      </c>
      <c r="D765" s="191" t="s">
        <v>301</v>
      </c>
      <c r="E765" s="191" t="s">
        <v>443</v>
      </c>
      <c r="F765" s="191" t="s">
        <v>71</v>
      </c>
      <c r="G765" s="191" t="s">
        <v>71</v>
      </c>
      <c r="I765" s="191" t="s">
        <v>91</v>
      </c>
      <c r="J765" s="425">
        <v>104000657</v>
      </c>
      <c r="K765" s="191" t="s">
        <v>71</v>
      </c>
    </row>
    <row r="766" spans="3:11" x14ac:dyDescent="0.35">
      <c r="C766" s="191" t="s">
        <v>371</v>
      </c>
      <c r="D766" s="191" t="s">
        <v>301</v>
      </c>
      <c r="E766" s="191" t="s">
        <v>443</v>
      </c>
      <c r="F766" s="191" t="s">
        <v>71</v>
      </c>
      <c r="G766" s="191" t="s">
        <v>71</v>
      </c>
      <c r="I766" s="191" t="s">
        <v>91</v>
      </c>
      <c r="J766" s="425">
        <v>135284098</v>
      </c>
      <c r="K766" s="191" t="s">
        <v>71</v>
      </c>
    </row>
    <row r="767" spans="3:11" x14ac:dyDescent="0.35">
      <c r="C767" s="191" t="s">
        <v>373</v>
      </c>
      <c r="D767" s="191" t="s">
        <v>301</v>
      </c>
      <c r="E767" s="191" t="s">
        <v>443</v>
      </c>
      <c r="F767" s="191" t="s">
        <v>71</v>
      </c>
      <c r="G767" s="191" t="s">
        <v>71</v>
      </c>
      <c r="I767" s="191" t="s">
        <v>91</v>
      </c>
      <c r="J767" s="425">
        <v>0</v>
      </c>
      <c r="K767" s="191" t="s">
        <v>71</v>
      </c>
    </row>
    <row r="768" spans="3:11" x14ac:dyDescent="0.35">
      <c r="C768" s="191" t="s">
        <v>376</v>
      </c>
      <c r="D768" s="191" t="s">
        <v>301</v>
      </c>
      <c r="E768" s="191" t="s">
        <v>443</v>
      </c>
      <c r="F768" s="191" t="s">
        <v>71</v>
      </c>
      <c r="G768" s="191" t="s">
        <v>71</v>
      </c>
      <c r="I768" s="191" t="s">
        <v>91</v>
      </c>
      <c r="J768" s="425">
        <v>0</v>
      </c>
      <c r="K768" s="191" t="s">
        <v>71</v>
      </c>
    </row>
    <row r="769" spans="3:11" x14ac:dyDescent="0.35">
      <c r="C769" s="191" t="s">
        <v>378</v>
      </c>
      <c r="D769" s="191" t="s">
        <v>301</v>
      </c>
      <c r="E769" s="191" t="s">
        <v>443</v>
      </c>
      <c r="F769" s="191" t="s">
        <v>71</v>
      </c>
      <c r="G769" s="191" t="s">
        <v>71</v>
      </c>
      <c r="I769" s="191" t="s">
        <v>91</v>
      </c>
      <c r="J769" s="425">
        <v>0</v>
      </c>
      <c r="K769" s="191" t="s">
        <v>71</v>
      </c>
    </row>
    <row r="770" spans="3:11" x14ac:dyDescent="0.35">
      <c r="C770" s="191" t="s">
        <v>380</v>
      </c>
      <c r="D770" s="191" t="s">
        <v>301</v>
      </c>
      <c r="E770" s="191" t="s">
        <v>443</v>
      </c>
      <c r="F770" s="191" t="s">
        <v>71</v>
      </c>
      <c r="G770" s="191" t="s">
        <v>71</v>
      </c>
      <c r="I770" s="191" t="s">
        <v>91</v>
      </c>
      <c r="J770" s="425">
        <v>29057677</v>
      </c>
      <c r="K770" s="191" t="s">
        <v>71</v>
      </c>
    </row>
    <row r="771" spans="3:11" x14ac:dyDescent="0.35">
      <c r="C771" s="191" t="s">
        <v>382</v>
      </c>
      <c r="D771" s="191" t="s">
        <v>301</v>
      </c>
      <c r="E771" s="191" t="s">
        <v>443</v>
      </c>
      <c r="F771" s="191" t="s">
        <v>71</v>
      </c>
      <c r="G771" s="191" t="s">
        <v>71</v>
      </c>
      <c r="I771" s="191" t="s">
        <v>91</v>
      </c>
      <c r="J771" s="425">
        <v>0</v>
      </c>
      <c r="K771" s="191" t="s">
        <v>71</v>
      </c>
    </row>
    <row r="772" spans="3:11" x14ac:dyDescent="0.35">
      <c r="C772" s="191" t="s">
        <v>385</v>
      </c>
      <c r="D772" s="191" t="s">
        <v>301</v>
      </c>
      <c r="E772" s="191" t="s">
        <v>443</v>
      </c>
      <c r="F772" s="191" t="s">
        <v>71</v>
      </c>
      <c r="G772" s="191" t="s">
        <v>71</v>
      </c>
      <c r="I772" s="191" t="s">
        <v>91</v>
      </c>
      <c r="J772" s="425">
        <v>0</v>
      </c>
      <c r="K772" s="191" t="s">
        <v>71</v>
      </c>
    </row>
    <row r="773" spans="3:11" x14ac:dyDescent="0.35">
      <c r="C773" s="191" t="s">
        <v>388</v>
      </c>
      <c r="D773" s="191" t="s">
        <v>301</v>
      </c>
      <c r="E773" s="191" t="s">
        <v>443</v>
      </c>
      <c r="F773" s="191" t="s">
        <v>71</v>
      </c>
      <c r="G773" s="191" t="s">
        <v>71</v>
      </c>
      <c r="I773" s="191" t="s">
        <v>91</v>
      </c>
      <c r="J773" s="425">
        <v>0</v>
      </c>
      <c r="K773" s="191" t="s">
        <v>71</v>
      </c>
    </row>
    <row r="774" spans="3:11" ht="15.6" thickBot="1" x14ac:dyDescent="0.4">
      <c r="G774" s="206"/>
    </row>
    <row r="775" spans="3:11" ht="16.8" thickBot="1" x14ac:dyDescent="0.4">
      <c r="G775" s="206"/>
      <c r="I775" s="208" t="s">
        <v>464</v>
      </c>
      <c r="J775" s="330"/>
      <c r="K775" s="224">
        <f>SUMIF(Table10[Devise de déclaration],"USD",Table10[Valeur de revenus])+(IFERROR(SUMIF(Table10[Devise de déclaration],"&lt;&gt;USD",Table10[Valeur de revenus])/'Partie 1 - Présentation'!$E$51,0))</f>
        <v>516991147.11849958</v>
      </c>
    </row>
    <row r="776" spans="3:11" ht="16.8" thickBot="1" x14ac:dyDescent="0.4">
      <c r="G776" s="206"/>
      <c r="I776" s="209"/>
      <c r="J776" s="271"/>
      <c r="K776" s="271"/>
    </row>
    <row r="777" spans="3:11" ht="16.8" thickBot="1" x14ac:dyDescent="0.4">
      <c r="G777" s="206"/>
      <c r="I777" s="208" t="str">
        <f>"Total en "&amp;'Partie 1 - Présentation'!$E$50</f>
        <v>Total en XOF</v>
      </c>
      <c r="J777" s="330"/>
      <c r="K777" s="224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303215307785</v>
      </c>
    </row>
    <row r="778" spans="3:11" ht="16.2" x14ac:dyDescent="0.35">
      <c r="G778" s="206"/>
      <c r="I778" s="270"/>
      <c r="J778" s="271"/>
      <c r="K778" s="271"/>
    </row>
    <row r="779" spans="3:11" x14ac:dyDescent="0.35">
      <c r="C779" s="191" t="s">
        <v>499</v>
      </c>
    </row>
    <row r="780" spans="3:11" ht="24" x14ac:dyDescent="0.35">
      <c r="C780" s="210" t="s">
        <v>465</v>
      </c>
      <c r="D780" s="202"/>
      <c r="E780" s="202"/>
      <c r="F780" s="202"/>
      <c r="G780" s="202"/>
      <c r="H780" s="202"/>
      <c r="I780" s="202"/>
      <c r="J780" s="331"/>
      <c r="K780" s="202"/>
    </row>
    <row r="781" spans="3:11" ht="24" x14ac:dyDescent="0.35">
      <c r="C781" s="210"/>
      <c r="D781" s="202"/>
      <c r="E781" s="202"/>
      <c r="F781" s="202"/>
      <c r="G781" s="202"/>
      <c r="H781" s="202"/>
      <c r="I781" s="202"/>
      <c r="J781" s="331"/>
      <c r="K781" s="202"/>
    </row>
    <row r="782" spans="3:11" ht="56.55" customHeight="1" x14ac:dyDescent="0.35">
      <c r="C782" s="305" t="s">
        <v>308</v>
      </c>
      <c r="D782" s="306">
        <f>+'Partie 3 - Entités déclarantes'!C33</f>
        <v>418422257961.71954</v>
      </c>
      <c r="E782" s="307"/>
      <c r="F782" s="307"/>
      <c r="G782" s="307"/>
      <c r="H782" s="307"/>
      <c r="I782" s="307"/>
      <c r="J782" s="332"/>
      <c r="K782" s="307"/>
    </row>
    <row r="783" spans="3:11" ht="75" x14ac:dyDescent="0.35">
      <c r="C783" s="305" t="s">
        <v>500</v>
      </c>
      <c r="D783" s="306">
        <f>+K777</f>
        <v>303215307785</v>
      </c>
      <c r="E783" s="307"/>
      <c r="F783" s="307"/>
      <c r="G783" s="307"/>
      <c r="H783" s="307"/>
      <c r="I783" s="307"/>
      <c r="J783" s="332"/>
      <c r="K783" s="307"/>
    </row>
    <row r="784" spans="3:11" ht="15.6" thickBot="1" x14ac:dyDescent="0.4">
      <c r="C784" s="308" t="s">
        <v>310</v>
      </c>
      <c r="D784" s="309">
        <f>D782-D783</f>
        <v>115206950176.71954</v>
      </c>
      <c r="E784" s="307"/>
      <c r="F784" s="307"/>
      <c r="G784" s="307"/>
      <c r="H784" s="307"/>
      <c r="I784" s="307"/>
      <c r="J784" s="332"/>
      <c r="K784" s="307"/>
    </row>
    <row r="785" spans="3:12" ht="15.6" thickTop="1" x14ac:dyDescent="0.35">
      <c r="C785" s="310"/>
      <c r="D785" s="311"/>
      <c r="E785" s="307"/>
      <c r="F785" s="307"/>
      <c r="G785" s="307"/>
      <c r="H785" s="307"/>
      <c r="I785" s="307"/>
      <c r="J785" s="332"/>
      <c r="K785" s="307"/>
    </row>
    <row r="786" spans="3:12" x14ac:dyDescent="0.35">
      <c r="C786" s="312" t="s">
        <v>391</v>
      </c>
      <c r="D786" s="311"/>
      <c r="E786" s="307"/>
      <c r="F786" s="307"/>
      <c r="G786" s="307"/>
      <c r="H786" s="307"/>
      <c r="I786" s="307"/>
      <c r="J786" s="332"/>
      <c r="K786" s="307"/>
    </row>
    <row r="787" spans="3:12" x14ac:dyDescent="0.35">
      <c r="C787" s="310"/>
      <c r="D787" s="311"/>
      <c r="E787" s="307"/>
      <c r="F787" s="307"/>
      <c r="G787" s="307"/>
      <c r="H787" s="307"/>
      <c r="I787" s="307"/>
      <c r="J787" s="332"/>
      <c r="K787" s="307"/>
    </row>
    <row r="788" spans="3:12" x14ac:dyDescent="0.35">
      <c r="C788" s="211" t="s">
        <v>392</v>
      </c>
      <c r="D788" s="313">
        <f>+'Partie 3 - Entités déclarantes'!G75</f>
        <v>2001228113</v>
      </c>
      <c r="E788" s="307"/>
      <c r="F788" s="307"/>
      <c r="G788" s="307"/>
      <c r="H788" s="307"/>
      <c r="I788" s="307"/>
      <c r="J788" s="332"/>
      <c r="K788" s="307"/>
    </row>
    <row r="789" spans="3:12" ht="45" x14ac:dyDescent="0.35">
      <c r="C789" s="305" t="s">
        <v>393</v>
      </c>
      <c r="D789" s="313">
        <f>+'Partie 3 - Entités déclarantes'!G76</f>
        <v>46311632392</v>
      </c>
      <c r="E789" s="292"/>
      <c r="F789" s="292"/>
      <c r="G789" s="351"/>
      <c r="H789" s="292"/>
      <c r="I789" s="292"/>
      <c r="J789" s="333"/>
      <c r="K789" s="292"/>
    </row>
    <row r="790" spans="3:12" x14ac:dyDescent="0.35">
      <c r="C790" s="211" t="s">
        <v>394</v>
      </c>
      <c r="D790" s="313">
        <f>+'Partie 3 - Entités déclarantes'!G77</f>
        <v>3417908486.7195673</v>
      </c>
      <c r="E790" s="292"/>
      <c r="F790" s="292"/>
      <c r="G790" s="351"/>
      <c r="H790" s="292"/>
      <c r="I790" s="292"/>
      <c r="J790" s="333"/>
      <c r="K790" s="292"/>
    </row>
    <row r="791" spans="3:12" ht="15.6" thickBot="1" x14ac:dyDescent="0.4">
      <c r="C791" s="308" t="s">
        <v>395</v>
      </c>
      <c r="D791" s="309">
        <f>SUM(D788:D790)</f>
        <v>51730768991.719566</v>
      </c>
      <c r="E791" s="292"/>
      <c r="F791" s="292"/>
      <c r="G791" s="351"/>
      <c r="H791" s="292"/>
      <c r="I791" s="292"/>
      <c r="J791" s="333"/>
      <c r="K791" s="292"/>
    </row>
    <row r="792" spans="3:12" ht="15.6" thickTop="1" x14ac:dyDescent="0.35">
      <c r="C792" s="211"/>
      <c r="D792" s="416"/>
      <c r="E792" s="416"/>
      <c r="F792" s="416"/>
      <c r="G792" s="416"/>
      <c r="H792" s="416"/>
      <c r="I792" s="416"/>
      <c r="J792" s="417"/>
      <c r="K792" s="416"/>
      <c r="L792" s="335"/>
    </row>
    <row r="793" spans="3:12" x14ac:dyDescent="0.35">
      <c r="C793" s="211" t="s">
        <v>325</v>
      </c>
      <c r="D793" s="211" t="s">
        <v>306</v>
      </c>
      <c r="E793" s="211" t="s">
        <v>463</v>
      </c>
      <c r="F793" s="211" t="s">
        <v>91</v>
      </c>
      <c r="G793" s="427">
        <v>832027953</v>
      </c>
      <c r="H793" s="355"/>
      <c r="I793" s="355"/>
      <c r="J793" s="355"/>
      <c r="K793" s="355"/>
    </row>
    <row r="794" spans="3:12" x14ac:dyDescent="0.35">
      <c r="C794" s="211" t="s">
        <v>331</v>
      </c>
      <c r="D794" s="211" t="s">
        <v>306</v>
      </c>
      <c r="E794" s="211" t="s">
        <v>463</v>
      </c>
      <c r="F794" s="211" t="s">
        <v>91</v>
      </c>
      <c r="G794" s="427">
        <v>1916645678</v>
      </c>
      <c r="H794" s="355"/>
      <c r="I794" s="355"/>
      <c r="J794" s="355"/>
      <c r="K794" s="355"/>
    </row>
    <row r="795" spans="3:12" x14ac:dyDescent="0.35">
      <c r="C795" s="211" t="s">
        <v>334</v>
      </c>
      <c r="D795" s="211" t="s">
        <v>306</v>
      </c>
      <c r="E795" s="211" t="s">
        <v>463</v>
      </c>
      <c r="F795" s="211" t="s">
        <v>91</v>
      </c>
      <c r="G795" s="427">
        <v>114734901</v>
      </c>
      <c r="H795" s="355"/>
      <c r="I795" s="355"/>
      <c r="J795" s="355"/>
      <c r="K795" s="355"/>
    </row>
    <row r="796" spans="3:12" x14ac:dyDescent="0.35">
      <c r="C796" s="211" t="s">
        <v>336</v>
      </c>
      <c r="D796" s="211" t="s">
        <v>306</v>
      </c>
      <c r="E796" s="211" t="s">
        <v>463</v>
      </c>
      <c r="F796" s="211" t="s">
        <v>91</v>
      </c>
      <c r="G796" s="427">
        <v>689554260</v>
      </c>
      <c r="H796" s="355"/>
      <c r="I796" s="355"/>
      <c r="J796" s="355"/>
      <c r="K796" s="355"/>
    </row>
    <row r="797" spans="3:12" x14ac:dyDescent="0.35">
      <c r="C797" s="211" t="s">
        <v>339</v>
      </c>
      <c r="D797" s="211" t="s">
        <v>306</v>
      </c>
      <c r="E797" s="211" t="s">
        <v>463</v>
      </c>
      <c r="F797" s="211" t="s">
        <v>91</v>
      </c>
      <c r="G797" s="427">
        <v>1406529394</v>
      </c>
      <c r="H797" s="355"/>
      <c r="I797" s="355"/>
      <c r="J797" s="355"/>
      <c r="K797" s="355"/>
    </row>
    <row r="798" spans="3:12" x14ac:dyDescent="0.35">
      <c r="C798" s="211" t="s">
        <v>342</v>
      </c>
      <c r="D798" s="211" t="s">
        <v>306</v>
      </c>
      <c r="E798" s="211" t="s">
        <v>463</v>
      </c>
      <c r="F798" s="211" t="s">
        <v>91</v>
      </c>
      <c r="G798" s="427">
        <v>156596920</v>
      </c>
      <c r="H798" s="355"/>
      <c r="I798" s="355"/>
      <c r="J798" s="355"/>
      <c r="K798" s="355"/>
    </row>
    <row r="799" spans="3:12" x14ac:dyDescent="0.35">
      <c r="C799" s="211" t="s">
        <v>345</v>
      </c>
      <c r="D799" s="211" t="s">
        <v>306</v>
      </c>
      <c r="E799" s="211" t="s">
        <v>463</v>
      </c>
      <c r="F799" s="211" t="s">
        <v>91</v>
      </c>
      <c r="G799" s="427">
        <v>580280873</v>
      </c>
      <c r="H799" s="355"/>
      <c r="I799" s="355"/>
      <c r="J799" s="355"/>
      <c r="K799" s="355"/>
    </row>
    <row r="800" spans="3:12" x14ac:dyDescent="0.35">
      <c r="C800" s="211" t="s">
        <v>347</v>
      </c>
      <c r="D800" s="211" t="s">
        <v>306</v>
      </c>
      <c r="E800" s="211" t="s">
        <v>463</v>
      </c>
      <c r="F800" s="211" t="s">
        <v>91</v>
      </c>
      <c r="G800" s="427">
        <v>0</v>
      </c>
      <c r="H800" s="355"/>
      <c r="I800" s="355"/>
      <c r="J800" s="355"/>
      <c r="K800" s="355"/>
    </row>
    <row r="801" spans="3:11" x14ac:dyDescent="0.35">
      <c r="C801" s="211" t="s">
        <v>349</v>
      </c>
      <c r="D801" s="211" t="s">
        <v>306</v>
      </c>
      <c r="E801" s="211" t="s">
        <v>463</v>
      </c>
      <c r="F801" s="211" t="s">
        <v>91</v>
      </c>
      <c r="G801" s="427">
        <v>157535967</v>
      </c>
      <c r="H801" s="355"/>
      <c r="I801" s="355"/>
      <c r="J801" s="355"/>
      <c r="K801" s="355"/>
    </row>
    <row r="802" spans="3:11" x14ac:dyDescent="0.35">
      <c r="C802" s="211" t="s">
        <v>352</v>
      </c>
      <c r="D802" s="211" t="s">
        <v>306</v>
      </c>
      <c r="E802" s="211" t="s">
        <v>463</v>
      </c>
      <c r="F802" s="211" t="s">
        <v>91</v>
      </c>
      <c r="G802" s="427">
        <v>87835121</v>
      </c>
      <c r="H802" s="355"/>
      <c r="I802" s="355"/>
      <c r="J802" s="355"/>
      <c r="K802" s="355"/>
    </row>
    <row r="803" spans="3:11" x14ac:dyDescent="0.35">
      <c r="C803" s="211" t="s">
        <v>355</v>
      </c>
      <c r="D803" s="211" t="s">
        <v>306</v>
      </c>
      <c r="E803" s="211" t="s">
        <v>463</v>
      </c>
      <c r="F803" s="211" t="s">
        <v>91</v>
      </c>
      <c r="G803" s="427">
        <v>181820386</v>
      </c>
      <c r="H803" s="355"/>
      <c r="I803" s="355"/>
      <c r="J803" s="355"/>
      <c r="K803" s="355"/>
    </row>
    <row r="804" spans="3:11" x14ac:dyDescent="0.35">
      <c r="C804" s="211" t="s">
        <v>358</v>
      </c>
      <c r="D804" s="211" t="s">
        <v>306</v>
      </c>
      <c r="E804" s="211" t="s">
        <v>463</v>
      </c>
      <c r="F804" s="211" t="s">
        <v>91</v>
      </c>
      <c r="G804" s="427">
        <v>10317422</v>
      </c>
      <c r="H804" s="355"/>
      <c r="I804" s="355"/>
      <c r="J804" s="355"/>
      <c r="K804" s="355"/>
    </row>
    <row r="805" spans="3:11" x14ac:dyDescent="0.35">
      <c r="C805" s="211" t="s">
        <v>361</v>
      </c>
      <c r="D805" s="211" t="s">
        <v>306</v>
      </c>
      <c r="E805" s="211" t="s">
        <v>463</v>
      </c>
      <c r="F805" s="211" t="s">
        <v>91</v>
      </c>
      <c r="G805" s="427">
        <v>120962717</v>
      </c>
      <c r="H805" s="355"/>
      <c r="I805" s="355"/>
      <c r="J805" s="355"/>
      <c r="K805" s="355"/>
    </row>
    <row r="806" spans="3:11" x14ac:dyDescent="0.35">
      <c r="C806" s="211" t="s">
        <v>364</v>
      </c>
      <c r="D806" s="211" t="s">
        <v>306</v>
      </c>
      <c r="E806" s="211" t="s">
        <v>463</v>
      </c>
      <c r="F806" s="211" t="s">
        <v>91</v>
      </c>
      <c r="G806" s="427">
        <v>23085672</v>
      </c>
      <c r="H806" s="355"/>
      <c r="I806" s="355"/>
      <c r="J806" s="355"/>
      <c r="K806" s="355"/>
    </row>
    <row r="807" spans="3:11" x14ac:dyDescent="0.35">
      <c r="C807" s="211" t="s">
        <v>367</v>
      </c>
      <c r="D807" s="211" t="s">
        <v>306</v>
      </c>
      <c r="E807" s="211" t="s">
        <v>463</v>
      </c>
      <c r="F807" s="211" t="s">
        <v>91</v>
      </c>
      <c r="G807" s="427">
        <v>81519530</v>
      </c>
      <c r="H807" s="355"/>
      <c r="I807" s="355"/>
      <c r="J807" s="355"/>
      <c r="K807" s="355"/>
    </row>
    <row r="808" spans="3:11" x14ac:dyDescent="0.35">
      <c r="C808" s="211" t="s">
        <v>371</v>
      </c>
      <c r="D808" s="211" t="s">
        <v>306</v>
      </c>
      <c r="E808" s="211" t="s">
        <v>463</v>
      </c>
      <c r="F808" s="211" t="s">
        <v>91</v>
      </c>
      <c r="G808" s="427">
        <v>0</v>
      </c>
      <c r="H808" s="355"/>
      <c r="I808" s="355"/>
      <c r="J808" s="355"/>
      <c r="K808" s="355"/>
    </row>
    <row r="809" spans="3:11" x14ac:dyDescent="0.35">
      <c r="C809" s="211" t="s">
        <v>373</v>
      </c>
      <c r="D809" s="211" t="s">
        <v>306</v>
      </c>
      <c r="E809" s="211" t="s">
        <v>463</v>
      </c>
      <c r="F809" s="211" t="s">
        <v>91</v>
      </c>
      <c r="G809" s="427">
        <v>15923699</v>
      </c>
      <c r="H809" s="355"/>
      <c r="I809" s="355"/>
      <c r="J809" s="355"/>
      <c r="K809" s="355"/>
    </row>
    <row r="810" spans="3:11" x14ac:dyDescent="0.35">
      <c r="C810" s="211" t="s">
        <v>376</v>
      </c>
      <c r="D810" s="211" t="s">
        <v>306</v>
      </c>
      <c r="E810" s="211" t="s">
        <v>463</v>
      </c>
      <c r="F810" s="211" t="s">
        <v>91</v>
      </c>
      <c r="G810" s="427">
        <v>0</v>
      </c>
      <c r="H810" s="355"/>
      <c r="I810" s="355"/>
      <c r="J810" s="355"/>
      <c r="K810" s="355"/>
    </row>
    <row r="811" spans="3:11" x14ac:dyDescent="0.35">
      <c r="C811" s="211" t="s">
        <v>378</v>
      </c>
      <c r="D811" s="211" t="s">
        <v>306</v>
      </c>
      <c r="E811" s="211" t="s">
        <v>463</v>
      </c>
      <c r="F811" s="211" t="s">
        <v>91</v>
      </c>
      <c r="G811" s="427">
        <v>20570913</v>
      </c>
      <c r="H811" s="355"/>
      <c r="I811" s="355"/>
      <c r="J811" s="355"/>
      <c r="K811" s="355"/>
    </row>
    <row r="812" spans="3:11" x14ac:dyDescent="0.35">
      <c r="C812" s="211" t="s">
        <v>380</v>
      </c>
      <c r="D812" s="211" t="s">
        <v>306</v>
      </c>
      <c r="E812" s="211" t="s">
        <v>463</v>
      </c>
      <c r="F812" s="211" t="s">
        <v>91</v>
      </c>
      <c r="G812" s="427">
        <v>2031210</v>
      </c>
      <c r="H812" s="355"/>
      <c r="I812" s="355"/>
      <c r="J812" s="355"/>
      <c r="K812" s="355"/>
    </row>
    <row r="813" spans="3:11" x14ac:dyDescent="0.35">
      <c r="C813" s="211" t="s">
        <v>382</v>
      </c>
      <c r="D813" s="211" t="s">
        <v>306</v>
      </c>
      <c r="E813" s="211" t="s">
        <v>463</v>
      </c>
      <c r="F813" s="211" t="s">
        <v>91</v>
      </c>
      <c r="G813" s="427"/>
      <c r="H813" s="355"/>
      <c r="I813" s="355"/>
      <c r="J813" s="355"/>
      <c r="K813" s="355"/>
    </row>
    <row r="814" spans="3:11" x14ac:dyDescent="0.35">
      <c r="C814" s="211" t="s">
        <v>385</v>
      </c>
      <c r="D814" s="211" t="s">
        <v>306</v>
      </c>
      <c r="E814" s="211" t="s">
        <v>463</v>
      </c>
      <c r="F814" s="211" t="s">
        <v>91</v>
      </c>
      <c r="G814" s="427">
        <v>8402410</v>
      </c>
      <c r="H814" s="355"/>
      <c r="I814" s="355"/>
      <c r="J814" s="355"/>
      <c r="K814" s="355"/>
    </row>
    <row r="815" spans="3:11" x14ac:dyDescent="0.35">
      <c r="C815" s="211" t="s">
        <v>388</v>
      </c>
      <c r="D815" s="211" t="s">
        <v>306</v>
      </c>
      <c r="E815" s="211" t="s">
        <v>463</v>
      </c>
      <c r="F815" s="211" t="s">
        <v>91</v>
      </c>
      <c r="G815" s="427">
        <v>4441768</v>
      </c>
      <c r="H815" s="355"/>
      <c r="I815" s="355"/>
      <c r="J815" s="355"/>
      <c r="K815" s="355"/>
    </row>
    <row r="816" spans="3:11" x14ac:dyDescent="0.35">
      <c r="C816" s="211" t="s">
        <v>325</v>
      </c>
      <c r="D816" s="211" t="s">
        <v>301</v>
      </c>
      <c r="E816" s="211" t="s">
        <v>448</v>
      </c>
      <c r="F816" s="211" t="s">
        <v>91</v>
      </c>
      <c r="G816" s="427">
        <v>0</v>
      </c>
      <c r="H816" s="355"/>
      <c r="I816" s="355"/>
      <c r="J816" s="355"/>
      <c r="K816" s="355"/>
    </row>
    <row r="817" spans="3:11" x14ac:dyDescent="0.35">
      <c r="C817" s="211" t="s">
        <v>331</v>
      </c>
      <c r="D817" s="211" t="s">
        <v>301</v>
      </c>
      <c r="E817" s="211" t="s">
        <v>448</v>
      </c>
      <c r="F817" s="211" t="s">
        <v>91</v>
      </c>
      <c r="G817" s="427">
        <v>0</v>
      </c>
      <c r="H817" s="355"/>
      <c r="I817" s="355"/>
      <c r="J817" s="355"/>
      <c r="K817" s="355"/>
    </row>
    <row r="818" spans="3:11" x14ac:dyDescent="0.35">
      <c r="C818" s="211" t="s">
        <v>334</v>
      </c>
      <c r="D818" s="211" t="s">
        <v>301</v>
      </c>
      <c r="E818" s="211" t="s">
        <v>448</v>
      </c>
      <c r="F818" s="211" t="s">
        <v>91</v>
      </c>
      <c r="G818" s="427"/>
      <c r="H818" s="355"/>
      <c r="I818" s="355"/>
      <c r="J818" s="355"/>
      <c r="K818" s="355"/>
    </row>
    <row r="819" spans="3:11" x14ac:dyDescent="0.35">
      <c r="C819" s="211" t="s">
        <v>336</v>
      </c>
      <c r="D819" s="211" t="s">
        <v>301</v>
      </c>
      <c r="E819" s="211" t="s">
        <v>448</v>
      </c>
      <c r="F819" s="211" t="s">
        <v>91</v>
      </c>
      <c r="G819" s="427">
        <v>0</v>
      </c>
      <c r="H819" s="355"/>
      <c r="I819" s="355"/>
      <c r="J819" s="355"/>
      <c r="K819" s="355"/>
    </row>
    <row r="820" spans="3:11" x14ac:dyDescent="0.35">
      <c r="C820" s="211" t="s">
        <v>339</v>
      </c>
      <c r="D820" s="211" t="s">
        <v>301</v>
      </c>
      <c r="E820" s="211" t="s">
        <v>448</v>
      </c>
      <c r="F820" s="211" t="s">
        <v>91</v>
      </c>
      <c r="G820" s="427">
        <v>0</v>
      </c>
      <c r="H820" s="355"/>
      <c r="I820" s="355"/>
      <c r="J820" s="355"/>
      <c r="K820" s="355"/>
    </row>
    <row r="821" spans="3:11" x14ac:dyDescent="0.35">
      <c r="C821" s="211" t="s">
        <v>342</v>
      </c>
      <c r="D821" s="211" t="s">
        <v>301</v>
      </c>
      <c r="E821" s="211" t="s">
        <v>448</v>
      </c>
      <c r="F821" s="211" t="s">
        <v>91</v>
      </c>
      <c r="G821" s="427">
        <v>0</v>
      </c>
      <c r="H821" s="355"/>
      <c r="I821" s="355"/>
      <c r="J821" s="355"/>
      <c r="K821" s="355"/>
    </row>
    <row r="822" spans="3:11" x14ac:dyDescent="0.35">
      <c r="C822" s="211" t="s">
        <v>345</v>
      </c>
      <c r="D822" s="211" t="s">
        <v>301</v>
      </c>
      <c r="E822" s="211" t="s">
        <v>448</v>
      </c>
      <c r="F822" s="211" t="s">
        <v>91</v>
      </c>
      <c r="G822" s="427">
        <v>0</v>
      </c>
      <c r="H822" s="355"/>
      <c r="I822" s="355"/>
      <c r="J822" s="355"/>
      <c r="K822" s="355"/>
    </row>
    <row r="823" spans="3:11" x14ac:dyDescent="0.35">
      <c r="C823" s="211" t="s">
        <v>347</v>
      </c>
      <c r="D823" s="211" t="s">
        <v>301</v>
      </c>
      <c r="E823" s="211" t="s">
        <v>448</v>
      </c>
      <c r="F823" s="211" t="s">
        <v>91</v>
      </c>
      <c r="G823" s="427">
        <v>0</v>
      </c>
      <c r="H823" s="355"/>
      <c r="I823" s="355"/>
      <c r="J823" s="355"/>
      <c r="K823" s="355"/>
    </row>
    <row r="824" spans="3:11" x14ac:dyDescent="0.35">
      <c r="C824" s="211" t="s">
        <v>349</v>
      </c>
      <c r="D824" s="211" t="s">
        <v>301</v>
      </c>
      <c r="E824" s="211" t="s">
        <v>448</v>
      </c>
      <c r="F824" s="211" t="s">
        <v>91</v>
      </c>
      <c r="G824" s="427">
        <v>0</v>
      </c>
      <c r="H824" s="355"/>
      <c r="I824" s="355"/>
      <c r="J824" s="355"/>
      <c r="K824" s="355"/>
    </row>
    <row r="825" spans="3:11" x14ac:dyDescent="0.35">
      <c r="C825" s="211" t="s">
        <v>352</v>
      </c>
      <c r="D825" s="211" t="s">
        <v>301</v>
      </c>
      <c r="E825" s="211" t="s">
        <v>448</v>
      </c>
      <c r="F825" s="211" t="s">
        <v>91</v>
      </c>
      <c r="G825" s="427">
        <v>0</v>
      </c>
      <c r="H825" s="355"/>
      <c r="I825" s="355"/>
      <c r="J825" s="355"/>
      <c r="K825" s="355"/>
    </row>
    <row r="826" spans="3:11" x14ac:dyDescent="0.35">
      <c r="C826" s="211" t="s">
        <v>355</v>
      </c>
      <c r="D826" s="211" t="s">
        <v>301</v>
      </c>
      <c r="E826" s="211" t="s">
        <v>448</v>
      </c>
      <c r="F826" s="211" t="s">
        <v>91</v>
      </c>
      <c r="G826" s="427">
        <v>0</v>
      </c>
      <c r="H826" s="355"/>
      <c r="I826" s="355"/>
      <c r="J826" s="355"/>
      <c r="K826" s="355"/>
    </row>
    <row r="827" spans="3:11" x14ac:dyDescent="0.35">
      <c r="C827" s="211" t="s">
        <v>358</v>
      </c>
      <c r="D827" s="211" t="s">
        <v>301</v>
      </c>
      <c r="E827" s="211" t="s">
        <v>448</v>
      </c>
      <c r="F827" s="211" t="s">
        <v>91</v>
      </c>
      <c r="G827" s="427">
        <v>0</v>
      </c>
      <c r="H827" s="355"/>
      <c r="I827" s="355"/>
      <c r="J827" s="355"/>
      <c r="K827" s="355"/>
    </row>
    <row r="828" spans="3:11" x14ac:dyDescent="0.35">
      <c r="C828" s="211" t="s">
        <v>361</v>
      </c>
      <c r="D828" s="211" t="s">
        <v>301</v>
      </c>
      <c r="E828" s="211" t="s">
        <v>448</v>
      </c>
      <c r="F828" s="211" t="s">
        <v>91</v>
      </c>
      <c r="G828" s="427">
        <v>0</v>
      </c>
      <c r="H828" s="355"/>
      <c r="I828" s="355"/>
      <c r="J828" s="355"/>
      <c r="K828" s="355"/>
    </row>
    <row r="829" spans="3:11" x14ac:dyDescent="0.35">
      <c r="C829" s="211" t="s">
        <v>364</v>
      </c>
      <c r="D829" s="211" t="s">
        <v>301</v>
      </c>
      <c r="E829" s="211" t="s">
        <v>448</v>
      </c>
      <c r="F829" s="211" t="s">
        <v>91</v>
      </c>
      <c r="G829" s="427"/>
      <c r="H829" s="355"/>
      <c r="I829" s="355"/>
      <c r="J829" s="355"/>
      <c r="K829" s="355"/>
    </row>
    <row r="830" spans="3:11" x14ac:dyDescent="0.35">
      <c r="C830" s="211" t="s">
        <v>367</v>
      </c>
      <c r="D830" s="211" t="s">
        <v>301</v>
      </c>
      <c r="E830" s="211" t="s">
        <v>448</v>
      </c>
      <c r="F830" s="211" t="s">
        <v>91</v>
      </c>
      <c r="G830" s="427">
        <v>0</v>
      </c>
      <c r="H830" s="355"/>
      <c r="I830" s="355"/>
      <c r="J830" s="355"/>
      <c r="K830" s="355"/>
    </row>
    <row r="831" spans="3:11" x14ac:dyDescent="0.35">
      <c r="C831" s="211" t="s">
        <v>371</v>
      </c>
      <c r="D831" s="211" t="s">
        <v>301</v>
      </c>
      <c r="E831" s="211" t="s">
        <v>448</v>
      </c>
      <c r="F831" s="211" t="s">
        <v>91</v>
      </c>
      <c r="G831" s="427">
        <v>0</v>
      </c>
      <c r="H831" s="355"/>
      <c r="I831" s="355"/>
      <c r="J831" s="355"/>
      <c r="K831" s="355"/>
    </row>
    <row r="832" spans="3:11" x14ac:dyDescent="0.35">
      <c r="C832" s="211" t="s">
        <v>373</v>
      </c>
      <c r="D832" s="211" t="s">
        <v>301</v>
      </c>
      <c r="E832" s="211" t="s">
        <v>448</v>
      </c>
      <c r="F832" s="211" t="s">
        <v>91</v>
      </c>
      <c r="G832" s="427">
        <v>0</v>
      </c>
      <c r="H832" s="355"/>
      <c r="I832" s="355"/>
      <c r="J832" s="355"/>
      <c r="K832" s="355"/>
    </row>
    <row r="833" spans="3:11" x14ac:dyDescent="0.35">
      <c r="C833" s="211" t="s">
        <v>376</v>
      </c>
      <c r="D833" s="211" t="s">
        <v>301</v>
      </c>
      <c r="E833" s="211" t="s">
        <v>448</v>
      </c>
      <c r="F833" s="211" t="s">
        <v>91</v>
      </c>
      <c r="G833" s="427">
        <v>0</v>
      </c>
      <c r="H833" s="355"/>
      <c r="I833" s="355"/>
      <c r="J833" s="355"/>
      <c r="K833" s="355"/>
    </row>
    <row r="834" spans="3:11" x14ac:dyDescent="0.35">
      <c r="C834" s="211" t="s">
        <v>378</v>
      </c>
      <c r="D834" s="211" t="s">
        <v>301</v>
      </c>
      <c r="E834" s="211" t="s">
        <v>448</v>
      </c>
      <c r="F834" s="211" t="s">
        <v>91</v>
      </c>
      <c r="G834" s="427">
        <v>0</v>
      </c>
      <c r="H834" s="355"/>
      <c r="I834" s="355"/>
      <c r="J834" s="355"/>
      <c r="K834" s="355"/>
    </row>
    <row r="835" spans="3:11" x14ac:dyDescent="0.35">
      <c r="C835" s="211" t="s">
        <v>380</v>
      </c>
      <c r="D835" s="211" t="s">
        <v>301</v>
      </c>
      <c r="E835" s="211" t="s">
        <v>448</v>
      </c>
      <c r="F835" s="211" t="s">
        <v>91</v>
      </c>
      <c r="G835" s="427">
        <v>0</v>
      </c>
      <c r="H835" s="355"/>
      <c r="I835" s="355"/>
      <c r="J835" s="355"/>
      <c r="K835" s="355"/>
    </row>
    <row r="836" spans="3:11" x14ac:dyDescent="0.35">
      <c r="C836" s="211" t="s">
        <v>382</v>
      </c>
      <c r="D836" s="211" t="s">
        <v>301</v>
      </c>
      <c r="E836" s="211" t="s">
        <v>448</v>
      </c>
      <c r="F836" s="211" t="s">
        <v>91</v>
      </c>
      <c r="G836" s="427">
        <v>0</v>
      </c>
      <c r="H836" s="355"/>
      <c r="I836" s="355"/>
      <c r="J836" s="355"/>
      <c r="K836" s="355"/>
    </row>
    <row r="837" spans="3:11" x14ac:dyDescent="0.35">
      <c r="C837" s="211" t="s">
        <v>385</v>
      </c>
      <c r="D837" s="211" t="s">
        <v>301</v>
      </c>
      <c r="E837" s="211" t="s">
        <v>448</v>
      </c>
      <c r="F837" s="211" t="s">
        <v>91</v>
      </c>
      <c r="G837" s="427">
        <v>0</v>
      </c>
      <c r="H837" s="355"/>
      <c r="I837" s="355"/>
      <c r="J837" s="355"/>
      <c r="K837" s="355"/>
    </row>
    <row r="838" spans="3:11" x14ac:dyDescent="0.35">
      <c r="C838" s="211" t="s">
        <v>388</v>
      </c>
      <c r="D838" s="211" t="s">
        <v>301</v>
      </c>
      <c r="E838" s="211" t="s">
        <v>448</v>
      </c>
      <c r="F838" s="211" t="s">
        <v>91</v>
      </c>
      <c r="G838" s="427">
        <v>0</v>
      </c>
      <c r="H838" s="355"/>
      <c r="I838" s="355"/>
      <c r="J838" s="355"/>
      <c r="K838" s="355"/>
    </row>
    <row r="839" spans="3:11" x14ac:dyDescent="0.35">
      <c r="C839" s="211" t="s">
        <v>325</v>
      </c>
      <c r="D839" s="211" t="s">
        <v>306</v>
      </c>
      <c r="E839" s="211" t="s">
        <v>462</v>
      </c>
      <c r="F839" s="211" t="s">
        <v>91</v>
      </c>
      <c r="G839" s="427">
        <v>2810460748</v>
      </c>
      <c r="H839" s="355"/>
      <c r="I839" s="355"/>
      <c r="J839" s="355"/>
      <c r="K839" s="355"/>
    </row>
    <row r="840" spans="3:11" x14ac:dyDescent="0.35">
      <c r="C840" s="211" t="s">
        <v>331</v>
      </c>
      <c r="D840" s="211" t="s">
        <v>306</v>
      </c>
      <c r="E840" s="211" t="s">
        <v>462</v>
      </c>
      <c r="F840" s="211" t="s">
        <v>91</v>
      </c>
      <c r="G840" s="427">
        <v>6427969288</v>
      </c>
      <c r="H840" s="355"/>
      <c r="I840" s="355"/>
      <c r="J840" s="355"/>
      <c r="K840" s="355"/>
    </row>
    <row r="841" spans="3:11" x14ac:dyDescent="0.35">
      <c r="C841" s="211" t="s">
        <v>334</v>
      </c>
      <c r="D841" s="211" t="s">
        <v>306</v>
      </c>
      <c r="E841" s="211" t="s">
        <v>462</v>
      </c>
      <c r="F841" s="211" t="s">
        <v>91</v>
      </c>
      <c r="G841" s="427">
        <v>386822803</v>
      </c>
      <c r="H841" s="355"/>
      <c r="I841" s="355"/>
      <c r="J841" s="355"/>
      <c r="K841" s="355"/>
    </row>
    <row r="842" spans="3:11" x14ac:dyDescent="0.35">
      <c r="C842" s="211" t="s">
        <v>336</v>
      </c>
      <c r="D842" s="211" t="s">
        <v>306</v>
      </c>
      <c r="E842" s="211" t="s">
        <v>462</v>
      </c>
      <c r="F842" s="211" t="s">
        <v>91</v>
      </c>
      <c r="G842" s="427">
        <v>4669985570</v>
      </c>
      <c r="H842" s="355"/>
      <c r="I842" s="355"/>
      <c r="J842" s="355"/>
      <c r="K842" s="355"/>
    </row>
    <row r="843" spans="3:11" x14ac:dyDescent="0.35">
      <c r="C843" s="211" t="s">
        <v>339</v>
      </c>
      <c r="D843" s="211" t="s">
        <v>306</v>
      </c>
      <c r="E843" s="211" t="s">
        <v>462</v>
      </c>
      <c r="F843" s="211" t="s">
        <v>91</v>
      </c>
      <c r="G843" s="427">
        <v>2771149754</v>
      </c>
      <c r="H843" s="355"/>
      <c r="I843" s="355"/>
      <c r="J843" s="355"/>
      <c r="K843" s="355"/>
    </row>
    <row r="844" spans="3:11" x14ac:dyDescent="0.35">
      <c r="C844" s="211" t="s">
        <v>342</v>
      </c>
      <c r="D844" s="211" t="s">
        <v>306</v>
      </c>
      <c r="E844" s="211" t="s">
        <v>462</v>
      </c>
      <c r="F844" s="211" t="s">
        <v>91</v>
      </c>
      <c r="G844" s="427">
        <v>524846733</v>
      </c>
      <c r="H844" s="355"/>
      <c r="I844" s="355"/>
      <c r="J844" s="355"/>
      <c r="K844" s="355"/>
    </row>
    <row r="845" spans="3:11" x14ac:dyDescent="0.35">
      <c r="C845" s="211" t="s">
        <v>345</v>
      </c>
      <c r="D845" s="211" t="s">
        <v>306</v>
      </c>
      <c r="E845" s="211" t="s">
        <v>462</v>
      </c>
      <c r="F845" s="211" t="s">
        <v>91</v>
      </c>
      <c r="G845" s="427">
        <v>3400710435</v>
      </c>
      <c r="H845" s="355"/>
      <c r="I845" s="355"/>
      <c r="J845" s="355"/>
      <c r="K845" s="355"/>
    </row>
    <row r="846" spans="3:11" x14ac:dyDescent="0.35">
      <c r="C846" s="211" t="s">
        <v>347</v>
      </c>
      <c r="D846" s="211" t="s">
        <v>306</v>
      </c>
      <c r="E846" s="211" t="s">
        <v>462</v>
      </c>
      <c r="F846" s="211" t="s">
        <v>91</v>
      </c>
      <c r="G846" s="427">
        <v>0</v>
      </c>
      <c r="H846" s="355"/>
      <c r="I846" s="355"/>
      <c r="J846" s="355"/>
      <c r="K846" s="355"/>
    </row>
    <row r="847" spans="3:11" x14ac:dyDescent="0.35">
      <c r="C847" s="211" t="s">
        <v>349</v>
      </c>
      <c r="D847" s="211" t="s">
        <v>306</v>
      </c>
      <c r="E847" s="211" t="s">
        <v>462</v>
      </c>
      <c r="F847" s="211" t="s">
        <v>91</v>
      </c>
      <c r="G847" s="427">
        <v>557076999</v>
      </c>
      <c r="H847" s="355"/>
      <c r="I847" s="355"/>
      <c r="J847" s="355"/>
      <c r="K847" s="355"/>
    </row>
    <row r="848" spans="3:11" x14ac:dyDescent="0.35">
      <c r="C848" s="211" t="s">
        <v>352</v>
      </c>
      <c r="D848" s="211" t="s">
        <v>306</v>
      </c>
      <c r="E848" s="211" t="s">
        <v>462</v>
      </c>
      <c r="F848" s="211" t="s">
        <v>91</v>
      </c>
      <c r="G848" s="427">
        <v>293703902</v>
      </c>
      <c r="H848" s="355"/>
      <c r="I848" s="355"/>
      <c r="J848" s="355"/>
      <c r="K848" s="355"/>
    </row>
    <row r="849" spans="3:11" x14ac:dyDescent="0.35">
      <c r="C849" s="211" t="s">
        <v>355</v>
      </c>
      <c r="D849" s="211" t="s">
        <v>306</v>
      </c>
      <c r="E849" s="211" t="s">
        <v>462</v>
      </c>
      <c r="F849" s="211" t="s">
        <v>91</v>
      </c>
      <c r="G849" s="427">
        <v>637579507</v>
      </c>
      <c r="H849" s="355"/>
      <c r="I849" s="355"/>
      <c r="J849" s="355"/>
      <c r="K849" s="355"/>
    </row>
    <row r="850" spans="3:11" x14ac:dyDescent="0.35">
      <c r="C850" s="211" t="s">
        <v>358</v>
      </c>
      <c r="D850" s="211" t="s">
        <v>306</v>
      </c>
      <c r="E850" s="211" t="s">
        <v>462</v>
      </c>
      <c r="F850" s="211" t="s">
        <v>91</v>
      </c>
      <c r="G850" s="427">
        <v>35008885</v>
      </c>
      <c r="H850" s="355"/>
      <c r="I850" s="355"/>
      <c r="J850" s="355"/>
      <c r="K850" s="355"/>
    </row>
    <row r="851" spans="3:11" x14ac:dyDescent="0.35">
      <c r="C851" s="211" t="s">
        <v>361</v>
      </c>
      <c r="D851" s="211" t="s">
        <v>306</v>
      </c>
      <c r="E851" s="211" t="s">
        <v>462</v>
      </c>
      <c r="F851" s="211" t="s">
        <v>91</v>
      </c>
      <c r="G851" s="427">
        <v>610916008</v>
      </c>
      <c r="H851" s="355"/>
      <c r="I851" s="355"/>
      <c r="J851" s="355"/>
      <c r="K851" s="355"/>
    </row>
    <row r="852" spans="3:11" x14ac:dyDescent="0.35">
      <c r="C852" s="211" t="s">
        <v>364</v>
      </c>
      <c r="D852" s="211" t="s">
        <v>306</v>
      </c>
      <c r="E852" s="211" t="s">
        <v>462</v>
      </c>
      <c r="F852" s="211" t="s">
        <v>91</v>
      </c>
      <c r="G852" s="427">
        <v>70383255</v>
      </c>
      <c r="H852" s="355"/>
      <c r="I852" s="355"/>
      <c r="J852" s="355"/>
      <c r="K852" s="355"/>
    </row>
    <row r="853" spans="3:11" x14ac:dyDescent="0.35">
      <c r="C853" s="211" t="s">
        <v>367</v>
      </c>
      <c r="D853" s="211" t="s">
        <v>306</v>
      </c>
      <c r="E853" s="211" t="s">
        <v>462</v>
      </c>
      <c r="F853" s="211" t="s">
        <v>91</v>
      </c>
      <c r="G853" s="427">
        <v>273388761</v>
      </c>
      <c r="H853" s="355"/>
      <c r="I853" s="355"/>
      <c r="J853" s="355"/>
      <c r="K853" s="355"/>
    </row>
    <row r="854" spans="3:11" x14ac:dyDescent="0.35">
      <c r="C854" s="211" t="s">
        <v>371</v>
      </c>
      <c r="D854" s="211" t="s">
        <v>306</v>
      </c>
      <c r="E854" s="211" t="s">
        <v>462</v>
      </c>
      <c r="F854" s="211" t="s">
        <v>91</v>
      </c>
      <c r="G854" s="427">
        <v>0</v>
      </c>
      <c r="H854" s="355"/>
      <c r="I854" s="355"/>
      <c r="J854" s="355"/>
      <c r="K854" s="355"/>
    </row>
    <row r="855" spans="3:11" x14ac:dyDescent="0.35">
      <c r="C855" s="211" t="s">
        <v>373</v>
      </c>
      <c r="D855" s="211" t="s">
        <v>306</v>
      </c>
      <c r="E855" s="211" t="s">
        <v>462</v>
      </c>
      <c r="F855" s="211" t="s">
        <v>91</v>
      </c>
      <c r="G855" s="427">
        <v>53402834</v>
      </c>
      <c r="H855" s="355"/>
      <c r="I855" s="355"/>
      <c r="J855" s="355"/>
      <c r="K855" s="355"/>
    </row>
    <row r="856" spans="3:11" x14ac:dyDescent="0.35">
      <c r="C856" s="211" t="s">
        <v>376</v>
      </c>
      <c r="D856" s="211" t="s">
        <v>306</v>
      </c>
      <c r="E856" s="211" t="s">
        <v>462</v>
      </c>
      <c r="F856" s="211" t="s">
        <v>91</v>
      </c>
      <c r="G856" s="427">
        <v>0</v>
      </c>
      <c r="H856" s="355"/>
      <c r="I856" s="355"/>
      <c r="J856" s="355"/>
      <c r="K856" s="355"/>
    </row>
    <row r="857" spans="3:11" x14ac:dyDescent="0.35">
      <c r="C857" s="211" t="s">
        <v>378</v>
      </c>
      <c r="D857" s="211" t="s">
        <v>306</v>
      </c>
      <c r="E857" s="211" t="s">
        <v>462</v>
      </c>
      <c r="F857" s="211" t="s">
        <v>91</v>
      </c>
      <c r="G857" s="427">
        <v>94138179</v>
      </c>
      <c r="H857" s="355"/>
      <c r="I857" s="355"/>
      <c r="J857" s="355"/>
      <c r="K857" s="355"/>
    </row>
    <row r="858" spans="3:11" x14ac:dyDescent="0.35">
      <c r="C858" s="211" t="s">
        <v>380</v>
      </c>
      <c r="D858" s="211" t="s">
        <v>306</v>
      </c>
      <c r="E858" s="211" t="s">
        <v>462</v>
      </c>
      <c r="F858" s="211" t="s">
        <v>91</v>
      </c>
      <c r="G858" s="427">
        <v>10216297</v>
      </c>
      <c r="H858" s="355"/>
      <c r="I858" s="355"/>
      <c r="J858" s="355"/>
      <c r="K858" s="355"/>
    </row>
    <row r="859" spans="3:11" x14ac:dyDescent="0.35">
      <c r="C859" s="211" t="s">
        <v>382</v>
      </c>
      <c r="D859" s="211" t="s">
        <v>306</v>
      </c>
      <c r="E859" s="211" t="s">
        <v>462</v>
      </c>
      <c r="F859" s="211" t="s">
        <v>91</v>
      </c>
      <c r="G859" s="427"/>
      <c r="H859" s="355"/>
      <c r="I859" s="355"/>
      <c r="J859" s="355"/>
      <c r="K859" s="355"/>
    </row>
    <row r="860" spans="3:11" x14ac:dyDescent="0.35">
      <c r="C860" s="211" t="s">
        <v>385</v>
      </c>
      <c r="D860" s="211" t="s">
        <v>306</v>
      </c>
      <c r="E860" s="211" t="s">
        <v>462</v>
      </c>
      <c r="F860" s="211" t="s">
        <v>91</v>
      </c>
      <c r="G860" s="427">
        <v>41622025</v>
      </c>
      <c r="H860" s="355"/>
      <c r="I860" s="355"/>
      <c r="J860" s="355"/>
      <c r="K860" s="355"/>
    </row>
    <row r="861" spans="3:11" x14ac:dyDescent="0.35">
      <c r="C861" s="211" t="s">
        <v>388</v>
      </c>
      <c r="D861" s="211" t="s">
        <v>306</v>
      </c>
      <c r="E861" s="211" t="s">
        <v>462</v>
      </c>
      <c r="F861" s="211" t="s">
        <v>91</v>
      </c>
      <c r="G861" s="427">
        <v>14896160</v>
      </c>
      <c r="H861" s="355"/>
      <c r="I861" s="355"/>
      <c r="J861" s="355"/>
      <c r="K861" s="355"/>
    </row>
    <row r="862" spans="3:11" x14ac:dyDescent="0.35">
      <c r="C862" s="211" t="s">
        <v>325</v>
      </c>
      <c r="D862" s="211" t="s">
        <v>301</v>
      </c>
      <c r="E862" s="211" t="s">
        <v>444</v>
      </c>
      <c r="F862" s="211" t="s">
        <v>91</v>
      </c>
      <c r="G862" s="427">
        <v>3086781723</v>
      </c>
      <c r="H862" s="355"/>
      <c r="I862" s="355"/>
      <c r="J862" s="355"/>
      <c r="K862" s="355"/>
    </row>
    <row r="863" spans="3:11" x14ac:dyDescent="0.35">
      <c r="C863" s="211" t="s">
        <v>331</v>
      </c>
      <c r="D863" s="211" t="s">
        <v>301</v>
      </c>
      <c r="E863" s="211" t="s">
        <v>444</v>
      </c>
      <c r="F863" s="211" t="s">
        <v>91</v>
      </c>
      <c r="G863" s="427">
        <v>6433583498</v>
      </c>
      <c r="H863" s="355"/>
      <c r="I863" s="355"/>
      <c r="J863" s="355"/>
      <c r="K863" s="355"/>
    </row>
    <row r="864" spans="3:11" x14ac:dyDescent="0.35">
      <c r="C864" s="211" t="s">
        <v>334</v>
      </c>
      <c r="D864" s="211" t="s">
        <v>301</v>
      </c>
      <c r="E864" s="211" t="s">
        <v>444</v>
      </c>
      <c r="F864" s="211" t="s">
        <v>91</v>
      </c>
      <c r="G864" s="427">
        <v>449307253</v>
      </c>
      <c r="H864" s="355"/>
      <c r="I864" s="355"/>
      <c r="J864" s="355"/>
      <c r="K864" s="355"/>
    </row>
    <row r="865" spans="3:11" x14ac:dyDescent="0.35">
      <c r="C865" s="211" t="s">
        <v>336</v>
      </c>
      <c r="D865" s="211" t="s">
        <v>301</v>
      </c>
      <c r="E865" s="211" t="s">
        <v>444</v>
      </c>
      <c r="F865" s="211" t="s">
        <v>91</v>
      </c>
      <c r="G865" s="427">
        <v>4563137930</v>
      </c>
      <c r="H865" s="355"/>
      <c r="I865" s="355"/>
      <c r="J865" s="355"/>
      <c r="K865" s="355"/>
    </row>
    <row r="866" spans="3:11" x14ac:dyDescent="0.35">
      <c r="C866" s="211" t="s">
        <v>339</v>
      </c>
      <c r="D866" s="211" t="s">
        <v>301</v>
      </c>
      <c r="E866" s="211" t="s">
        <v>444</v>
      </c>
      <c r="F866" s="211" t="s">
        <v>91</v>
      </c>
      <c r="G866" s="427">
        <v>2888222276</v>
      </c>
      <c r="H866" s="355"/>
      <c r="I866" s="355"/>
      <c r="J866" s="355"/>
      <c r="K866" s="355"/>
    </row>
    <row r="867" spans="3:11" x14ac:dyDescent="0.35">
      <c r="C867" s="211" t="s">
        <v>342</v>
      </c>
      <c r="D867" s="211" t="s">
        <v>301</v>
      </c>
      <c r="E867" s="211" t="s">
        <v>444</v>
      </c>
      <c r="F867" s="211" t="s">
        <v>91</v>
      </c>
      <c r="G867" s="427">
        <v>478288403</v>
      </c>
      <c r="H867" s="355"/>
      <c r="I867" s="355"/>
      <c r="J867" s="355"/>
      <c r="K867" s="355"/>
    </row>
    <row r="868" spans="3:11" x14ac:dyDescent="0.35">
      <c r="C868" s="211" t="s">
        <v>345</v>
      </c>
      <c r="D868" s="211" t="s">
        <v>301</v>
      </c>
      <c r="E868" s="211" t="s">
        <v>444</v>
      </c>
      <c r="F868" s="211" t="s">
        <v>91</v>
      </c>
      <c r="G868" s="427">
        <v>2698155390</v>
      </c>
      <c r="H868" s="355"/>
      <c r="I868" s="355"/>
      <c r="J868" s="355"/>
      <c r="K868" s="355"/>
    </row>
    <row r="869" spans="3:11" x14ac:dyDescent="0.35">
      <c r="C869" s="211" t="s">
        <v>347</v>
      </c>
      <c r="D869" s="211" t="s">
        <v>301</v>
      </c>
      <c r="E869" s="211" t="s">
        <v>444</v>
      </c>
      <c r="F869" s="211" t="s">
        <v>91</v>
      </c>
      <c r="G869" s="427">
        <v>0</v>
      </c>
      <c r="H869" s="355"/>
      <c r="I869" s="355"/>
      <c r="J869" s="355"/>
      <c r="K869" s="355"/>
    </row>
    <row r="870" spans="3:11" x14ac:dyDescent="0.35">
      <c r="C870" s="211" t="s">
        <v>349</v>
      </c>
      <c r="D870" s="211" t="s">
        <v>301</v>
      </c>
      <c r="E870" s="211" t="s">
        <v>444</v>
      </c>
      <c r="F870" s="211" t="s">
        <v>91</v>
      </c>
      <c r="G870" s="427">
        <v>478182360</v>
      </c>
      <c r="H870" s="355"/>
      <c r="I870" s="355"/>
      <c r="J870" s="355"/>
      <c r="K870" s="355"/>
    </row>
    <row r="871" spans="3:11" x14ac:dyDescent="0.35">
      <c r="C871" s="211" t="s">
        <v>352</v>
      </c>
      <c r="D871" s="211" t="s">
        <v>301</v>
      </c>
      <c r="E871" s="211" t="s">
        <v>444</v>
      </c>
      <c r="F871" s="211" t="s">
        <v>91</v>
      </c>
      <c r="G871" s="427">
        <v>270296884</v>
      </c>
      <c r="H871" s="355"/>
      <c r="I871" s="355"/>
      <c r="J871" s="355"/>
      <c r="K871" s="355"/>
    </row>
    <row r="872" spans="3:11" x14ac:dyDescent="0.35">
      <c r="C872" s="211" t="s">
        <v>355</v>
      </c>
      <c r="D872" s="211" t="s">
        <v>301</v>
      </c>
      <c r="E872" s="211" t="s">
        <v>444</v>
      </c>
      <c r="F872" s="211" t="s">
        <v>91</v>
      </c>
      <c r="G872" s="427">
        <v>599229151</v>
      </c>
      <c r="H872" s="355"/>
      <c r="I872" s="355"/>
      <c r="J872" s="355"/>
      <c r="K872" s="355"/>
    </row>
    <row r="873" spans="3:11" x14ac:dyDescent="0.35">
      <c r="C873" s="211" t="s">
        <v>358</v>
      </c>
      <c r="D873" s="211" t="s">
        <v>301</v>
      </c>
      <c r="E873" s="211" t="s">
        <v>444</v>
      </c>
      <c r="F873" s="211" t="s">
        <v>91</v>
      </c>
      <c r="G873" s="427">
        <v>3706639</v>
      </c>
      <c r="H873" s="355"/>
      <c r="I873" s="355"/>
      <c r="J873" s="355"/>
      <c r="K873" s="355"/>
    </row>
    <row r="874" spans="3:11" x14ac:dyDescent="0.35">
      <c r="C874" s="211" t="s">
        <v>361</v>
      </c>
      <c r="D874" s="211" t="s">
        <v>301</v>
      </c>
      <c r="E874" s="211" t="s">
        <v>444</v>
      </c>
      <c r="F874" s="211" t="s">
        <v>91</v>
      </c>
      <c r="G874" s="427">
        <v>469443862</v>
      </c>
      <c r="H874" s="355"/>
      <c r="I874" s="355"/>
      <c r="J874" s="355"/>
      <c r="K874" s="355"/>
    </row>
    <row r="875" spans="3:11" x14ac:dyDescent="0.35">
      <c r="C875" s="211" t="s">
        <v>364</v>
      </c>
      <c r="D875" s="211" t="s">
        <v>301</v>
      </c>
      <c r="E875" s="211" t="s">
        <v>444</v>
      </c>
      <c r="F875" s="211" t="s">
        <v>91</v>
      </c>
      <c r="G875" s="427">
        <v>81963421</v>
      </c>
      <c r="H875" s="355"/>
      <c r="I875" s="355"/>
      <c r="J875" s="355"/>
      <c r="K875" s="355"/>
    </row>
    <row r="876" spans="3:11" x14ac:dyDescent="0.35">
      <c r="C876" s="211" t="s">
        <v>367</v>
      </c>
      <c r="D876" s="211" t="s">
        <v>301</v>
      </c>
      <c r="E876" s="211" t="s">
        <v>444</v>
      </c>
      <c r="F876" s="211" t="s">
        <v>91</v>
      </c>
      <c r="G876" s="427">
        <v>260807187</v>
      </c>
      <c r="H876" s="355"/>
      <c r="I876" s="355"/>
      <c r="J876" s="355"/>
      <c r="K876" s="355"/>
    </row>
    <row r="877" spans="3:11" x14ac:dyDescent="0.35">
      <c r="C877" s="211" t="s">
        <v>371</v>
      </c>
      <c r="D877" s="211" t="s">
        <v>301</v>
      </c>
      <c r="E877" s="211" t="s">
        <v>444</v>
      </c>
      <c r="F877" s="211" t="s">
        <v>91</v>
      </c>
      <c r="G877" s="427">
        <v>0</v>
      </c>
      <c r="H877" s="355"/>
      <c r="I877" s="355"/>
      <c r="J877" s="355"/>
      <c r="K877" s="355"/>
    </row>
    <row r="878" spans="3:11" x14ac:dyDescent="0.35">
      <c r="C878" s="211" t="s">
        <v>373</v>
      </c>
      <c r="D878" s="211" t="s">
        <v>301</v>
      </c>
      <c r="E878" s="211" t="s">
        <v>444</v>
      </c>
      <c r="F878" s="211" t="s">
        <v>91</v>
      </c>
      <c r="G878" s="427">
        <v>72988777</v>
      </c>
      <c r="H878" s="355"/>
      <c r="I878" s="355"/>
      <c r="J878" s="355"/>
      <c r="K878" s="355"/>
    </row>
    <row r="879" spans="3:11" x14ac:dyDescent="0.35">
      <c r="C879" s="211" t="s">
        <v>376</v>
      </c>
      <c r="D879" s="211" t="s">
        <v>301</v>
      </c>
      <c r="E879" s="211" t="s">
        <v>444</v>
      </c>
      <c r="F879" s="211" t="s">
        <v>91</v>
      </c>
      <c r="G879" s="427">
        <v>2334711</v>
      </c>
      <c r="H879" s="355"/>
      <c r="I879" s="355"/>
      <c r="J879" s="355"/>
      <c r="K879" s="355"/>
    </row>
    <row r="880" spans="3:11" x14ac:dyDescent="0.35">
      <c r="C880" s="211" t="s">
        <v>378</v>
      </c>
      <c r="D880" s="211" t="s">
        <v>301</v>
      </c>
      <c r="E880" s="211" t="s">
        <v>444</v>
      </c>
      <c r="F880" s="211" t="s">
        <v>91</v>
      </c>
      <c r="G880" s="427">
        <v>87076088</v>
      </c>
      <c r="H880" s="355"/>
      <c r="I880" s="355"/>
      <c r="J880" s="355"/>
      <c r="K880" s="355"/>
    </row>
    <row r="881" spans="3:11" x14ac:dyDescent="0.35">
      <c r="C881" s="211" t="s">
        <v>380</v>
      </c>
      <c r="D881" s="211" t="s">
        <v>301</v>
      </c>
      <c r="E881" s="211" t="s">
        <v>444</v>
      </c>
      <c r="F881" s="211" t="s">
        <v>91</v>
      </c>
      <c r="G881" s="427">
        <v>10799593</v>
      </c>
      <c r="H881" s="355"/>
      <c r="I881" s="355"/>
      <c r="J881" s="355"/>
      <c r="K881" s="355"/>
    </row>
    <row r="882" spans="3:11" x14ac:dyDescent="0.35">
      <c r="C882" s="211" t="s">
        <v>382</v>
      </c>
      <c r="D882" s="211" t="s">
        <v>301</v>
      </c>
      <c r="E882" s="211" t="s">
        <v>444</v>
      </c>
      <c r="F882" s="211" t="s">
        <v>91</v>
      </c>
      <c r="G882" s="427">
        <v>0</v>
      </c>
      <c r="H882" s="355"/>
      <c r="I882" s="355"/>
      <c r="J882" s="355"/>
      <c r="K882" s="355"/>
    </row>
    <row r="883" spans="3:11" x14ac:dyDescent="0.35">
      <c r="C883" s="211" t="s">
        <v>385</v>
      </c>
      <c r="D883" s="211" t="s">
        <v>301</v>
      </c>
      <c r="E883" s="211" t="s">
        <v>444</v>
      </c>
      <c r="F883" s="211" t="s">
        <v>91</v>
      </c>
      <c r="G883" s="427">
        <v>38299498</v>
      </c>
      <c r="H883" s="355"/>
      <c r="I883" s="355"/>
      <c r="J883" s="355"/>
      <c r="K883" s="355"/>
    </row>
    <row r="884" spans="3:11" x14ac:dyDescent="0.35">
      <c r="C884" s="211" t="s">
        <v>388</v>
      </c>
      <c r="D884" s="211" t="s">
        <v>301</v>
      </c>
      <c r="E884" s="211" t="s">
        <v>444</v>
      </c>
      <c r="F884" s="211" t="s">
        <v>91</v>
      </c>
      <c r="G884" s="427">
        <v>21860191</v>
      </c>
      <c r="H884" s="355"/>
      <c r="I884" s="355"/>
      <c r="J884" s="355"/>
      <c r="K884" s="355"/>
    </row>
    <row r="885" spans="3:11" x14ac:dyDescent="0.35">
      <c r="C885" s="211" t="s">
        <v>325</v>
      </c>
      <c r="D885" s="211" t="s">
        <v>301</v>
      </c>
      <c r="E885" s="211" t="s">
        <v>446</v>
      </c>
      <c r="F885" s="211" t="s">
        <v>91</v>
      </c>
      <c r="G885" s="427">
        <v>0</v>
      </c>
      <c r="H885" s="355"/>
      <c r="I885" s="355"/>
      <c r="J885" s="355"/>
      <c r="K885" s="355"/>
    </row>
    <row r="886" spans="3:11" x14ac:dyDescent="0.35">
      <c r="C886" s="211" t="s">
        <v>331</v>
      </c>
      <c r="D886" s="211" t="s">
        <v>301</v>
      </c>
      <c r="E886" s="211" t="s">
        <v>446</v>
      </c>
      <c r="F886" s="211" t="s">
        <v>91</v>
      </c>
      <c r="G886" s="427">
        <v>1956895854</v>
      </c>
      <c r="H886" s="355"/>
      <c r="I886" s="355"/>
      <c r="J886" s="355"/>
      <c r="K886" s="355"/>
    </row>
    <row r="887" spans="3:11" x14ac:dyDescent="0.35">
      <c r="C887" s="211" t="s">
        <v>334</v>
      </c>
      <c r="D887" s="211" t="s">
        <v>301</v>
      </c>
      <c r="E887" s="211" t="s">
        <v>446</v>
      </c>
      <c r="F887" s="211" t="s">
        <v>91</v>
      </c>
      <c r="G887" s="427">
        <v>935799180</v>
      </c>
      <c r="H887" s="355"/>
      <c r="I887" s="355"/>
      <c r="J887" s="355"/>
      <c r="K887" s="355"/>
    </row>
    <row r="888" spans="3:11" x14ac:dyDescent="0.35">
      <c r="C888" s="211" t="s">
        <v>336</v>
      </c>
      <c r="D888" s="211" t="s">
        <v>301</v>
      </c>
      <c r="E888" s="211" t="s">
        <v>446</v>
      </c>
      <c r="F888" s="211" t="s">
        <v>91</v>
      </c>
      <c r="G888" s="427">
        <v>3522842099</v>
      </c>
      <c r="H888" s="355"/>
      <c r="I888" s="355"/>
      <c r="J888" s="355"/>
      <c r="K888" s="355"/>
    </row>
    <row r="889" spans="3:11" x14ac:dyDescent="0.35">
      <c r="C889" s="211" t="s">
        <v>339</v>
      </c>
      <c r="D889" s="211" t="s">
        <v>301</v>
      </c>
      <c r="E889" s="211" t="s">
        <v>446</v>
      </c>
      <c r="F889" s="211" t="s">
        <v>91</v>
      </c>
      <c r="G889" s="427">
        <v>529981507</v>
      </c>
      <c r="H889" s="355"/>
      <c r="I889" s="355"/>
      <c r="J889" s="355"/>
      <c r="K889" s="355"/>
    </row>
    <row r="890" spans="3:11" x14ac:dyDescent="0.35">
      <c r="C890" s="211" t="s">
        <v>342</v>
      </c>
      <c r="D890" s="211" t="s">
        <v>301</v>
      </c>
      <c r="E890" s="211" t="s">
        <v>446</v>
      </c>
      <c r="F890" s="211" t="s">
        <v>91</v>
      </c>
      <c r="G890" s="427">
        <v>938562639</v>
      </c>
      <c r="H890" s="355"/>
      <c r="I890" s="355"/>
      <c r="J890" s="355"/>
      <c r="K890" s="355"/>
    </row>
    <row r="891" spans="3:11" x14ac:dyDescent="0.35">
      <c r="C891" s="211" t="s">
        <v>345</v>
      </c>
      <c r="D891" s="211" t="s">
        <v>301</v>
      </c>
      <c r="E891" s="211" t="s">
        <v>446</v>
      </c>
      <c r="F891" s="211" t="s">
        <v>91</v>
      </c>
      <c r="G891" s="427">
        <v>1791110758</v>
      </c>
      <c r="H891" s="355"/>
      <c r="I891" s="355"/>
      <c r="J891" s="355"/>
      <c r="K891" s="355"/>
    </row>
    <row r="892" spans="3:11" x14ac:dyDescent="0.35">
      <c r="C892" s="211" t="s">
        <v>347</v>
      </c>
      <c r="D892" s="211" t="s">
        <v>301</v>
      </c>
      <c r="E892" s="211" t="s">
        <v>446</v>
      </c>
      <c r="F892" s="211" t="s">
        <v>91</v>
      </c>
      <c r="G892" s="427">
        <v>0</v>
      </c>
      <c r="H892" s="355"/>
      <c r="I892" s="355"/>
      <c r="J892" s="355"/>
      <c r="K892" s="355"/>
    </row>
    <row r="893" spans="3:11" x14ac:dyDescent="0.35">
      <c r="C893" s="211" t="s">
        <v>349</v>
      </c>
      <c r="D893" s="211" t="s">
        <v>301</v>
      </c>
      <c r="E893" s="211" t="s">
        <v>446</v>
      </c>
      <c r="F893" s="211" t="s">
        <v>91</v>
      </c>
      <c r="G893" s="427">
        <v>0</v>
      </c>
      <c r="H893" s="355"/>
      <c r="I893" s="355"/>
      <c r="J893" s="355"/>
      <c r="K893" s="355"/>
    </row>
    <row r="894" spans="3:11" x14ac:dyDescent="0.35">
      <c r="C894" s="211" t="s">
        <v>352</v>
      </c>
      <c r="D894" s="211" t="s">
        <v>301</v>
      </c>
      <c r="E894" s="211" t="s">
        <v>446</v>
      </c>
      <c r="F894" s="211" t="s">
        <v>91</v>
      </c>
      <c r="G894" s="427">
        <v>46115002</v>
      </c>
      <c r="H894" s="355"/>
      <c r="I894" s="355"/>
      <c r="J894" s="355"/>
      <c r="K894" s="355"/>
    </row>
    <row r="895" spans="3:11" x14ac:dyDescent="0.35">
      <c r="C895" s="211" t="s">
        <v>355</v>
      </c>
      <c r="D895" s="211" t="s">
        <v>301</v>
      </c>
      <c r="E895" s="211" t="s">
        <v>446</v>
      </c>
      <c r="F895" s="211" t="s">
        <v>91</v>
      </c>
      <c r="G895" s="427">
        <v>3591175</v>
      </c>
      <c r="H895" s="355"/>
      <c r="I895" s="355"/>
      <c r="J895" s="355"/>
      <c r="K895" s="355"/>
    </row>
    <row r="896" spans="3:11" x14ac:dyDescent="0.35">
      <c r="C896" s="211" t="s">
        <v>358</v>
      </c>
      <c r="D896" s="211" t="s">
        <v>301</v>
      </c>
      <c r="E896" s="211" t="s">
        <v>446</v>
      </c>
      <c r="F896" s="211" t="s">
        <v>91</v>
      </c>
      <c r="G896" s="427">
        <v>407985939</v>
      </c>
      <c r="H896" s="355"/>
      <c r="I896" s="355"/>
      <c r="J896" s="355"/>
      <c r="K896" s="355"/>
    </row>
    <row r="897" spans="3:12" x14ac:dyDescent="0.35">
      <c r="C897" s="211" t="s">
        <v>361</v>
      </c>
      <c r="D897" s="211" t="s">
        <v>301</v>
      </c>
      <c r="E897" s="211" t="s">
        <v>446</v>
      </c>
      <c r="F897" s="211" t="s">
        <v>91</v>
      </c>
      <c r="G897" s="427">
        <v>0</v>
      </c>
      <c r="H897" s="355"/>
      <c r="I897" s="355"/>
      <c r="J897" s="355"/>
      <c r="K897" s="355"/>
    </row>
    <row r="898" spans="3:12" x14ac:dyDescent="0.35">
      <c r="C898" s="211" t="s">
        <v>364</v>
      </c>
      <c r="D898" s="211" t="s">
        <v>301</v>
      </c>
      <c r="E898" s="211" t="s">
        <v>446</v>
      </c>
      <c r="F898" s="211" t="s">
        <v>91</v>
      </c>
      <c r="G898" s="427">
        <v>76256951</v>
      </c>
      <c r="H898" s="355"/>
      <c r="I898" s="355"/>
      <c r="J898" s="355"/>
      <c r="K898" s="355"/>
    </row>
    <row r="899" spans="3:12" x14ac:dyDescent="0.35">
      <c r="C899" s="211" t="s">
        <v>367</v>
      </c>
      <c r="D899" s="211" t="s">
        <v>301</v>
      </c>
      <c r="E899" s="211" t="s">
        <v>446</v>
      </c>
      <c r="F899" s="211" t="s">
        <v>91</v>
      </c>
      <c r="G899" s="427">
        <v>0</v>
      </c>
      <c r="H899" s="355"/>
      <c r="I899" s="355"/>
      <c r="J899" s="355"/>
      <c r="K899" s="355"/>
    </row>
    <row r="900" spans="3:12" x14ac:dyDescent="0.35">
      <c r="C900" s="211" t="s">
        <v>371</v>
      </c>
      <c r="D900" s="211" t="s">
        <v>301</v>
      </c>
      <c r="E900" s="211" t="s">
        <v>446</v>
      </c>
      <c r="F900" s="211" t="s">
        <v>91</v>
      </c>
      <c r="G900" s="427">
        <v>21411949</v>
      </c>
      <c r="H900" s="355"/>
      <c r="I900" s="355"/>
      <c r="J900" s="355"/>
      <c r="K900" s="355"/>
    </row>
    <row r="901" spans="3:12" x14ac:dyDescent="0.35">
      <c r="C901" s="211" t="s">
        <v>373</v>
      </c>
      <c r="D901" s="211" t="s">
        <v>301</v>
      </c>
      <c r="E901" s="211" t="s">
        <v>446</v>
      </c>
      <c r="F901" s="211" t="s">
        <v>91</v>
      </c>
      <c r="G901" s="427">
        <v>0</v>
      </c>
      <c r="H901" s="355"/>
      <c r="I901" s="355"/>
      <c r="J901" s="355"/>
      <c r="K901" s="355"/>
    </row>
    <row r="902" spans="3:12" x14ac:dyDescent="0.35">
      <c r="C902" s="211" t="s">
        <v>376</v>
      </c>
      <c r="D902" s="211" t="s">
        <v>301</v>
      </c>
      <c r="E902" s="211" t="s">
        <v>446</v>
      </c>
      <c r="F902" s="211" t="s">
        <v>91</v>
      </c>
      <c r="G902" s="427">
        <v>22811893</v>
      </c>
      <c r="H902" s="355"/>
      <c r="I902" s="355"/>
      <c r="J902" s="355"/>
      <c r="K902" s="355"/>
    </row>
    <row r="903" spans="3:12" x14ac:dyDescent="0.35">
      <c r="C903" s="211" t="s">
        <v>378</v>
      </c>
      <c r="D903" s="211" t="s">
        <v>301</v>
      </c>
      <c r="E903" s="211" t="s">
        <v>446</v>
      </c>
      <c r="F903" s="211" t="s">
        <v>91</v>
      </c>
      <c r="G903" s="427">
        <v>0</v>
      </c>
      <c r="H903" s="355"/>
      <c r="I903" s="355"/>
      <c r="J903" s="355"/>
      <c r="K903" s="355"/>
    </row>
    <row r="904" spans="3:12" x14ac:dyDescent="0.35">
      <c r="C904" s="211" t="s">
        <v>380</v>
      </c>
      <c r="D904" s="211" t="s">
        <v>301</v>
      </c>
      <c r="E904" s="211" t="s">
        <v>446</v>
      </c>
      <c r="F904" s="211" t="s">
        <v>91</v>
      </c>
      <c r="G904" s="427">
        <v>34928</v>
      </c>
      <c r="H904" s="355"/>
      <c r="I904" s="355"/>
      <c r="J904" s="355"/>
      <c r="K904" s="355"/>
    </row>
    <row r="905" spans="3:12" x14ac:dyDescent="0.35">
      <c r="C905" s="211" t="s">
        <v>382</v>
      </c>
      <c r="D905" s="211" t="s">
        <v>301</v>
      </c>
      <c r="E905" s="211" t="s">
        <v>446</v>
      </c>
      <c r="F905" s="211" t="s">
        <v>91</v>
      </c>
      <c r="G905" s="427">
        <v>0</v>
      </c>
      <c r="H905" s="355"/>
      <c r="I905" s="355"/>
      <c r="J905" s="355"/>
      <c r="K905" s="355"/>
    </row>
    <row r="906" spans="3:12" x14ac:dyDescent="0.35">
      <c r="C906" s="211" t="s">
        <v>385</v>
      </c>
      <c r="D906" s="211" t="s">
        <v>301</v>
      </c>
      <c r="E906" s="211" t="s">
        <v>446</v>
      </c>
      <c r="F906" s="211" t="s">
        <v>91</v>
      </c>
      <c r="G906" s="427">
        <v>0</v>
      </c>
      <c r="H906" s="355"/>
      <c r="I906" s="355"/>
      <c r="J906" s="355"/>
      <c r="K906" s="355"/>
    </row>
    <row r="907" spans="3:12" x14ac:dyDescent="0.35">
      <c r="C907" s="211" t="s">
        <v>388</v>
      </c>
      <c r="D907" s="211" t="s">
        <v>301</v>
      </c>
      <c r="E907" s="211" t="s">
        <v>446</v>
      </c>
      <c r="F907" s="211" t="s">
        <v>91</v>
      </c>
      <c r="G907" s="427">
        <v>0</v>
      </c>
      <c r="H907" s="355"/>
      <c r="I907" s="355"/>
      <c r="J907" s="355"/>
      <c r="K907" s="355"/>
    </row>
    <row r="908" spans="3:12" x14ac:dyDescent="0.35">
      <c r="C908" s="428"/>
      <c r="D908" s="428"/>
      <c r="E908" s="428"/>
      <c r="F908" s="428"/>
      <c r="G908" s="429">
        <f>SUM(G793:G907)</f>
        <v>63342959646</v>
      </c>
      <c r="H908" s="428"/>
      <c r="I908" s="355"/>
      <c r="J908" s="355"/>
      <c r="K908" s="355"/>
      <c r="L908" s="335"/>
    </row>
    <row r="909" spans="3:12" x14ac:dyDescent="0.35">
      <c r="C909" s="428"/>
      <c r="D909" s="428"/>
      <c r="E909" s="428"/>
      <c r="F909" s="428"/>
      <c r="G909" s="428"/>
      <c r="H909" s="428"/>
      <c r="I909" s="355"/>
      <c r="J909" s="355"/>
      <c r="K909" s="355"/>
      <c r="L909" s="335"/>
    </row>
    <row r="910" spans="3:12" x14ac:dyDescent="0.35">
      <c r="C910" s="211"/>
      <c r="D910" s="355"/>
      <c r="E910" s="355"/>
      <c r="F910" s="355"/>
      <c r="G910" s="355"/>
      <c r="H910" s="355"/>
      <c r="I910" s="355"/>
      <c r="J910" s="356"/>
      <c r="K910" s="355"/>
      <c r="L910" s="335"/>
    </row>
    <row r="911" spans="3:12" x14ac:dyDescent="0.35">
      <c r="C911" s="211"/>
      <c r="D911" s="355"/>
      <c r="E911" s="355"/>
      <c r="F911" s="355"/>
      <c r="G911" s="355"/>
      <c r="H911" s="355"/>
      <c r="I911" s="355"/>
      <c r="J911" s="356"/>
      <c r="K911" s="355"/>
      <c r="L911" s="335"/>
    </row>
    <row r="912" spans="3:12" x14ac:dyDescent="0.35">
      <c r="C912" s="211"/>
      <c r="D912" s="355"/>
      <c r="E912" s="355"/>
      <c r="F912" s="355"/>
      <c r="G912" s="355"/>
      <c r="H912" s="355"/>
      <c r="I912" s="355"/>
      <c r="J912" s="356"/>
      <c r="K912" s="355"/>
      <c r="L912" s="335"/>
    </row>
    <row r="913" spans="3:15" x14ac:dyDescent="0.35">
      <c r="C913" s="211"/>
      <c r="D913" s="355"/>
      <c r="E913" s="355"/>
      <c r="F913" s="355"/>
      <c r="G913" s="355"/>
      <c r="H913" s="355"/>
      <c r="I913" s="355"/>
      <c r="J913" s="356"/>
      <c r="K913" s="355"/>
      <c r="L913" s="335"/>
    </row>
    <row r="914" spans="3:15" x14ac:dyDescent="0.35">
      <c r="C914" s="211"/>
      <c r="D914" s="355"/>
      <c r="E914" s="355"/>
      <c r="F914" s="355"/>
      <c r="G914" s="355"/>
      <c r="H914" s="355"/>
      <c r="I914" s="355"/>
      <c r="J914" s="356"/>
      <c r="K914" s="355"/>
      <c r="L914" s="335"/>
    </row>
    <row r="915" spans="3:15" x14ac:dyDescent="0.35">
      <c r="C915" s="211"/>
      <c r="D915" s="355"/>
      <c r="E915" s="355"/>
      <c r="F915" s="355"/>
      <c r="G915" s="355"/>
      <c r="H915" s="355"/>
      <c r="I915" s="355"/>
      <c r="J915" s="356"/>
      <c r="K915" s="355"/>
      <c r="L915" s="335"/>
    </row>
    <row r="916" spans="3:15" x14ac:dyDescent="0.35">
      <c r="C916" s="211"/>
      <c r="D916" s="355"/>
      <c r="E916" s="355"/>
      <c r="F916" s="355"/>
      <c r="G916" s="355"/>
      <c r="H916" s="355"/>
      <c r="I916" s="355"/>
      <c r="J916" s="356"/>
      <c r="K916" s="355"/>
      <c r="L916" s="335"/>
    </row>
    <row r="917" spans="3:15" x14ac:dyDescent="0.35">
      <c r="C917" s="211"/>
      <c r="D917" s="355"/>
      <c r="E917" s="355"/>
      <c r="F917" s="355"/>
      <c r="G917" s="355"/>
      <c r="H917" s="355"/>
      <c r="I917" s="355"/>
      <c r="J917" s="356"/>
      <c r="K917" s="355"/>
    </row>
    <row r="918" spans="3:15" x14ac:dyDescent="0.35">
      <c r="C918" s="211"/>
      <c r="D918" s="355"/>
      <c r="E918" s="355"/>
      <c r="F918" s="355"/>
      <c r="G918" s="356"/>
      <c r="H918" s="355"/>
      <c r="I918" s="355"/>
      <c r="J918" s="356"/>
      <c r="K918" s="355"/>
    </row>
    <row r="919" spans="3:15" x14ac:dyDescent="0.35">
      <c r="C919" s="211"/>
      <c r="D919" s="355"/>
      <c r="E919" s="314">
        <f>+D784-D791</f>
        <v>63476181184.999977</v>
      </c>
      <c r="F919" s="355"/>
      <c r="G919" s="356"/>
      <c r="H919" s="355"/>
      <c r="I919" s="355"/>
      <c r="J919" s="356"/>
      <c r="K919" s="355"/>
    </row>
    <row r="920" spans="3:15" ht="15" customHeight="1" thickBot="1" x14ac:dyDescent="0.4">
      <c r="C920" s="52"/>
      <c r="D920" s="52"/>
      <c r="E920" s="52"/>
      <c r="F920" s="52"/>
      <c r="G920" s="52"/>
      <c r="H920" s="52"/>
      <c r="I920" s="52"/>
      <c r="J920" s="334"/>
      <c r="K920" s="52"/>
    </row>
    <row r="922" spans="3:15" ht="14.25" hidden="1" customHeight="1" thickBot="1" x14ac:dyDescent="0.4">
      <c r="C922" s="383" t="s">
        <v>33</v>
      </c>
      <c r="D922" s="383"/>
      <c r="E922" s="383"/>
      <c r="F922" s="383"/>
      <c r="G922" s="383"/>
      <c r="H922" s="383"/>
      <c r="I922" s="383"/>
      <c r="J922" s="383"/>
      <c r="K922" s="383"/>
      <c r="L922" s="225"/>
      <c r="M922" s="225"/>
      <c r="N922" s="225"/>
      <c r="O922" s="225"/>
    </row>
    <row r="923" spans="3:15" ht="17.25" hidden="1" customHeight="1" thickBot="1" x14ac:dyDescent="0.4">
      <c r="C923" s="369" t="s">
        <v>34</v>
      </c>
      <c r="D923" s="369"/>
      <c r="E923" s="369"/>
      <c r="F923" s="369"/>
      <c r="G923" s="369"/>
      <c r="H923" s="369"/>
      <c r="I923" s="369"/>
      <c r="J923" s="369"/>
      <c r="K923" s="369"/>
      <c r="L923" s="226"/>
      <c r="M923" s="226"/>
      <c r="N923" s="226"/>
      <c r="O923" s="226"/>
    </row>
    <row r="924" spans="3:15" ht="13.5" hidden="1" customHeight="1" thickBot="1" x14ac:dyDescent="0.4">
      <c r="C924" s="369" t="s">
        <v>35</v>
      </c>
      <c r="D924" s="369"/>
      <c r="E924" s="369"/>
      <c r="F924" s="369"/>
      <c r="G924" s="369"/>
      <c r="H924" s="369"/>
      <c r="I924" s="369"/>
      <c r="J924" s="369"/>
      <c r="K924" s="369"/>
      <c r="L924" s="227"/>
      <c r="M924" s="227"/>
      <c r="N924" s="227"/>
      <c r="O924" s="227"/>
    </row>
    <row r="925" spans="3:15" ht="17.25" hidden="1" customHeight="1" x14ac:dyDescent="0.35">
      <c r="C925" s="406" t="s">
        <v>36</v>
      </c>
      <c r="D925" s="406"/>
      <c r="E925" s="406"/>
      <c r="F925" s="406"/>
      <c r="G925" s="406"/>
      <c r="H925" s="406"/>
      <c r="I925" s="406"/>
      <c r="J925" s="406"/>
      <c r="K925" s="406"/>
      <c r="L925" s="228"/>
      <c r="M925" s="228"/>
      <c r="N925" s="228"/>
      <c r="O925" s="228"/>
    </row>
    <row r="926" spans="3:15" ht="16.8" thickBot="1" x14ac:dyDescent="0.4">
      <c r="C926" s="52"/>
      <c r="D926" s="52"/>
      <c r="E926" s="52"/>
      <c r="F926" s="52"/>
      <c r="G926" s="52"/>
      <c r="H926" s="52"/>
      <c r="I926" s="52"/>
      <c r="J926" s="334"/>
      <c r="K926" s="52"/>
    </row>
    <row r="927" spans="3:15" x14ac:dyDescent="0.35">
      <c r="C927" s="364" t="s">
        <v>113</v>
      </c>
      <c r="D927" s="364"/>
      <c r="E927" s="364"/>
      <c r="F927" s="364"/>
      <c r="G927" s="364"/>
      <c r="H927" s="364"/>
      <c r="I927" s="364"/>
      <c r="J927" s="405"/>
      <c r="K927" s="364"/>
    </row>
    <row r="928" spans="3:15" x14ac:dyDescent="0.35">
      <c r="C928" s="337" t="s">
        <v>38</v>
      </c>
      <c r="D928" s="337"/>
      <c r="E928" s="337"/>
      <c r="F928" s="337"/>
      <c r="G928" s="337"/>
      <c r="H928" s="337"/>
      <c r="I928" s="364"/>
      <c r="J928" s="405"/>
      <c r="K928" s="364"/>
    </row>
  </sheetData>
  <protectedRanges>
    <protectedRange algorithmName="SHA-512" hashValue="19r0bVvPR7yZA0UiYij7Tv1CBk3noIABvFePbLhCJ4nk3L6A+Fy+RdPPS3STf+a52x4pG2PQK4FAkXK9epnlIA==" saltValue="gQC4yrLvnbJqxYZ0KSEoZA==" spinCount="100000" sqref="I778 F774:G778 B498:B773 B15:D107 C793:D909 H15:H774 C498:D778 H908:H909 B109:D109 B108:C108 B111:D111 B110:C110 B113:D113 B112:C112 B115:D115 B114:C114 B117:D117 B116:C116 B119:D119 B118:C118 B121:D121 B120:C120 B123:D123 B122:C122 B125:D125 B124:C124 B127:D127 B126:C126 B129:D129 B128:C128 B131:D131 B130:C130 B133:D133 B132:C132 B135:D135 B134:C134 B137:D138 B136:C136 B140:D140 B139:C139 B142:D142 B141:C141 B144:D144 B143:C143 B146:D146 B145:C145 B148:D148 B147:C147 B150:D150 B149:C149 B152:D497 B151:C151" name="Government revenues_1"/>
    <protectedRange algorithmName="SHA-512" hashValue="19r0bVvPR7yZA0UiYij7Tv1CBk3noIABvFePbLhCJ4nk3L6A+Fy+RdPPS3STf+a52x4pG2PQK4FAkXK9epnlIA==" saltValue="gQC4yrLvnbJqxYZ0KSEoZA==" spinCount="100000" sqref="J775:J778 F793:F907 I15:I773 I908:I909" name="Government revenues_2"/>
    <protectedRange algorithmName="SHA-512" hashValue="19r0bVvPR7yZA0UiYij7Tv1CBk3noIABvFePbLhCJ4nk3L6A+Fy+RdPPS3STf+a52x4pG2PQK4FAkXK9epnlIA==" saltValue="gQC4yrLvnbJqxYZ0KSEoZA==" spinCount="100000" sqref="D108 D110 D112 D114 D116 D118 D120 D122 D124 D126 D128 D130 D132 D134 D136 D139 D141 D143 D145 D147 D149 D151" name="Government revenues"/>
  </protectedRanges>
  <mergeCells count="17">
    <mergeCell ref="D792:K792"/>
    <mergeCell ref="I928:K928"/>
    <mergeCell ref="C924:K924"/>
    <mergeCell ref="C925:K925"/>
    <mergeCell ref="C927:K927"/>
    <mergeCell ref="C3:F3"/>
    <mergeCell ref="C4:G4"/>
    <mergeCell ref="C5:G5"/>
    <mergeCell ref="C6:G6"/>
    <mergeCell ref="C7:G7"/>
    <mergeCell ref="C11:K11"/>
    <mergeCell ref="C13:K13"/>
    <mergeCell ref="C922:K922"/>
    <mergeCell ref="C923:K923"/>
    <mergeCell ref="I4:K8"/>
    <mergeCell ref="C9:K9"/>
    <mergeCell ref="C8:G8"/>
  </mergeCells>
  <dataValidations count="8">
    <dataValidation type="whole" allowBlank="1" showInputMessage="1" showErrorMessage="1" errorTitle="Veuillez ne pas modifier" error="Veuillez ne pas modifier ces cellules" sqref="C922:C925 I928 K928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928:E928" xr:uid="{2196945A-5BE1-4C2A-BE8A-AD6E26F529A7}"/>
    <dataValidation type="whole" errorStyle="warning" allowBlank="1" showInputMessage="1" showErrorMessage="1" errorTitle="Veuillez ne pas remplir" error="Ces cellules seront complétées automatiquement" sqref="K775 K777" xr:uid="{E0955F84-CF46-403C-A96B-A533675BDDC3}">
      <formula1>44444</formula1>
      <formula2>44445</formula2>
    </dataValidation>
    <dataValidation allowBlank="1" showErrorMessage="1" sqref="J1:J638 G793:G907 J640:J792 J908:J1048576" xr:uid="{B627C000-4445-43FD-A279-4785D1745B2A}"/>
    <dataValidation type="list" allowBlank="1" showInputMessage="1" showErrorMessage="1" sqref="C793:C909 C15:C773" xr:uid="{B6B7EB1A-CE56-4498-9FA2-2F9C5748A2BD}">
      <formula1>Companies_list</formula1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793:E909 E15:E773" xr:uid="{04B89EC5-5E6B-4F94-B74D-E536B28B3990}">
      <formula1>Revenue_stream_list</formula1>
    </dataValidation>
    <dataValidation type="list" allowBlank="1" showInputMessage="1" showErrorMessage="1" sqref="D793:D909 D15:D107 D109 D111 D113 D115 D117 D119 D121 D123 D125 D127 D129 D131 D133 D135 D137:D138 D140 D142 D144 D146 D148 D150 D152:D773" xr:uid="{28EF720B-7618-42E4-BE48-44C61AC2FCAC}">
      <formula1>Government_entities_list</formula1>
    </dataValidation>
    <dataValidation allowBlank="1" showInputMessage="1" showErrorMessage="1" promptTitle="Volume en nature" prompt="Veuillez renseigner le volume en nature du flux de revenu, si applicable" sqref="L15:L773" xr:uid="{74B2EE4B-5C91-44FD-BAEF-E32A9E459541}"/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924:H924" r:id="rId3" display="Pour la version la plus récente des modèles de données résumées, consultez https://eiti.org/fr/document/modele-donnees-resumees-itie" xr:uid="{8C407262-8913-493A-9FC4-16A008DC04B3}"/>
    <hyperlink ref="C923:H923" r:id="rId4" display="Vous voulez en savoir plus sur votre pays ? Vérifiez si votre pays met en œuvre la Norme ITIE en visitant https://eiti.org/countries" xr:uid="{B550273B-C2A8-4BFF-92DC-DA59B212B8B9}"/>
    <hyperlink ref="C925:H925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I15:I773 F793:F907 I908:I909</xm:sqref>
        </x14:dataValidation>
        <x14:dataValidation type="list" allowBlank="1" showInputMessage="1" showErrorMessage="1" xr:uid="{E517FE03-1D14-4653-BEC3-9C25B305920A}">
          <x14:formula1>
            <xm:f>'Partie 3 - Entités déclarantes'!$B$83:$B$83</xm:f>
          </x14:formula1>
          <xm:sqref>H908:H909 H15:H773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K15:K773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D97E0248-5964-460B-9E94-1FB0B3822E9C}">
          <x14:formula1>
            <xm:f>'Partie 3 - Entités déclarantes'!$B$21:$B$28</xm:f>
          </x14:formula1>
          <xm:sqref>D108 D110 D112 D114 D116 D118 D120 D122 D124 D126 D128 D130 D132 D134 D136 D139 D141 D143 D145 D147 D149 D151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A119" zoomScaleNormal="100" workbookViewId="0">
      <selection activeCell="E138" sqref="E138"/>
    </sheetView>
  </sheetViews>
  <sheetFormatPr defaultColWidth="26.21875" defaultRowHeight="14.4" x14ac:dyDescent="0.3"/>
  <cols>
    <col min="7" max="7" width="29" customWidth="1"/>
    <col min="10" max="10" width="18.77734375" customWidth="1"/>
    <col min="11" max="11" width="29.77734375" customWidth="1"/>
    <col min="12" max="12" width="4" customWidth="1"/>
    <col min="13" max="13" width="3.77734375" customWidth="1"/>
    <col min="17" max="17" width="6.77734375" customWidth="1"/>
    <col min="18" max="18" width="5.21875" customWidth="1"/>
    <col min="20" max="20" width="39.21875" customWidth="1"/>
    <col min="26" max="26" width="8.77734375" customWidth="1"/>
    <col min="28" max="28" width="8.44140625" customWidth="1"/>
  </cols>
  <sheetData>
    <row r="1" spans="1:31" ht="28.8" x14ac:dyDescent="0.3">
      <c r="A1" s="5" t="s">
        <v>501</v>
      </c>
      <c r="B1" s="3"/>
      <c r="C1" s="3"/>
      <c r="D1" s="3"/>
      <c r="E1" s="3"/>
      <c r="F1" s="3"/>
      <c r="G1" s="3"/>
      <c r="H1" s="3"/>
      <c r="I1" s="5" t="s">
        <v>502</v>
      </c>
      <c r="J1" s="3"/>
      <c r="K1" s="5" t="s">
        <v>503</v>
      </c>
      <c r="L1" s="3"/>
      <c r="M1" s="3"/>
      <c r="N1" s="5" t="s">
        <v>504</v>
      </c>
      <c r="O1" s="5"/>
      <c r="P1" s="3"/>
      <c r="Q1" s="3"/>
      <c r="R1" s="3"/>
      <c r="S1" s="5" t="s">
        <v>505</v>
      </c>
      <c r="T1" s="3"/>
      <c r="U1" s="3"/>
      <c r="V1" s="3"/>
      <c r="W1" s="3"/>
      <c r="X1" s="3"/>
      <c r="Y1" s="3"/>
      <c r="Z1" s="3"/>
      <c r="AA1" s="5" t="s">
        <v>506</v>
      </c>
      <c r="AB1" s="3"/>
      <c r="AC1" s="5" t="s">
        <v>507</v>
      </c>
      <c r="AE1" s="5" t="s">
        <v>508</v>
      </c>
    </row>
    <row r="2" spans="1:31" ht="28.8" x14ac:dyDescent="0.3">
      <c r="A2" s="5" t="s">
        <v>509</v>
      </c>
      <c r="B2" s="5" t="s">
        <v>510</v>
      </c>
      <c r="C2" s="5" t="s">
        <v>511</v>
      </c>
      <c r="D2" s="5" t="s">
        <v>512</v>
      </c>
      <c r="E2" s="5" t="s">
        <v>513</v>
      </c>
      <c r="F2" s="5" t="s">
        <v>514</v>
      </c>
      <c r="G2" s="5" t="s">
        <v>515</v>
      </c>
      <c r="H2" s="3"/>
      <c r="I2" s="3" t="s">
        <v>516</v>
      </c>
      <c r="J2" s="3"/>
      <c r="K2" s="3" t="s">
        <v>516</v>
      </c>
      <c r="L2" s="3"/>
      <c r="M2" s="3"/>
      <c r="N2" s="6" t="s">
        <v>517</v>
      </c>
      <c r="O2" s="6" t="s">
        <v>518</v>
      </c>
      <c r="P2" s="6" t="s">
        <v>519</v>
      </c>
      <c r="Q2" s="3"/>
      <c r="R2" s="3"/>
      <c r="S2" s="5" t="s">
        <v>520</v>
      </c>
      <c r="T2" s="5" t="s">
        <v>521</v>
      </c>
      <c r="U2" s="5" t="s">
        <v>522</v>
      </c>
      <c r="V2" s="5" t="s">
        <v>523</v>
      </c>
      <c r="W2" s="5" t="s">
        <v>524</v>
      </c>
      <c r="X2" s="5" t="s">
        <v>525</v>
      </c>
      <c r="Y2" s="5" t="s">
        <v>526</v>
      </c>
      <c r="Z2" s="3"/>
      <c r="AA2" s="5" t="s">
        <v>527</v>
      </c>
      <c r="AB2" s="3"/>
      <c r="AC2" s="3" t="s">
        <v>528</v>
      </c>
      <c r="AE2" t="s">
        <v>295</v>
      </c>
    </row>
    <row r="3" spans="1:31" ht="43.2" x14ac:dyDescent="0.3">
      <c r="A3" s="3" t="s">
        <v>529</v>
      </c>
      <c r="B3" s="3" t="s">
        <v>530</v>
      </c>
      <c r="C3" s="3" t="s">
        <v>531</v>
      </c>
      <c r="D3" s="3" t="s">
        <v>532</v>
      </c>
      <c r="E3" s="3" t="s">
        <v>533</v>
      </c>
      <c r="F3" s="3">
        <v>971</v>
      </c>
      <c r="G3" s="3" t="s">
        <v>534</v>
      </c>
      <c r="H3" s="3"/>
      <c r="I3" s="3" t="s">
        <v>535</v>
      </c>
      <c r="J3" s="3"/>
      <c r="K3" s="7" t="s">
        <v>150</v>
      </c>
      <c r="L3" s="3"/>
      <c r="M3" s="3"/>
      <c r="N3" s="8" t="s">
        <v>536</v>
      </c>
      <c r="O3" s="3" t="s">
        <v>537</v>
      </c>
      <c r="P3" s="3" t="s">
        <v>538</v>
      </c>
      <c r="Q3" s="3"/>
      <c r="R3" s="3"/>
      <c r="S3" s="3" t="s">
        <v>539</v>
      </c>
      <c r="T3" s="3" t="s">
        <v>540</v>
      </c>
      <c r="U3" s="3" t="s">
        <v>541</v>
      </c>
      <c r="V3" s="3" t="s">
        <v>542</v>
      </c>
      <c r="W3" s="3" t="s">
        <v>543</v>
      </c>
      <c r="X3" s="3" t="s">
        <v>539</v>
      </c>
      <c r="Y3" s="3" t="s">
        <v>539</v>
      </c>
      <c r="Z3" s="3"/>
      <c r="AA3" s="3" t="s">
        <v>544</v>
      </c>
      <c r="AB3" s="3"/>
      <c r="AC3" s="3" t="s">
        <v>545</v>
      </c>
      <c r="AE3" t="s">
        <v>299</v>
      </c>
    </row>
    <row r="4" spans="1:31" ht="43.2" x14ac:dyDescent="0.3">
      <c r="A4" t="s">
        <v>546</v>
      </c>
      <c r="B4" t="s">
        <v>547</v>
      </c>
      <c r="C4" t="s">
        <v>548</v>
      </c>
      <c r="D4" t="s">
        <v>549</v>
      </c>
      <c r="E4" t="s">
        <v>550</v>
      </c>
      <c r="F4">
        <v>710</v>
      </c>
      <c r="G4" t="s">
        <v>551</v>
      </c>
      <c r="H4" s="3"/>
      <c r="I4" s="3" t="s">
        <v>65</v>
      </c>
      <c r="J4" s="3"/>
      <c r="K4" s="3" t="s">
        <v>552</v>
      </c>
      <c r="L4" s="3"/>
      <c r="M4" s="3"/>
      <c r="N4" s="8" t="s">
        <v>553</v>
      </c>
      <c r="O4" s="3" t="s">
        <v>554</v>
      </c>
      <c r="P4" s="3" t="s">
        <v>555</v>
      </c>
      <c r="Q4" s="3"/>
      <c r="R4" s="3"/>
      <c r="S4" s="3" t="s">
        <v>556</v>
      </c>
      <c r="T4" s="3" t="s">
        <v>557</v>
      </c>
      <c r="U4" s="3" t="s">
        <v>558</v>
      </c>
      <c r="V4" s="3" t="s">
        <v>542</v>
      </c>
      <c r="W4" s="3" t="s">
        <v>559</v>
      </c>
      <c r="X4" s="3" t="s">
        <v>556</v>
      </c>
      <c r="Y4" s="3" t="s">
        <v>556</v>
      </c>
      <c r="Z4" s="3"/>
      <c r="AA4" s="3" t="s">
        <v>83</v>
      </c>
      <c r="AB4" s="3"/>
      <c r="AC4" s="3" t="s">
        <v>560</v>
      </c>
      <c r="AE4" t="s">
        <v>561</v>
      </c>
    </row>
    <row r="5" spans="1:31" ht="28.8" x14ac:dyDescent="0.3">
      <c r="A5" s="3" t="s">
        <v>562</v>
      </c>
      <c r="B5" s="3" t="s">
        <v>563</v>
      </c>
      <c r="C5" s="3" t="s">
        <v>564</v>
      </c>
      <c r="D5" s="3" t="s">
        <v>565</v>
      </c>
      <c r="E5" s="3" t="s">
        <v>566</v>
      </c>
      <c r="F5" s="3">
        <v>8</v>
      </c>
      <c r="G5" s="3" t="s">
        <v>567</v>
      </c>
      <c r="H5" s="3"/>
      <c r="I5" s="3" t="s">
        <v>99</v>
      </c>
      <c r="J5" s="3"/>
      <c r="K5" s="3" t="s">
        <v>132</v>
      </c>
      <c r="L5" s="3"/>
      <c r="M5" s="3"/>
      <c r="N5" s="8" t="s">
        <v>568</v>
      </c>
      <c r="O5" s="3" t="s">
        <v>569</v>
      </c>
      <c r="P5" s="3" t="s">
        <v>570</v>
      </c>
      <c r="Q5" s="3"/>
      <c r="R5" s="3"/>
      <c r="S5" s="3" t="s">
        <v>571</v>
      </c>
      <c r="T5" s="3" t="s">
        <v>572</v>
      </c>
      <c r="U5" s="3" t="s">
        <v>573</v>
      </c>
      <c r="V5" s="3" t="s">
        <v>542</v>
      </c>
      <c r="W5" s="3" t="s">
        <v>571</v>
      </c>
      <c r="X5" s="3" t="s">
        <v>571</v>
      </c>
      <c r="Y5" s="3" t="s">
        <v>571</v>
      </c>
      <c r="Z5" s="3"/>
      <c r="AA5" s="3" t="s">
        <v>84</v>
      </c>
      <c r="AB5" s="3"/>
      <c r="AC5" s="3" t="s">
        <v>574</v>
      </c>
      <c r="AE5" t="s">
        <v>575</v>
      </c>
    </row>
    <row r="6" spans="1:31" x14ac:dyDescent="0.3">
      <c r="A6" s="3" t="s">
        <v>576</v>
      </c>
      <c r="B6" s="3" t="s">
        <v>577</v>
      </c>
      <c r="C6" s="3" t="s">
        <v>578</v>
      </c>
      <c r="D6" s="3" t="s">
        <v>579</v>
      </c>
      <c r="E6" s="3" t="s">
        <v>580</v>
      </c>
      <c r="F6" s="3">
        <v>12</v>
      </c>
      <c r="G6" s="3" t="s">
        <v>581</v>
      </c>
      <c r="H6" s="3"/>
      <c r="I6" s="3" t="s">
        <v>71</v>
      </c>
      <c r="J6" s="3"/>
      <c r="K6" s="3" t="s">
        <v>104</v>
      </c>
      <c r="L6" s="3"/>
      <c r="M6" s="3"/>
      <c r="N6" s="8" t="s">
        <v>582</v>
      </c>
      <c r="O6" s="3" t="s">
        <v>583</v>
      </c>
      <c r="P6" s="3" t="s">
        <v>189</v>
      </c>
      <c r="Q6" s="3"/>
      <c r="R6" s="3"/>
      <c r="S6" s="3" t="s">
        <v>584</v>
      </c>
      <c r="T6" s="3" t="s">
        <v>585</v>
      </c>
      <c r="U6" s="3" t="s">
        <v>586</v>
      </c>
      <c r="V6" s="3" t="s">
        <v>542</v>
      </c>
      <c r="W6" s="3" t="s">
        <v>584</v>
      </c>
      <c r="X6" s="3" t="s">
        <v>584</v>
      </c>
      <c r="Y6" s="3" t="s">
        <v>584</v>
      </c>
      <c r="Z6" s="3"/>
      <c r="AA6" s="3" t="s">
        <v>328</v>
      </c>
      <c r="AB6" s="3"/>
      <c r="AC6" s="3" t="s">
        <v>587</v>
      </c>
      <c r="AE6" t="s">
        <v>588</v>
      </c>
    </row>
    <row r="7" spans="1:31" ht="57.6" x14ac:dyDescent="0.3">
      <c r="A7" t="s">
        <v>589</v>
      </c>
      <c r="B7" t="s">
        <v>590</v>
      </c>
      <c r="C7" t="s">
        <v>591</v>
      </c>
      <c r="D7" t="s">
        <v>592</v>
      </c>
      <c r="E7" t="s">
        <v>593</v>
      </c>
      <c r="F7">
        <v>978</v>
      </c>
      <c r="G7" t="s">
        <v>594</v>
      </c>
      <c r="H7" s="3"/>
      <c r="I7" s="3" t="s">
        <v>595</v>
      </c>
      <c r="J7" s="3"/>
      <c r="K7" s="3" t="s">
        <v>80</v>
      </c>
      <c r="L7" s="3"/>
      <c r="N7" s="8" t="s">
        <v>596</v>
      </c>
      <c r="O7" s="3" t="s">
        <v>597</v>
      </c>
      <c r="P7" s="3" t="s">
        <v>598</v>
      </c>
      <c r="Q7" s="3"/>
      <c r="R7" s="3"/>
      <c r="S7" s="3" t="s">
        <v>599</v>
      </c>
      <c r="T7" s="3" t="s">
        <v>600</v>
      </c>
      <c r="U7" s="3" t="s">
        <v>601</v>
      </c>
      <c r="V7" s="3" t="s">
        <v>542</v>
      </c>
      <c r="W7" s="3" t="s">
        <v>602</v>
      </c>
      <c r="X7" s="3" t="s">
        <v>603</v>
      </c>
      <c r="Y7" s="3" t="s">
        <v>603</v>
      </c>
      <c r="Z7" s="3"/>
      <c r="AA7" s="3" t="s">
        <v>595</v>
      </c>
      <c r="AB7" s="3"/>
      <c r="AC7" s="3" t="s">
        <v>604</v>
      </c>
      <c r="AE7" t="s">
        <v>605</v>
      </c>
    </row>
    <row r="8" spans="1:31" ht="28.8" x14ac:dyDescent="0.3">
      <c r="A8" s="3" t="s">
        <v>606</v>
      </c>
      <c r="B8" s="3" t="s">
        <v>607</v>
      </c>
      <c r="C8" s="3" t="s">
        <v>608</v>
      </c>
      <c r="D8" s="3" t="s">
        <v>609</v>
      </c>
      <c r="E8" s="3" t="s">
        <v>593</v>
      </c>
      <c r="F8" s="3">
        <v>978</v>
      </c>
      <c r="G8" s="3" t="s">
        <v>594</v>
      </c>
      <c r="H8" s="3"/>
      <c r="I8" s="3"/>
      <c r="J8" s="3"/>
      <c r="K8" s="3"/>
      <c r="L8" s="3"/>
      <c r="M8" s="3"/>
      <c r="N8" s="8" t="s">
        <v>610</v>
      </c>
      <c r="O8" s="3" t="s">
        <v>611</v>
      </c>
      <c r="P8" s="3" t="s">
        <v>612</v>
      </c>
      <c r="Q8" s="3"/>
      <c r="R8" s="3"/>
      <c r="S8" s="3" t="s">
        <v>613</v>
      </c>
      <c r="T8" s="3" t="s">
        <v>614</v>
      </c>
      <c r="U8" s="3" t="s">
        <v>615</v>
      </c>
      <c r="V8" s="3" t="s">
        <v>542</v>
      </c>
      <c r="W8" s="3" t="s">
        <v>602</v>
      </c>
      <c r="X8" s="3" t="s">
        <v>613</v>
      </c>
      <c r="Y8" s="3" t="s">
        <v>613</v>
      </c>
      <c r="Z8" s="3"/>
      <c r="AA8" s="3" t="s">
        <v>616</v>
      </c>
      <c r="AB8" s="3"/>
      <c r="AC8" s="3" t="s">
        <v>595</v>
      </c>
    </row>
    <row r="9" spans="1:31" ht="57.6" x14ac:dyDescent="0.3">
      <c r="A9" s="3" t="s">
        <v>617</v>
      </c>
      <c r="B9" s="3" t="s">
        <v>618</v>
      </c>
      <c r="C9" s="3" t="s">
        <v>619</v>
      </c>
      <c r="D9" s="3" t="s">
        <v>620</v>
      </c>
      <c r="E9" s="3" t="s">
        <v>621</v>
      </c>
      <c r="F9" s="3">
        <v>973</v>
      </c>
      <c r="G9" s="3" t="s">
        <v>622</v>
      </c>
      <c r="H9" s="3"/>
      <c r="I9" s="5" t="s">
        <v>623</v>
      </c>
      <c r="J9" s="3"/>
      <c r="K9" s="3"/>
      <c r="L9" s="3"/>
      <c r="M9" s="3"/>
      <c r="N9" s="8" t="s">
        <v>624</v>
      </c>
      <c r="O9" s="3" t="s">
        <v>625</v>
      </c>
      <c r="P9" s="3" t="s">
        <v>626</v>
      </c>
      <c r="Q9" s="3"/>
      <c r="R9" s="3"/>
      <c r="S9" s="3" t="s">
        <v>627</v>
      </c>
      <c r="T9" s="3" t="s">
        <v>628</v>
      </c>
      <c r="U9" s="3" t="s">
        <v>629</v>
      </c>
      <c r="V9" s="3" t="s">
        <v>542</v>
      </c>
      <c r="W9" s="3" t="s">
        <v>602</v>
      </c>
      <c r="X9" s="3" t="s">
        <v>630</v>
      </c>
      <c r="Y9" s="3" t="s">
        <v>627</v>
      </c>
      <c r="Z9" s="3"/>
      <c r="AA9" s="3" t="s">
        <v>604</v>
      </c>
      <c r="AB9" s="3"/>
      <c r="AC9" s="3"/>
    </row>
    <row r="10" spans="1:31" ht="57.6" x14ac:dyDescent="0.3">
      <c r="A10" s="3" t="s">
        <v>631</v>
      </c>
      <c r="B10" s="3" t="s">
        <v>632</v>
      </c>
      <c r="C10" s="3" t="s">
        <v>633</v>
      </c>
      <c r="D10" s="3" t="s">
        <v>634</v>
      </c>
      <c r="E10" s="3" t="s">
        <v>635</v>
      </c>
      <c r="F10" s="3">
        <v>951</v>
      </c>
      <c r="G10" s="3" t="s">
        <v>636</v>
      </c>
      <c r="H10" s="3"/>
      <c r="I10" s="4" t="s">
        <v>637</v>
      </c>
      <c r="J10" s="4" t="s">
        <v>638</v>
      </c>
      <c r="K10" s="9" t="s">
        <v>639</v>
      </c>
      <c r="L10" s="3"/>
      <c r="M10" s="3"/>
      <c r="N10" s="8" t="s">
        <v>640</v>
      </c>
      <c r="O10" s="3" t="s">
        <v>641</v>
      </c>
      <c r="P10" s="3" t="s">
        <v>642</v>
      </c>
      <c r="Q10" s="3"/>
      <c r="R10" s="3"/>
      <c r="S10" s="3" t="s">
        <v>643</v>
      </c>
      <c r="T10" s="3" t="s">
        <v>644</v>
      </c>
      <c r="U10" s="3" t="s">
        <v>645</v>
      </c>
      <c r="V10" s="3" t="s">
        <v>542</v>
      </c>
      <c r="W10" s="3" t="s">
        <v>602</v>
      </c>
      <c r="X10" s="3" t="s">
        <v>630</v>
      </c>
      <c r="Y10" s="3" t="s">
        <v>643</v>
      </c>
      <c r="Z10" s="3"/>
      <c r="AA10" s="3"/>
      <c r="AB10" s="3"/>
      <c r="AC10" s="3"/>
    </row>
    <row r="11" spans="1:31" ht="57.6" x14ac:dyDescent="0.3">
      <c r="A11" s="3" t="s">
        <v>646</v>
      </c>
      <c r="B11" s="3" t="s">
        <v>647</v>
      </c>
      <c r="C11" s="3" t="s">
        <v>648</v>
      </c>
      <c r="D11" s="3" t="s">
        <v>649</v>
      </c>
      <c r="E11" s="3" t="s">
        <v>635</v>
      </c>
      <c r="F11" s="3">
        <v>951</v>
      </c>
      <c r="G11" s="3" t="s">
        <v>636</v>
      </c>
      <c r="H11" s="3"/>
      <c r="I11" s="10" t="s">
        <v>650</v>
      </c>
      <c r="J11" s="10">
        <v>784</v>
      </c>
      <c r="K11" s="11" t="s">
        <v>651</v>
      </c>
      <c r="L11" s="3"/>
      <c r="M11" s="3"/>
      <c r="N11" s="8" t="s">
        <v>652</v>
      </c>
      <c r="O11" s="3" t="s">
        <v>653</v>
      </c>
      <c r="P11" s="3" t="s">
        <v>654</v>
      </c>
      <c r="Q11" s="3"/>
      <c r="R11" s="3"/>
      <c r="S11" s="3" t="s">
        <v>655</v>
      </c>
      <c r="T11" s="3" t="s">
        <v>656</v>
      </c>
      <c r="U11" s="3" t="s">
        <v>657</v>
      </c>
      <c r="V11" s="3" t="s">
        <v>542</v>
      </c>
      <c r="W11" s="3" t="s">
        <v>602</v>
      </c>
      <c r="X11" s="3" t="s">
        <v>630</v>
      </c>
      <c r="Y11" s="3" t="s">
        <v>655</v>
      </c>
      <c r="Z11" s="3"/>
      <c r="AA11" s="3"/>
      <c r="AB11" s="3"/>
      <c r="AC11" s="3"/>
    </row>
    <row r="12" spans="1:31" ht="43.2" x14ac:dyDescent="0.3">
      <c r="A12" t="s">
        <v>658</v>
      </c>
      <c r="B12" t="s">
        <v>659</v>
      </c>
      <c r="C12" t="s">
        <v>660</v>
      </c>
      <c r="D12" t="s">
        <v>661</v>
      </c>
      <c r="E12" t="s">
        <v>662</v>
      </c>
      <c r="F12">
        <v>532</v>
      </c>
      <c r="G12" t="s">
        <v>663</v>
      </c>
      <c r="H12" s="3"/>
      <c r="I12" s="10" t="s">
        <v>664</v>
      </c>
      <c r="J12" s="10">
        <v>971</v>
      </c>
      <c r="K12" s="11" t="s">
        <v>665</v>
      </c>
      <c r="L12" s="3"/>
      <c r="M12" s="3"/>
      <c r="N12" s="8" t="s">
        <v>666</v>
      </c>
      <c r="O12" s="3" t="s">
        <v>667</v>
      </c>
      <c r="P12" s="3" t="s">
        <v>668</v>
      </c>
      <c r="Q12" s="3"/>
      <c r="R12" s="3"/>
      <c r="S12" s="3" t="s">
        <v>669</v>
      </c>
      <c r="T12" s="3" t="s">
        <v>670</v>
      </c>
      <c r="U12" s="3" t="s">
        <v>671</v>
      </c>
      <c r="V12" s="3" t="s">
        <v>542</v>
      </c>
      <c r="W12" s="3" t="s">
        <v>672</v>
      </c>
      <c r="X12" s="3" t="s">
        <v>669</v>
      </c>
      <c r="Y12" s="3" t="s">
        <v>669</v>
      </c>
      <c r="Z12" s="3"/>
      <c r="AA12" s="3"/>
      <c r="AB12" s="3"/>
      <c r="AC12" s="3"/>
    </row>
    <row r="13" spans="1:31" ht="43.2" x14ac:dyDescent="0.3">
      <c r="A13" t="s">
        <v>673</v>
      </c>
      <c r="B13" t="s">
        <v>674</v>
      </c>
      <c r="C13" t="s">
        <v>675</v>
      </c>
      <c r="D13" t="s">
        <v>676</v>
      </c>
      <c r="E13" t="s">
        <v>677</v>
      </c>
      <c r="F13">
        <v>682</v>
      </c>
      <c r="G13" t="s">
        <v>678</v>
      </c>
      <c r="H13" s="3"/>
      <c r="I13" s="10" t="s">
        <v>679</v>
      </c>
      <c r="J13" s="10">
        <v>8</v>
      </c>
      <c r="K13" s="11" t="s">
        <v>680</v>
      </c>
      <c r="L13" s="3"/>
      <c r="M13" s="3"/>
      <c r="N13" s="8" t="s">
        <v>681</v>
      </c>
      <c r="O13" s="3" t="s">
        <v>682</v>
      </c>
      <c r="P13" s="3" t="s">
        <v>683</v>
      </c>
      <c r="Q13" s="3"/>
      <c r="R13" s="3"/>
      <c r="S13" s="3" t="s">
        <v>684</v>
      </c>
      <c r="T13" s="3" t="s">
        <v>685</v>
      </c>
      <c r="U13" s="3" t="s">
        <v>686</v>
      </c>
      <c r="V13" s="3" t="s">
        <v>542</v>
      </c>
      <c r="W13" s="3" t="s">
        <v>672</v>
      </c>
      <c r="X13" s="3" t="s">
        <v>684</v>
      </c>
      <c r="Y13" s="3" t="s">
        <v>684</v>
      </c>
      <c r="Z13" s="3"/>
      <c r="AA13" s="3"/>
      <c r="AB13" s="3"/>
      <c r="AC13" s="3"/>
    </row>
    <row r="14" spans="1:31" ht="43.2" x14ac:dyDescent="0.3">
      <c r="A14" s="3" t="s">
        <v>687</v>
      </c>
      <c r="B14" s="3" t="s">
        <v>688</v>
      </c>
      <c r="C14" s="3" t="s">
        <v>689</v>
      </c>
      <c r="D14" s="3" t="s">
        <v>690</v>
      </c>
      <c r="E14" s="3" t="s">
        <v>691</v>
      </c>
      <c r="F14" s="3">
        <v>32</v>
      </c>
      <c r="G14" s="3" t="s">
        <v>692</v>
      </c>
      <c r="H14" s="3"/>
      <c r="I14" s="10" t="s">
        <v>693</v>
      </c>
      <c r="J14" s="10">
        <v>51</v>
      </c>
      <c r="K14" s="11" t="s">
        <v>694</v>
      </c>
      <c r="L14" s="3"/>
      <c r="M14" s="3"/>
      <c r="N14" s="8" t="s">
        <v>695</v>
      </c>
      <c r="O14" s="3" t="s">
        <v>696</v>
      </c>
      <c r="P14" s="3" t="s">
        <v>697</v>
      </c>
      <c r="Q14" s="3"/>
      <c r="R14" s="3"/>
      <c r="S14" s="3" t="s">
        <v>698</v>
      </c>
      <c r="T14" s="3" t="s">
        <v>699</v>
      </c>
      <c r="U14" s="3" t="s">
        <v>700</v>
      </c>
      <c r="V14" s="3" t="s">
        <v>542</v>
      </c>
      <c r="W14" s="3" t="s">
        <v>672</v>
      </c>
      <c r="X14" s="3" t="s">
        <v>698</v>
      </c>
      <c r="Y14" s="3" t="s">
        <v>698</v>
      </c>
      <c r="Z14" s="3"/>
      <c r="AA14" s="3"/>
      <c r="AB14" s="3"/>
      <c r="AC14" s="3"/>
    </row>
    <row r="15" spans="1:31" ht="43.2" x14ac:dyDescent="0.3">
      <c r="A15" s="3" t="s">
        <v>701</v>
      </c>
      <c r="B15" s="3" t="s">
        <v>702</v>
      </c>
      <c r="C15" s="3" t="s">
        <v>703</v>
      </c>
      <c r="D15" s="3" t="s">
        <v>704</v>
      </c>
      <c r="E15" s="3" t="s">
        <v>705</v>
      </c>
      <c r="F15" s="3">
        <v>51</v>
      </c>
      <c r="G15" s="3" t="s">
        <v>706</v>
      </c>
      <c r="H15" s="3"/>
      <c r="I15" s="10" t="s">
        <v>707</v>
      </c>
      <c r="J15" s="10">
        <v>532</v>
      </c>
      <c r="K15" s="11" t="s">
        <v>708</v>
      </c>
      <c r="L15" s="3"/>
      <c r="M15" s="3"/>
      <c r="N15" s="8" t="s">
        <v>709</v>
      </c>
      <c r="O15" s="3" t="s">
        <v>710</v>
      </c>
      <c r="P15" s="3" t="s">
        <v>711</v>
      </c>
      <c r="Q15" s="3"/>
      <c r="R15" s="3"/>
      <c r="S15" s="3" t="s">
        <v>712</v>
      </c>
      <c r="T15" s="3" t="s">
        <v>713</v>
      </c>
      <c r="U15" s="3" t="s">
        <v>714</v>
      </c>
      <c r="V15" s="3" t="s">
        <v>542</v>
      </c>
      <c r="W15" s="3" t="s">
        <v>712</v>
      </c>
      <c r="X15" s="3" t="s">
        <v>712</v>
      </c>
      <c r="Y15" s="3" t="s">
        <v>712</v>
      </c>
      <c r="Z15" s="3"/>
      <c r="AA15" s="3"/>
      <c r="AB15" s="3"/>
      <c r="AC15" s="3"/>
    </row>
    <row r="16" spans="1:31" ht="28.8" x14ac:dyDescent="0.3">
      <c r="A16" s="3" t="s">
        <v>715</v>
      </c>
      <c r="B16" s="3" t="s">
        <v>716</v>
      </c>
      <c r="C16" s="3" t="s">
        <v>717</v>
      </c>
      <c r="D16" s="3" t="s">
        <v>718</v>
      </c>
      <c r="E16" s="3" t="s">
        <v>719</v>
      </c>
      <c r="F16" s="3">
        <v>533</v>
      </c>
      <c r="G16" s="3" t="s">
        <v>720</v>
      </c>
      <c r="H16" s="3"/>
      <c r="I16" s="10" t="s">
        <v>721</v>
      </c>
      <c r="J16" s="10">
        <v>973</v>
      </c>
      <c r="K16" s="11" t="s">
        <v>722</v>
      </c>
      <c r="L16" s="3"/>
      <c r="M16" s="3"/>
      <c r="N16" s="8" t="s">
        <v>723</v>
      </c>
      <c r="O16" s="3" t="s">
        <v>724</v>
      </c>
      <c r="P16" s="3" t="s">
        <v>725</v>
      </c>
      <c r="Q16" s="3"/>
      <c r="R16" s="3"/>
      <c r="S16" s="3" t="s">
        <v>726</v>
      </c>
      <c r="T16" s="3" t="s">
        <v>727</v>
      </c>
      <c r="U16" s="3" t="s">
        <v>728</v>
      </c>
      <c r="V16" s="3" t="s">
        <v>729</v>
      </c>
      <c r="W16" s="3" t="s">
        <v>726</v>
      </c>
      <c r="X16" s="3" t="s">
        <v>726</v>
      </c>
      <c r="Y16" s="3" t="s">
        <v>726</v>
      </c>
      <c r="Z16" s="3"/>
      <c r="AA16" s="3"/>
      <c r="AB16" s="3"/>
      <c r="AC16" s="3"/>
    </row>
    <row r="17" spans="1:29" ht="28.8" x14ac:dyDescent="0.3">
      <c r="A17" s="3" t="s">
        <v>730</v>
      </c>
      <c r="B17" s="3" t="s">
        <v>731</v>
      </c>
      <c r="C17" s="3" t="s">
        <v>732</v>
      </c>
      <c r="D17" s="3" t="s">
        <v>733</v>
      </c>
      <c r="E17" s="3" t="s">
        <v>734</v>
      </c>
      <c r="F17" s="3">
        <v>36</v>
      </c>
      <c r="G17" s="3" t="s">
        <v>735</v>
      </c>
      <c r="H17" s="3"/>
      <c r="I17" s="10" t="s">
        <v>736</v>
      </c>
      <c r="J17" s="10">
        <v>32</v>
      </c>
      <c r="K17" s="11" t="s">
        <v>737</v>
      </c>
      <c r="L17" s="3"/>
      <c r="M17" s="3"/>
      <c r="N17" s="8" t="s">
        <v>738</v>
      </c>
      <c r="O17" s="3" t="s">
        <v>739</v>
      </c>
      <c r="P17" s="3" t="s">
        <v>740</v>
      </c>
      <c r="Q17" s="3"/>
      <c r="R17" s="3"/>
      <c r="S17" s="3" t="s">
        <v>741</v>
      </c>
      <c r="T17" s="3" t="s">
        <v>742</v>
      </c>
      <c r="U17" s="3" t="s">
        <v>743</v>
      </c>
      <c r="V17" s="3" t="s">
        <v>744</v>
      </c>
      <c r="W17" s="3" t="s">
        <v>745</v>
      </c>
      <c r="X17" s="3" t="s">
        <v>746</v>
      </c>
      <c r="Y17" s="3" t="s">
        <v>741</v>
      </c>
      <c r="Z17" s="3"/>
      <c r="AA17" s="3"/>
      <c r="AB17" s="3"/>
      <c r="AC17" s="3"/>
    </row>
    <row r="18" spans="1:29" ht="28.8" x14ac:dyDescent="0.3">
      <c r="A18" s="3" t="s">
        <v>747</v>
      </c>
      <c r="B18" s="3" t="s">
        <v>748</v>
      </c>
      <c r="C18" s="3" t="s">
        <v>749</v>
      </c>
      <c r="D18" s="3" t="s">
        <v>750</v>
      </c>
      <c r="E18" s="3" t="s">
        <v>593</v>
      </c>
      <c r="F18" s="3">
        <v>978</v>
      </c>
      <c r="G18" s="3" t="s">
        <v>594</v>
      </c>
      <c r="H18" s="3"/>
      <c r="I18" s="10" t="s">
        <v>751</v>
      </c>
      <c r="J18" s="10">
        <v>36</v>
      </c>
      <c r="K18" s="11" t="s">
        <v>752</v>
      </c>
      <c r="L18" s="3"/>
      <c r="M18" s="3"/>
      <c r="N18" s="8" t="s">
        <v>753</v>
      </c>
      <c r="O18" s="3" t="s">
        <v>754</v>
      </c>
      <c r="P18" s="3" t="s">
        <v>190</v>
      </c>
      <c r="Q18" s="3"/>
      <c r="R18" s="3"/>
      <c r="S18" s="3" t="s">
        <v>755</v>
      </c>
      <c r="T18" s="3" t="s">
        <v>756</v>
      </c>
      <c r="U18" s="3" t="s">
        <v>757</v>
      </c>
      <c r="V18" s="3" t="s">
        <v>744</v>
      </c>
      <c r="W18" s="3" t="s">
        <v>745</v>
      </c>
      <c r="X18" s="3" t="s">
        <v>746</v>
      </c>
      <c r="Y18" s="3" t="s">
        <v>755</v>
      </c>
      <c r="Z18" s="3"/>
      <c r="AA18" s="3"/>
      <c r="AB18" s="3"/>
      <c r="AC18" s="3"/>
    </row>
    <row r="19" spans="1:29" ht="28.8" x14ac:dyDescent="0.3">
      <c r="A19" s="3" t="s">
        <v>758</v>
      </c>
      <c r="B19" s="3" t="s">
        <v>759</v>
      </c>
      <c r="C19" s="3" t="s">
        <v>760</v>
      </c>
      <c r="D19" s="3" t="s">
        <v>761</v>
      </c>
      <c r="E19" s="3" t="s">
        <v>762</v>
      </c>
      <c r="F19" s="3">
        <v>944</v>
      </c>
      <c r="G19" s="3" t="s">
        <v>763</v>
      </c>
      <c r="H19" s="3"/>
      <c r="I19" s="10" t="s">
        <v>764</v>
      </c>
      <c r="J19" s="10">
        <v>533</v>
      </c>
      <c r="K19" s="11" t="s">
        <v>765</v>
      </c>
      <c r="L19" s="3"/>
      <c r="M19" s="3"/>
      <c r="N19" s="8" t="s">
        <v>766</v>
      </c>
      <c r="O19" s="3" t="s">
        <v>767</v>
      </c>
      <c r="P19" s="3" t="s">
        <v>768</v>
      </c>
      <c r="Q19" s="3"/>
      <c r="R19" s="3"/>
      <c r="S19" s="3" t="s">
        <v>769</v>
      </c>
      <c r="T19" s="3" t="s">
        <v>770</v>
      </c>
      <c r="U19" s="3" t="s">
        <v>771</v>
      </c>
      <c r="V19" s="3" t="s">
        <v>744</v>
      </c>
      <c r="W19" s="3" t="s">
        <v>745</v>
      </c>
      <c r="X19" s="3" t="s">
        <v>769</v>
      </c>
      <c r="Y19" s="3" t="s">
        <v>769</v>
      </c>
      <c r="Z19" s="3"/>
      <c r="AA19" s="3"/>
      <c r="AB19" s="3"/>
      <c r="AC19" s="3"/>
    </row>
    <row r="20" spans="1:29" ht="28.8" x14ac:dyDescent="0.3">
      <c r="A20" s="3" t="s">
        <v>772</v>
      </c>
      <c r="B20" s="3" t="s">
        <v>773</v>
      </c>
      <c r="C20" s="3" t="s">
        <v>774</v>
      </c>
      <c r="D20" s="3" t="s">
        <v>775</v>
      </c>
      <c r="E20" s="3" t="s">
        <v>776</v>
      </c>
      <c r="F20" s="3">
        <v>44</v>
      </c>
      <c r="G20" s="3" t="s">
        <v>777</v>
      </c>
      <c r="H20" s="3"/>
      <c r="I20" s="10" t="s">
        <v>778</v>
      </c>
      <c r="J20" s="10">
        <v>944</v>
      </c>
      <c r="K20" s="11" t="s">
        <v>779</v>
      </c>
      <c r="L20" s="3"/>
      <c r="M20" s="3"/>
      <c r="N20" s="8" t="s">
        <v>780</v>
      </c>
      <c r="O20" s="3" t="s">
        <v>781</v>
      </c>
      <c r="P20" s="3" t="s">
        <v>782</v>
      </c>
      <c r="Q20" s="3"/>
      <c r="R20" s="3"/>
      <c r="S20" s="3" t="s">
        <v>783</v>
      </c>
      <c r="T20" s="3" t="s">
        <v>784</v>
      </c>
      <c r="U20" s="3" t="s">
        <v>785</v>
      </c>
      <c r="V20" s="3" t="s">
        <v>744</v>
      </c>
      <c r="W20" s="3" t="s">
        <v>745</v>
      </c>
      <c r="X20" s="3" t="s">
        <v>786</v>
      </c>
      <c r="Y20" s="3" t="s">
        <v>783</v>
      </c>
      <c r="Z20" s="3"/>
      <c r="AA20" s="3"/>
      <c r="AB20" s="3"/>
      <c r="AC20" s="3"/>
    </row>
    <row r="21" spans="1:29" ht="28.8" x14ac:dyDescent="0.3">
      <c r="A21" s="3" t="s">
        <v>787</v>
      </c>
      <c r="B21" s="3" t="s">
        <v>788</v>
      </c>
      <c r="C21" s="3" t="s">
        <v>789</v>
      </c>
      <c r="D21" s="3" t="s">
        <v>790</v>
      </c>
      <c r="E21" s="3" t="s">
        <v>791</v>
      </c>
      <c r="F21" s="3">
        <v>48</v>
      </c>
      <c r="G21" s="3" t="s">
        <v>792</v>
      </c>
      <c r="H21" s="3"/>
      <c r="I21" s="10" t="s">
        <v>793</v>
      </c>
      <c r="J21" s="10">
        <v>977</v>
      </c>
      <c r="K21" s="11" t="s">
        <v>794</v>
      </c>
      <c r="L21" s="3"/>
      <c r="M21" s="3"/>
      <c r="N21" s="8" t="s">
        <v>795</v>
      </c>
      <c r="O21" s="3" t="s">
        <v>796</v>
      </c>
      <c r="P21" s="3" t="s">
        <v>797</v>
      </c>
      <c r="Q21" s="3"/>
      <c r="R21" s="3"/>
      <c r="S21" s="3" t="s">
        <v>798</v>
      </c>
      <c r="T21" s="3" t="s">
        <v>799</v>
      </c>
      <c r="U21" s="3" t="s">
        <v>800</v>
      </c>
      <c r="V21" s="3" t="s">
        <v>744</v>
      </c>
      <c r="W21" s="3" t="s">
        <v>745</v>
      </c>
      <c r="X21" s="3" t="s">
        <v>786</v>
      </c>
      <c r="Y21" s="3" t="s">
        <v>798</v>
      </c>
      <c r="Z21" s="3"/>
      <c r="AA21" s="3"/>
      <c r="AB21" s="3"/>
      <c r="AC21" s="3"/>
    </row>
    <row r="22" spans="1:29" ht="43.2" x14ac:dyDescent="0.3">
      <c r="A22" s="3" t="s">
        <v>801</v>
      </c>
      <c r="B22" s="3" t="s">
        <v>802</v>
      </c>
      <c r="C22" s="3" t="s">
        <v>803</v>
      </c>
      <c r="D22" s="3" t="s">
        <v>804</v>
      </c>
      <c r="E22" s="3" t="s">
        <v>805</v>
      </c>
      <c r="F22" s="3">
        <v>50</v>
      </c>
      <c r="G22" s="3" t="s">
        <v>806</v>
      </c>
      <c r="H22" s="3"/>
      <c r="I22" s="10" t="s">
        <v>807</v>
      </c>
      <c r="J22" s="10">
        <v>52</v>
      </c>
      <c r="K22" s="11" t="s">
        <v>808</v>
      </c>
      <c r="L22" s="3"/>
      <c r="M22" s="3"/>
      <c r="N22" s="8" t="s">
        <v>809</v>
      </c>
      <c r="O22" s="3" t="s">
        <v>810</v>
      </c>
      <c r="P22" s="3" t="s">
        <v>811</v>
      </c>
      <c r="Q22" s="3"/>
      <c r="R22" s="3"/>
      <c r="S22" s="3" t="s">
        <v>812</v>
      </c>
      <c r="T22" s="3" t="s">
        <v>813</v>
      </c>
      <c r="U22" s="3" t="s">
        <v>814</v>
      </c>
      <c r="V22" s="3" t="s">
        <v>744</v>
      </c>
      <c r="W22" s="3" t="s">
        <v>745</v>
      </c>
      <c r="X22" s="3" t="s">
        <v>786</v>
      </c>
      <c r="Y22" s="3" t="s">
        <v>815</v>
      </c>
      <c r="Z22" s="3"/>
      <c r="AA22" s="3"/>
      <c r="AB22" s="3"/>
      <c r="AC22" s="3"/>
    </row>
    <row r="23" spans="1:29" ht="43.2" x14ac:dyDescent="0.3">
      <c r="A23" s="3" t="s">
        <v>816</v>
      </c>
      <c r="B23" s="3" t="s">
        <v>817</v>
      </c>
      <c r="C23" s="3" t="s">
        <v>818</v>
      </c>
      <c r="D23" s="3" t="s">
        <v>819</v>
      </c>
      <c r="E23" s="3" t="s">
        <v>820</v>
      </c>
      <c r="F23" s="3">
        <v>52</v>
      </c>
      <c r="G23" s="3" t="s">
        <v>821</v>
      </c>
      <c r="H23" s="3"/>
      <c r="I23" s="10" t="s">
        <v>822</v>
      </c>
      <c r="J23" s="10">
        <v>50</v>
      </c>
      <c r="K23" s="11" t="s">
        <v>823</v>
      </c>
      <c r="L23" s="3"/>
      <c r="M23" s="3"/>
      <c r="N23" s="8" t="s">
        <v>824</v>
      </c>
      <c r="O23" s="3" t="s">
        <v>825</v>
      </c>
      <c r="P23" s="3" t="s">
        <v>826</v>
      </c>
      <c r="Q23" s="3"/>
      <c r="R23" s="3"/>
      <c r="S23" s="3" t="s">
        <v>827</v>
      </c>
      <c r="T23" s="3" t="s">
        <v>828</v>
      </c>
      <c r="U23" s="3" t="s">
        <v>829</v>
      </c>
      <c r="V23" s="3" t="s">
        <v>744</v>
      </c>
      <c r="W23" s="3" t="s">
        <v>745</v>
      </c>
      <c r="X23" s="3" t="s">
        <v>786</v>
      </c>
      <c r="Y23" s="3" t="s">
        <v>815</v>
      </c>
      <c r="Z23" s="3"/>
      <c r="AA23" s="3"/>
      <c r="AB23" s="3"/>
      <c r="AC23" s="3"/>
    </row>
    <row r="24" spans="1:29" ht="43.2" x14ac:dyDescent="0.3">
      <c r="A24" s="3" t="s">
        <v>830</v>
      </c>
      <c r="B24" s="3" t="s">
        <v>831</v>
      </c>
      <c r="C24" s="3" t="s">
        <v>832</v>
      </c>
      <c r="D24" s="3" t="s">
        <v>833</v>
      </c>
      <c r="E24" s="3" t="s">
        <v>834</v>
      </c>
      <c r="F24" s="3">
        <v>974</v>
      </c>
      <c r="G24" s="3" t="s">
        <v>835</v>
      </c>
      <c r="H24" s="3"/>
      <c r="I24" s="10" t="s">
        <v>836</v>
      </c>
      <c r="J24" s="10">
        <v>975</v>
      </c>
      <c r="K24" s="11" t="s">
        <v>837</v>
      </c>
      <c r="L24" s="3"/>
      <c r="M24" s="3"/>
      <c r="N24" s="8" t="s">
        <v>838</v>
      </c>
      <c r="O24" s="3" t="s">
        <v>839</v>
      </c>
      <c r="P24" s="3" t="s">
        <v>840</v>
      </c>
      <c r="Q24" s="3"/>
      <c r="R24" s="3"/>
      <c r="S24" s="3" t="s">
        <v>841</v>
      </c>
      <c r="T24" s="3" t="s">
        <v>842</v>
      </c>
      <c r="U24" s="3" t="s">
        <v>843</v>
      </c>
      <c r="V24" s="3" t="s">
        <v>744</v>
      </c>
      <c r="W24" s="3" t="s">
        <v>745</v>
      </c>
      <c r="X24" s="3" t="s">
        <v>786</v>
      </c>
      <c r="Y24" s="3" t="s">
        <v>841</v>
      </c>
      <c r="Z24" s="3"/>
      <c r="AA24" s="3"/>
      <c r="AB24" s="3"/>
      <c r="AC24" s="3"/>
    </row>
    <row r="25" spans="1:29" ht="28.8" x14ac:dyDescent="0.3">
      <c r="A25" s="3" t="s">
        <v>844</v>
      </c>
      <c r="B25" s="3" t="s">
        <v>845</v>
      </c>
      <c r="C25" s="3" t="s">
        <v>846</v>
      </c>
      <c r="D25" s="3" t="s">
        <v>847</v>
      </c>
      <c r="E25" s="3" t="s">
        <v>593</v>
      </c>
      <c r="F25" s="3">
        <v>978</v>
      </c>
      <c r="G25" s="3" t="s">
        <v>594</v>
      </c>
      <c r="H25" s="3"/>
      <c r="I25" s="10" t="s">
        <v>848</v>
      </c>
      <c r="J25" s="10">
        <v>48</v>
      </c>
      <c r="K25" s="11" t="s">
        <v>849</v>
      </c>
      <c r="L25" s="3"/>
      <c r="M25" s="3"/>
      <c r="N25" s="8" t="s">
        <v>850</v>
      </c>
      <c r="O25" s="3" t="s">
        <v>851</v>
      </c>
      <c r="P25" s="3" t="s">
        <v>852</v>
      </c>
      <c r="Q25" s="3"/>
      <c r="R25" s="3"/>
      <c r="S25" s="3" t="s">
        <v>853</v>
      </c>
      <c r="T25" s="3" t="s">
        <v>854</v>
      </c>
      <c r="U25" s="3" t="s">
        <v>855</v>
      </c>
      <c r="V25" s="3" t="s">
        <v>744</v>
      </c>
      <c r="W25" s="3" t="s">
        <v>745</v>
      </c>
      <c r="X25" s="3" t="s">
        <v>786</v>
      </c>
      <c r="Y25" s="3" t="s">
        <v>853</v>
      </c>
      <c r="Z25" s="3"/>
      <c r="AA25" s="3"/>
      <c r="AB25" s="3"/>
      <c r="AC25" s="3"/>
    </row>
    <row r="26" spans="1:29" ht="43.2" x14ac:dyDescent="0.3">
      <c r="A26" s="3" t="s">
        <v>856</v>
      </c>
      <c r="B26" s="3" t="s">
        <v>857</v>
      </c>
      <c r="C26" s="3" t="s">
        <v>858</v>
      </c>
      <c r="D26" s="3" t="s">
        <v>859</v>
      </c>
      <c r="E26" s="3" t="s">
        <v>860</v>
      </c>
      <c r="F26" s="3">
        <v>84</v>
      </c>
      <c r="G26" s="3" t="s">
        <v>861</v>
      </c>
      <c r="H26" s="3"/>
      <c r="I26" s="10" t="s">
        <v>862</v>
      </c>
      <c r="J26" s="10">
        <v>108</v>
      </c>
      <c r="K26" s="11" t="s">
        <v>863</v>
      </c>
      <c r="L26" s="3"/>
      <c r="M26" s="3"/>
      <c r="N26" s="8" t="s">
        <v>864</v>
      </c>
      <c r="O26" s="3" t="s">
        <v>865</v>
      </c>
      <c r="P26" s="3" t="s">
        <v>191</v>
      </c>
      <c r="Q26" s="3"/>
      <c r="R26" s="3"/>
      <c r="S26" s="3" t="s">
        <v>866</v>
      </c>
      <c r="T26" s="3" t="s">
        <v>867</v>
      </c>
      <c r="U26" s="3" t="s">
        <v>868</v>
      </c>
      <c r="V26" s="3" t="s">
        <v>744</v>
      </c>
      <c r="W26" s="3" t="s">
        <v>869</v>
      </c>
      <c r="X26" s="3" t="s">
        <v>866</v>
      </c>
      <c r="Y26" s="3" t="s">
        <v>866</v>
      </c>
      <c r="Z26" s="3"/>
      <c r="AA26" s="3"/>
      <c r="AB26" s="3"/>
      <c r="AC26" s="3"/>
    </row>
    <row r="27" spans="1:29" ht="43.2" x14ac:dyDescent="0.3">
      <c r="A27" s="3" t="s">
        <v>870</v>
      </c>
      <c r="B27" s="3" t="s">
        <v>871</v>
      </c>
      <c r="C27" s="3" t="s">
        <v>872</v>
      </c>
      <c r="D27" s="3" t="s">
        <v>873</v>
      </c>
      <c r="E27" s="3" t="s">
        <v>91</v>
      </c>
      <c r="F27" s="3">
        <v>952</v>
      </c>
      <c r="G27" s="3" t="s">
        <v>60</v>
      </c>
      <c r="H27" s="3"/>
      <c r="I27" s="10" t="s">
        <v>874</v>
      </c>
      <c r="J27" s="10">
        <v>60</v>
      </c>
      <c r="K27" s="11" t="s">
        <v>875</v>
      </c>
      <c r="L27" s="3"/>
      <c r="M27" s="3"/>
      <c r="N27" s="8" t="s">
        <v>876</v>
      </c>
      <c r="O27" s="3" t="s">
        <v>877</v>
      </c>
      <c r="P27" s="3" t="s">
        <v>878</v>
      </c>
      <c r="Q27" s="3"/>
      <c r="R27" s="3"/>
      <c r="S27" s="3" t="s">
        <v>879</v>
      </c>
      <c r="T27" s="3" t="s">
        <v>880</v>
      </c>
      <c r="U27" s="3" t="s">
        <v>881</v>
      </c>
      <c r="V27" s="3" t="s">
        <v>744</v>
      </c>
      <c r="W27" s="3" t="s">
        <v>869</v>
      </c>
      <c r="X27" s="3" t="s">
        <v>879</v>
      </c>
      <c r="Y27" s="3" t="s">
        <v>879</v>
      </c>
      <c r="Z27" s="3"/>
      <c r="AA27" s="3"/>
      <c r="AB27" s="3"/>
      <c r="AC27" s="3"/>
    </row>
    <row r="28" spans="1:29" ht="28.8" x14ac:dyDescent="0.3">
      <c r="A28" s="3" t="s">
        <v>882</v>
      </c>
      <c r="B28" s="3" t="s">
        <v>883</v>
      </c>
      <c r="C28" s="3" t="s">
        <v>884</v>
      </c>
      <c r="D28" s="3" t="s">
        <v>885</v>
      </c>
      <c r="E28" s="3" t="s">
        <v>886</v>
      </c>
      <c r="F28" s="3">
        <v>60</v>
      </c>
      <c r="G28" s="3" t="s">
        <v>887</v>
      </c>
      <c r="H28" s="3"/>
      <c r="I28" s="10" t="s">
        <v>888</v>
      </c>
      <c r="J28" s="10">
        <v>96</v>
      </c>
      <c r="K28" s="11" t="s">
        <v>889</v>
      </c>
      <c r="L28" s="3"/>
      <c r="M28" s="3"/>
      <c r="N28" s="8" t="s">
        <v>890</v>
      </c>
      <c r="O28" s="3" t="s">
        <v>891</v>
      </c>
      <c r="P28" s="3" t="s">
        <v>892</v>
      </c>
      <c r="Q28" s="3"/>
      <c r="R28" s="3"/>
      <c r="S28" s="3" t="s">
        <v>893</v>
      </c>
      <c r="T28" s="3" t="s">
        <v>894</v>
      </c>
      <c r="U28" s="3" t="s">
        <v>895</v>
      </c>
      <c r="V28" s="3" t="s">
        <v>744</v>
      </c>
      <c r="W28" s="3" t="s">
        <v>896</v>
      </c>
      <c r="X28" s="3" t="s">
        <v>897</v>
      </c>
      <c r="Y28" s="3" t="s">
        <v>896</v>
      </c>
      <c r="Z28" s="3"/>
      <c r="AA28" s="3"/>
      <c r="AB28" s="3"/>
      <c r="AC28" s="3"/>
    </row>
    <row r="29" spans="1:29" ht="28.8" x14ac:dyDescent="0.3">
      <c r="A29" s="3" t="s">
        <v>898</v>
      </c>
      <c r="B29" s="3" t="s">
        <v>899</v>
      </c>
      <c r="C29" s="3" t="s">
        <v>900</v>
      </c>
      <c r="D29" s="3" t="s">
        <v>901</v>
      </c>
      <c r="E29" s="3" t="s">
        <v>900</v>
      </c>
      <c r="F29" s="3">
        <v>64</v>
      </c>
      <c r="G29" s="3" t="s">
        <v>902</v>
      </c>
      <c r="H29" s="3"/>
      <c r="I29" s="10" t="s">
        <v>903</v>
      </c>
      <c r="J29" s="10">
        <v>68</v>
      </c>
      <c r="K29" s="11" t="s">
        <v>904</v>
      </c>
      <c r="L29" s="3"/>
      <c r="M29" s="3"/>
      <c r="N29" s="8" t="s">
        <v>905</v>
      </c>
      <c r="O29" s="3" t="s">
        <v>906</v>
      </c>
      <c r="P29" s="3" t="s">
        <v>907</v>
      </c>
      <c r="Q29" s="3"/>
      <c r="R29" s="3"/>
      <c r="S29" s="3" t="s">
        <v>908</v>
      </c>
      <c r="T29" s="3" t="s">
        <v>909</v>
      </c>
      <c r="U29" s="3" t="s">
        <v>910</v>
      </c>
      <c r="V29" s="3" t="s">
        <v>744</v>
      </c>
      <c r="W29" s="3" t="s">
        <v>911</v>
      </c>
      <c r="X29" s="3" t="s">
        <v>911</v>
      </c>
      <c r="Y29" s="3" t="s">
        <v>911</v>
      </c>
      <c r="Z29" s="3"/>
      <c r="AA29" s="3"/>
      <c r="AB29" s="3"/>
      <c r="AC29" s="3"/>
    </row>
    <row r="30" spans="1:29" ht="28.8" x14ac:dyDescent="0.3">
      <c r="A30" s="3" t="s">
        <v>912</v>
      </c>
      <c r="B30" s="3" t="s">
        <v>913</v>
      </c>
      <c r="C30" s="3" t="s">
        <v>914</v>
      </c>
      <c r="D30" s="3" t="s">
        <v>915</v>
      </c>
      <c r="E30" s="3" t="s">
        <v>916</v>
      </c>
      <c r="F30" s="3">
        <v>68</v>
      </c>
      <c r="G30" s="3" t="s">
        <v>917</v>
      </c>
      <c r="H30" s="3"/>
      <c r="I30" s="10" t="s">
        <v>918</v>
      </c>
      <c r="J30" s="10">
        <v>986</v>
      </c>
      <c r="K30" s="11" t="s">
        <v>919</v>
      </c>
      <c r="L30" s="3"/>
      <c r="M30" s="3"/>
      <c r="N30" s="8" t="s">
        <v>920</v>
      </c>
      <c r="O30" s="3" t="s">
        <v>921</v>
      </c>
      <c r="P30" s="3" t="s">
        <v>922</v>
      </c>
      <c r="Q30" s="3"/>
      <c r="R30" s="3"/>
      <c r="S30" s="3" t="s">
        <v>923</v>
      </c>
      <c r="T30" s="3" t="s">
        <v>923</v>
      </c>
      <c r="U30" s="3" t="s">
        <v>923</v>
      </c>
      <c r="V30" s="3" t="s">
        <v>923</v>
      </c>
      <c r="W30" s="3" t="s">
        <v>923</v>
      </c>
      <c r="X30" s="3" t="s">
        <v>923</v>
      </c>
      <c r="Y30" s="3" t="s">
        <v>923</v>
      </c>
      <c r="Z30" s="3"/>
      <c r="AA30" s="3"/>
      <c r="AB30" s="3"/>
      <c r="AC30" s="3"/>
    </row>
    <row r="31" spans="1:29" ht="28.8" x14ac:dyDescent="0.3">
      <c r="A31" s="3" t="s">
        <v>924</v>
      </c>
      <c r="B31" s="3" t="s">
        <v>925</v>
      </c>
      <c r="C31" s="3" t="s">
        <v>926</v>
      </c>
      <c r="D31" s="3" t="s">
        <v>927</v>
      </c>
      <c r="E31" s="3" t="s">
        <v>928</v>
      </c>
      <c r="F31" s="3">
        <v>977</v>
      </c>
      <c r="G31" s="3" t="s">
        <v>929</v>
      </c>
      <c r="H31" s="3"/>
      <c r="I31" s="10" t="s">
        <v>930</v>
      </c>
      <c r="J31" s="10">
        <v>44</v>
      </c>
      <c r="K31" s="11" t="s">
        <v>931</v>
      </c>
      <c r="L31" s="3"/>
      <c r="M31" s="3"/>
      <c r="N31" s="8" t="s">
        <v>932</v>
      </c>
      <c r="O31" s="3" t="s">
        <v>933</v>
      </c>
      <c r="P31" s="3" t="s">
        <v>934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935</v>
      </c>
      <c r="B32" s="3" t="s">
        <v>936</v>
      </c>
      <c r="C32" s="3" t="s">
        <v>937</v>
      </c>
      <c r="D32" s="3" t="s">
        <v>938</v>
      </c>
      <c r="E32" s="3" t="s">
        <v>939</v>
      </c>
      <c r="F32" s="3">
        <v>72</v>
      </c>
      <c r="G32" s="3" t="s">
        <v>940</v>
      </c>
      <c r="H32" s="3"/>
      <c r="I32" s="10" t="s">
        <v>941</v>
      </c>
      <c r="J32" s="10">
        <v>64</v>
      </c>
      <c r="K32" s="11" t="s">
        <v>902</v>
      </c>
      <c r="L32" s="3"/>
      <c r="M32" s="3"/>
      <c r="N32" s="8" t="s">
        <v>942</v>
      </c>
      <c r="O32" s="3" t="s">
        <v>943</v>
      </c>
      <c r="P32" s="3" t="s">
        <v>944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945</v>
      </c>
      <c r="B33" s="3" t="s">
        <v>946</v>
      </c>
      <c r="C33" s="3" t="s">
        <v>947</v>
      </c>
      <c r="D33" s="3" t="s">
        <v>948</v>
      </c>
      <c r="E33" s="3" t="s">
        <v>949</v>
      </c>
      <c r="F33" s="3">
        <v>986</v>
      </c>
      <c r="G33" s="3" t="s">
        <v>950</v>
      </c>
      <c r="H33" s="3"/>
      <c r="I33" s="10" t="s">
        <v>951</v>
      </c>
      <c r="J33" s="10">
        <v>72</v>
      </c>
      <c r="K33" s="11" t="s">
        <v>952</v>
      </c>
      <c r="L33" s="3"/>
      <c r="M33" s="3"/>
      <c r="N33" s="8" t="s">
        <v>953</v>
      </c>
      <c r="O33" s="3" t="s">
        <v>954</v>
      </c>
      <c r="P33" s="3" t="s">
        <v>955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8" x14ac:dyDescent="0.3">
      <c r="A34" s="3" t="s">
        <v>956</v>
      </c>
      <c r="B34" s="3" t="s">
        <v>957</v>
      </c>
      <c r="C34" s="3" t="s">
        <v>958</v>
      </c>
      <c r="D34" s="3" t="s">
        <v>959</v>
      </c>
      <c r="E34" s="3" t="s">
        <v>960</v>
      </c>
      <c r="F34" s="3">
        <v>975</v>
      </c>
      <c r="G34" s="3" t="s">
        <v>961</v>
      </c>
      <c r="H34" s="3"/>
      <c r="I34" s="10" t="s">
        <v>962</v>
      </c>
      <c r="J34" s="10">
        <v>974</v>
      </c>
      <c r="K34" s="11" t="s">
        <v>963</v>
      </c>
      <c r="L34" s="3"/>
      <c r="M34" s="3"/>
      <c r="N34" s="8" t="s">
        <v>964</v>
      </c>
      <c r="O34" s="3" t="s">
        <v>965</v>
      </c>
      <c r="P34" s="3" t="s">
        <v>966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967</v>
      </c>
      <c r="B35" s="3" t="s">
        <v>968</v>
      </c>
      <c r="C35" s="3" t="s">
        <v>969</v>
      </c>
      <c r="D35" s="3" t="s">
        <v>970</v>
      </c>
      <c r="E35" s="3" t="s">
        <v>91</v>
      </c>
      <c r="F35" s="3">
        <v>952</v>
      </c>
      <c r="G35" s="3" t="s">
        <v>60</v>
      </c>
      <c r="H35" s="3"/>
      <c r="I35" s="10" t="s">
        <v>971</v>
      </c>
      <c r="J35" s="10">
        <v>84</v>
      </c>
      <c r="K35" s="11" t="s">
        <v>972</v>
      </c>
      <c r="L35" s="3"/>
      <c r="M35" s="3"/>
      <c r="N35" s="8" t="s">
        <v>973</v>
      </c>
      <c r="O35" s="3" t="s">
        <v>974</v>
      </c>
      <c r="P35" s="3" t="s">
        <v>185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975</v>
      </c>
      <c r="B36" s="3" t="s">
        <v>976</v>
      </c>
      <c r="C36" s="3" t="s">
        <v>977</v>
      </c>
      <c r="D36" s="3" t="s">
        <v>978</v>
      </c>
      <c r="E36" s="3" t="s">
        <v>979</v>
      </c>
      <c r="F36" s="3">
        <v>108</v>
      </c>
      <c r="G36" s="3" t="s">
        <v>980</v>
      </c>
      <c r="H36" s="3"/>
      <c r="I36" s="10" t="s">
        <v>981</v>
      </c>
      <c r="J36" s="10">
        <v>124</v>
      </c>
      <c r="K36" s="11" t="s">
        <v>982</v>
      </c>
      <c r="L36" s="3"/>
      <c r="M36" s="3"/>
      <c r="N36" s="8" t="s">
        <v>983</v>
      </c>
      <c r="O36" s="3" t="s">
        <v>984</v>
      </c>
      <c r="P36" s="3" t="s">
        <v>985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986</v>
      </c>
      <c r="B37" s="3" t="s">
        <v>987</v>
      </c>
      <c r="C37" s="3" t="s">
        <v>988</v>
      </c>
      <c r="D37" s="3" t="s">
        <v>989</v>
      </c>
      <c r="E37" s="3" t="s">
        <v>990</v>
      </c>
      <c r="F37" s="3">
        <v>116</v>
      </c>
      <c r="G37" s="3" t="s">
        <v>991</v>
      </c>
      <c r="H37" s="3"/>
      <c r="I37" s="10" t="s">
        <v>992</v>
      </c>
      <c r="J37" s="10">
        <v>976</v>
      </c>
      <c r="K37" s="11" t="s">
        <v>993</v>
      </c>
      <c r="L37" s="3"/>
      <c r="M37" s="3"/>
      <c r="N37" s="8" t="s">
        <v>994</v>
      </c>
      <c r="O37" s="3" t="s">
        <v>995</v>
      </c>
      <c r="P37" s="3" t="s">
        <v>996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997</v>
      </c>
      <c r="B38" s="3" t="s">
        <v>998</v>
      </c>
      <c r="C38" s="3" t="s">
        <v>999</v>
      </c>
      <c r="D38" s="3" t="s">
        <v>1000</v>
      </c>
      <c r="E38" s="3" t="s">
        <v>1001</v>
      </c>
      <c r="F38" s="3">
        <v>950</v>
      </c>
      <c r="G38" s="3" t="s">
        <v>1002</v>
      </c>
      <c r="H38" s="3"/>
      <c r="I38" s="10" t="s">
        <v>1003</v>
      </c>
      <c r="J38" s="10">
        <v>756</v>
      </c>
      <c r="K38" s="11" t="s">
        <v>1004</v>
      </c>
      <c r="L38" s="3"/>
      <c r="M38" s="3"/>
      <c r="N38" s="8" t="s">
        <v>1005</v>
      </c>
      <c r="O38" s="3" t="s">
        <v>1006</v>
      </c>
      <c r="P38" s="3" t="s">
        <v>1007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1008</v>
      </c>
      <c r="B39" s="3" t="s">
        <v>1009</v>
      </c>
      <c r="C39" s="3" t="s">
        <v>1010</v>
      </c>
      <c r="D39" s="3" t="s">
        <v>1011</v>
      </c>
      <c r="E39" s="3" t="s">
        <v>1012</v>
      </c>
      <c r="F39" s="3">
        <v>124</v>
      </c>
      <c r="G39" s="3" t="s">
        <v>1013</v>
      </c>
      <c r="H39" s="3"/>
      <c r="I39" s="10" t="s">
        <v>1014</v>
      </c>
      <c r="J39" s="10">
        <v>990</v>
      </c>
      <c r="K39" s="11" t="s">
        <v>1015</v>
      </c>
      <c r="L39" s="3"/>
      <c r="M39" s="3"/>
      <c r="N39" s="8" t="s">
        <v>1016</v>
      </c>
      <c r="O39" s="3" t="s">
        <v>1017</v>
      </c>
      <c r="P39" s="3" t="s">
        <v>1018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1019</v>
      </c>
      <c r="B40" s="3" t="s">
        <v>1020</v>
      </c>
      <c r="C40" s="3" t="s">
        <v>1021</v>
      </c>
      <c r="D40" s="3" t="s">
        <v>1022</v>
      </c>
      <c r="E40" s="3" t="s">
        <v>1023</v>
      </c>
      <c r="F40" s="3">
        <v>132</v>
      </c>
      <c r="G40" s="3" t="s">
        <v>1024</v>
      </c>
      <c r="H40" s="3"/>
      <c r="I40" s="10" t="s">
        <v>1025</v>
      </c>
      <c r="J40" s="10">
        <v>0</v>
      </c>
      <c r="K40" s="11" t="s">
        <v>1026</v>
      </c>
      <c r="L40" s="3"/>
      <c r="M40" s="3"/>
      <c r="N40" s="8" t="s">
        <v>1027</v>
      </c>
      <c r="O40" s="3" t="s">
        <v>1028</v>
      </c>
      <c r="P40" s="3" t="s">
        <v>1029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1030</v>
      </c>
      <c r="B41" s="3" t="s">
        <v>1031</v>
      </c>
      <c r="C41" s="3" t="s">
        <v>1032</v>
      </c>
      <c r="D41" s="3" t="s">
        <v>1033</v>
      </c>
      <c r="E41" s="3" t="s">
        <v>1034</v>
      </c>
      <c r="F41" s="3">
        <v>990</v>
      </c>
      <c r="G41" s="3" t="s">
        <v>1015</v>
      </c>
      <c r="H41" s="3"/>
      <c r="I41" s="10" t="s">
        <v>1035</v>
      </c>
      <c r="J41" s="10">
        <v>170</v>
      </c>
      <c r="K41" s="11" t="s">
        <v>1036</v>
      </c>
      <c r="L41" s="3"/>
      <c r="M41" s="3"/>
      <c r="N41" s="8" t="s">
        <v>1037</v>
      </c>
      <c r="O41" s="3" t="s">
        <v>1038</v>
      </c>
      <c r="P41" s="3" t="s">
        <v>1039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1040</v>
      </c>
      <c r="B42" s="3" t="s">
        <v>1041</v>
      </c>
      <c r="C42" s="3" t="s">
        <v>1042</v>
      </c>
      <c r="D42" s="3" t="s">
        <v>1043</v>
      </c>
      <c r="E42" s="3" t="s">
        <v>1044</v>
      </c>
      <c r="F42" s="3">
        <v>0</v>
      </c>
      <c r="G42" s="3" t="s">
        <v>1045</v>
      </c>
      <c r="H42" s="3"/>
      <c r="I42" s="10" t="s">
        <v>1046</v>
      </c>
      <c r="J42" s="10">
        <v>188</v>
      </c>
      <c r="K42" s="11" t="s">
        <v>1047</v>
      </c>
      <c r="L42" s="3"/>
      <c r="M42" s="3"/>
      <c r="N42" s="8" t="s">
        <v>1048</v>
      </c>
      <c r="O42" s="3" t="s">
        <v>1049</v>
      </c>
      <c r="P42" s="3" t="s">
        <v>1050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1051</v>
      </c>
      <c r="B43" s="3" t="s">
        <v>1052</v>
      </c>
      <c r="C43" s="3" t="s">
        <v>1053</v>
      </c>
      <c r="D43" s="3" t="s">
        <v>1054</v>
      </c>
      <c r="E43" s="3" t="s">
        <v>593</v>
      </c>
      <c r="F43" s="3">
        <v>978</v>
      </c>
      <c r="G43" s="3" t="s">
        <v>594</v>
      </c>
      <c r="H43" s="3"/>
      <c r="I43" s="10" t="s">
        <v>1055</v>
      </c>
      <c r="J43" s="10">
        <v>931</v>
      </c>
      <c r="K43" s="11" t="s">
        <v>1056</v>
      </c>
      <c r="L43" s="3"/>
      <c r="M43" s="3"/>
      <c r="N43" s="8" t="s">
        <v>1057</v>
      </c>
      <c r="O43" s="3" t="s">
        <v>1058</v>
      </c>
      <c r="P43" s="3" t="s">
        <v>1059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1060</v>
      </c>
      <c r="B44" s="3" t="s">
        <v>1061</v>
      </c>
      <c r="C44" s="3" t="s">
        <v>1062</v>
      </c>
      <c r="D44" s="3" t="s">
        <v>1063</v>
      </c>
      <c r="E44" s="3" t="s">
        <v>1064</v>
      </c>
      <c r="F44" s="3">
        <v>170</v>
      </c>
      <c r="G44" s="3" t="s">
        <v>1065</v>
      </c>
      <c r="H44" s="3"/>
      <c r="I44" s="10" t="s">
        <v>1066</v>
      </c>
      <c r="J44" s="10">
        <v>132</v>
      </c>
      <c r="K44" s="11" t="s">
        <v>1067</v>
      </c>
      <c r="L44" s="3"/>
      <c r="M44" s="3"/>
      <c r="N44" s="8" t="s">
        <v>1068</v>
      </c>
      <c r="O44" s="3" t="s">
        <v>1069</v>
      </c>
      <c r="P44" s="3" t="s">
        <v>1070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1071</v>
      </c>
      <c r="B45" s="3" t="s">
        <v>1072</v>
      </c>
      <c r="C45" s="3" t="s">
        <v>1073</v>
      </c>
      <c r="D45" s="3" t="s">
        <v>1074</v>
      </c>
      <c r="E45" s="3" t="s">
        <v>1075</v>
      </c>
      <c r="F45" s="3">
        <v>174</v>
      </c>
      <c r="G45" s="3" t="s">
        <v>1076</v>
      </c>
      <c r="H45" s="3"/>
      <c r="I45" s="10" t="s">
        <v>1077</v>
      </c>
      <c r="J45" s="10">
        <v>203</v>
      </c>
      <c r="K45" s="11" t="s">
        <v>1078</v>
      </c>
      <c r="L45" s="3"/>
      <c r="M45" s="3"/>
      <c r="N45" s="8" t="s">
        <v>1079</v>
      </c>
      <c r="O45" s="3" t="s">
        <v>1080</v>
      </c>
      <c r="P45" s="3" t="s">
        <v>1081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1082</v>
      </c>
      <c r="B46" t="s">
        <v>1083</v>
      </c>
      <c r="C46" t="s">
        <v>1084</v>
      </c>
      <c r="D46" t="s">
        <v>1085</v>
      </c>
      <c r="E46" t="s">
        <v>1086</v>
      </c>
      <c r="F46">
        <v>408</v>
      </c>
      <c r="G46" t="s">
        <v>1087</v>
      </c>
      <c r="H46" s="3"/>
      <c r="I46" s="10" t="s">
        <v>1088</v>
      </c>
      <c r="J46" s="10">
        <v>262</v>
      </c>
      <c r="K46" s="11" t="s">
        <v>1089</v>
      </c>
      <c r="L46" s="3"/>
      <c r="M46" s="3"/>
      <c r="N46" s="8" t="s">
        <v>1090</v>
      </c>
      <c r="O46" s="3" t="s">
        <v>1091</v>
      </c>
      <c r="P46" s="3" t="s">
        <v>1092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1093</v>
      </c>
      <c r="B47" t="s">
        <v>1094</v>
      </c>
      <c r="C47" t="s">
        <v>1095</v>
      </c>
      <c r="D47" t="s">
        <v>1096</v>
      </c>
      <c r="E47" t="s">
        <v>1097</v>
      </c>
      <c r="F47">
        <v>410</v>
      </c>
      <c r="G47" t="s">
        <v>1098</v>
      </c>
      <c r="H47" s="3"/>
      <c r="I47" s="10" t="s">
        <v>1099</v>
      </c>
      <c r="J47" s="10">
        <v>208</v>
      </c>
      <c r="K47" s="11" t="s">
        <v>1100</v>
      </c>
      <c r="L47" s="3"/>
      <c r="M47" s="3"/>
      <c r="N47" s="8" t="s">
        <v>1101</v>
      </c>
      <c r="O47" s="3" t="s">
        <v>1102</v>
      </c>
      <c r="P47" s="3" t="s">
        <v>1103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1104</v>
      </c>
      <c r="B48" s="3" t="s">
        <v>1105</v>
      </c>
      <c r="C48" s="3" t="s">
        <v>1106</v>
      </c>
      <c r="D48" s="3" t="s">
        <v>1107</v>
      </c>
      <c r="E48" s="3" t="s">
        <v>1108</v>
      </c>
      <c r="F48" s="3">
        <v>188</v>
      </c>
      <c r="G48" s="3" t="s">
        <v>1109</v>
      </c>
      <c r="H48" s="3"/>
      <c r="I48" s="10" t="s">
        <v>1110</v>
      </c>
      <c r="J48" s="10">
        <v>214</v>
      </c>
      <c r="K48" s="11" t="s">
        <v>1111</v>
      </c>
      <c r="L48" s="3"/>
      <c r="M48" s="3"/>
      <c r="N48" s="8" t="s">
        <v>1112</v>
      </c>
      <c r="O48" s="3" t="s">
        <v>1113</v>
      </c>
      <c r="P48" s="3" t="s">
        <v>1114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1115</v>
      </c>
      <c r="B49" s="3" t="s">
        <v>1116</v>
      </c>
      <c r="C49" s="3" t="s">
        <v>1117</v>
      </c>
      <c r="D49" s="3" t="s">
        <v>1118</v>
      </c>
      <c r="E49" s="3" t="s">
        <v>91</v>
      </c>
      <c r="F49" s="3">
        <v>952</v>
      </c>
      <c r="G49" s="3" t="s">
        <v>60</v>
      </c>
      <c r="H49" s="3"/>
      <c r="I49" s="10" t="s">
        <v>1119</v>
      </c>
      <c r="J49" s="10">
        <v>12</v>
      </c>
      <c r="K49" s="11" t="s">
        <v>1120</v>
      </c>
      <c r="L49" s="3"/>
      <c r="M49" s="3"/>
      <c r="N49" s="8" t="s">
        <v>1121</v>
      </c>
      <c r="O49" s="3" t="s">
        <v>1122</v>
      </c>
      <c r="P49" s="3" t="s">
        <v>1123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1124</v>
      </c>
      <c r="B50" s="3" t="s">
        <v>1125</v>
      </c>
      <c r="C50" s="3" t="s">
        <v>1126</v>
      </c>
      <c r="D50" s="3" t="s">
        <v>1127</v>
      </c>
      <c r="E50" s="3" t="s">
        <v>1128</v>
      </c>
      <c r="F50" s="3">
        <v>191</v>
      </c>
      <c r="G50" s="3" t="s">
        <v>1129</v>
      </c>
      <c r="H50" s="3"/>
      <c r="I50" s="10" t="s">
        <v>1130</v>
      </c>
      <c r="J50" s="10">
        <v>818</v>
      </c>
      <c r="K50" s="11" t="s">
        <v>1131</v>
      </c>
      <c r="L50" s="3"/>
      <c r="M50" s="3"/>
      <c r="N50" s="8" t="s">
        <v>1132</v>
      </c>
      <c r="O50" s="3" t="s">
        <v>1133</v>
      </c>
      <c r="P50" s="3" t="s">
        <v>1134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1135</v>
      </c>
      <c r="B51" s="3" t="s">
        <v>1136</v>
      </c>
      <c r="C51" s="3" t="s">
        <v>1137</v>
      </c>
      <c r="D51" s="3" t="s">
        <v>1138</v>
      </c>
      <c r="E51" s="3" t="s">
        <v>1139</v>
      </c>
      <c r="F51" s="3">
        <v>931</v>
      </c>
      <c r="G51" s="3" t="s">
        <v>1140</v>
      </c>
      <c r="H51" s="3"/>
      <c r="I51" s="10" t="s">
        <v>1141</v>
      </c>
      <c r="J51" s="10">
        <v>232</v>
      </c>
      <c r="K51" s="11" t="s">
        <v>1142</v>
      </c>
      <c r="L51" s="3"/>
      <c r="M51" s="3"/>
      <c r="N51" s="8" t="s">
        <v>1143</v>
      </c>
      <c r="O51" s="3" t="s">
        <v>1144</v>
      </c>
      <c r="P51" s="3" t="s">
        <v>1145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1146</v>
      </c>
      <c r="B52" s="3" t="s">
        <v>1147</v>
      </c>
      <c r="C52" s="3" t="s">
        <v>1148</v>
      </c>
      <c r="D52" s="3" t="s">
        <v>1149</v>
      </c>
      <c r="E52" s="3" t="s">
        <v>1150</v>
      </c>
      <c r="F52" s="3">
        <v>208</v>
      </c>
      <c r="G52" s="3" t="s">
        <v>1151</v>
      </c>
      <c r="H52" s="3"/>
      <c r="I52" s="10" t="s">
        <v>1152</v>
      </c>
      <c r="J52" s="10">
        <v>230</v>
      </c>
      <c r="K52" s="11" t="s">
        <v>1153</v>
      </c>
      <c r="L52" s="3"/>
      <c r="M52" s="3"/>
      <c r="N52" s="8" t="s">
        <v>1154</v>
      </c>
      <c r="O52" s="3" t="s">
        <v>1155</v>
      </c>
      <c r="P52" s="3" t="s">
        <v>1156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1157</v>
      </c>
      <c r="B53" s="3" t="s">
        <v>1158</v>
      </c>
      <c r="C53" s="3" t="s">
        <v>1159</v>
      </c>
      <c r="D53" s="3" t="s">
        <v>1160</v>
      </c>
      <c r="E53" s="3" t="s">
        <v>1161</v>
      </c>
      <c r="F53" s="3">
        <v>96</v>
      </c>
      <c r="G53" s="3" t="s">
        <v>1162</v>
      </c>
      <c r="H53" s="3"/>
      <c r="I53" s="10" t="s">
        <v>1163</v>
      </c>
      <c r="J53" s="10">
        <v>978</v>
      </c>
      <c r="K53" s="11" t="s">
        <v>1164</v>
      </c>
      <c r="L53" s="3"/>
      <c r="M53" s="3"/>
      <c r="N53" s="8" t="s">
        <v>1165</v>
      </c>
      <c r="O53" s="3" t="s">
        <v>1166</v>
      </c>
      <c r="P53" s="3" t="s">
        <v>187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1167</v>
      </c>
      <c r="B54" s="3" t="s">
        <v>1168</v>
      </c>
      <c r="C54" s="3" t="s">
        <v>1169</v>
      </c>
      <c r="D54" s="3" t="s">
        <v>1170</v>
      </c>
      <c r="E54" s="3" t="s">
        <v>1171</v>
      </c>
      <c r="F54" s="3">
        <v>262</v>
      </c>
      <c r="G54" s="3" t="s">
        <v>1172</v>
      </c>
      <c r="H54" s="3"/>
      <c r="I54" s="10" t="s">
        <v>1173</v>
      </c>
      <c r="J54" s="10">
        <v>242</v>
      </c>
      <c r="K54" s="11" t="s">
        <v>1174</v>
      </c>
      <c r="L54" s="3"/>
      <c r="M54" s="3"/>
      <c r="N54" s="8" t="s">
        <v>1175</v>
      </c>
      <c r="O54" s="3" t="s">
        <v>1176</v>
      </c>
      <c r="P54" s="3" t="s">
        <v>181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1177</v>
      </c>
      <c r="B55" s="3" t="s">
        <v>1178</v>
      </c>
      <c r="C55" s="3" t="s">
        <v>1179</v>
      </c>
      <c r="D55" s="3" t="s">
        <v>1180</v>
      </c>
      <c r="E55" s="3" t="s">
        <v>635</v>
      </c>
      <c r="F55" s="3">
        <v>951</v>
      </c>
      <c r="G55" s="3" t="s">
        <v>636</v>
      </c>
      <c r="H55" s="3"/>
      <c r="I55" s="10" t="s">
        <v>1181</v>
      </c>
      <c r="J55" s="10">
        <v>238</v>
      </c>
      <c r="K55" s="11" t="s">
        <v>1182</v>
      </c>
      <c r="L55" s="3"/>
      <c r="M55" s="3"/>
      <c r="N55" s="8" t="s">
        <v>1183</v>
      </c>
      <c r="O55" s="3" t="s">
        <v>1184</v>
      </c>
      <c r="P55" s="3" t="s">
        <v>1185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1186</v>
      </c>
      <c r="B56" t="s">
        <v>1187</v>
      </c>
      <c r="C56" t="s">
        <v>1188</v>
      </c>
      <c r="D56" t="s">
        <v>1189</v>
      </c>
      <c r="E56" t="s">
        <v>1190</v>
      </c>
      <c r="F56">
        <v>818</v>
      </c>
      <c r="G56" t="s">
        <v>1191</v>
      </c>
      <c r="H56" s="3"/>
      <c r="I56" s="10" t="s">
        <v>1192</v>
      </c>
      <c r="J56" s="10">
        <v>826</v>
      </c>
      <c r="K56" s="11" t="s">
        <v>1193</v>
      </c>
      <c r="L56" s="3"/>
      <c r="M56" s="3"/>
      <c r="N56" s="8" t="s">
        <v>1194</v>
      </c>
      <c r="O56" s="3" t="s">
        <v>1195</v>
      </c>
      <c r="P56" s="3" t="s">
        <v>1196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1197</v>
      </c>
      <c r="B57" t="s">
        <v>1198</v>
      </c>
      <c r="C57" t="s">
        <v>1199</v>
      </c>
      <c r="D57" t="s">
        <v>1200</v>
      </c>
      <c r="E57" t="s">
        <v>1201</v>
      </c>
      <c r="F57">
        <v>784</v>
      </c>
      <c r="G57" t="s">
        <v>1202</v>
      </c>
      <c r="H57" s="3"/>
      <c r="I57" s="10" t="s">
        <v>1203</v>
      </c>
      <c r="J57" s="10">
        <v>981</v>
      </c>
      <c r="K57" s="11" t="s">
        <v>1204</v>
      </c>
      <c r="L57" s="3"/>
      <c r="M57" s="3"/>
      <c r="N57" s="8" t="s">
        <v>1205</v>
      </c>
      <c r="O57" s="3" t="s">
        <v>1206</v>
      </c>
      <c r="P57" s="3" t="s">
        <v>1207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1208</v>
      </c>
      <c r="B58" t="s">
        <v>1209</v>
      </c>
      <c r="C58" t="s">
        <v>1210</v>
      </c>
      <c r="D58" t="s">
        <v>1211</v>
      </c>
      <c r="E58" t="s">
        <v>183</v>
      </c>
      <c r="F58">
        <v>840</v>
      </c>
      <c r="G58" t="s">
        <v>1212</v>
      </c>
      <c r="H58" s="3"/>
      <c r="I58" s="10" t="s">
        <v>1213</v>
      </c>
      <c r="J58" s="10">
        <v>0</v>
      </c>
      <c r="K58" s="11" t="s">
        <v>1214</v>
      </c>
      <c r="L58" s="3"/>
      <c r="M58" s="3"/>
      <c r="N58" s="8" t="s">
        <v>1215</v>
      </c>
      <c r="O58" s="3" t="s">
        <v>1216</v>
      </c>
      <c r="P58" s="3" t="s">
        <v>1217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1218</v>
      </c>
      <c r="B59" t="s">
        <v>1219</v>
      </c>
      <c r="C59" t="s">
        <v>1220</v>
      </c>
      <c r="D59" t="s">
        <v>1221</v>
      </c>
      <c r="E59" t="s">
        <v>1222</v>
      </c>
      <c r="F59">
        <v>232</v>
      </c>
      <c r="G59" t="s">
        <v>1223</v>
      </c>
      <c r="H59" s="3"/>
      <c r="I59" s="10" t="s">
        <v>1224</v>
      </c>
      <c r="J59" s="10">
        <v>936</v>
      </c>
      <c r="K59" s="11" t="s">
        <v>1225</v>
      </c>
      <c r="L59" s="3"/>
      <c r="M59" s="3"/>
      <c r="N59" s="8" t="s">
        <v>1226</v>
      </c>
      <c r="O59" s="3" t="s">
        <v>1227</v>
      </c>
      <c r="P59" s="3" t="s">
        <v>1228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1229</v>
      </c>
      <c r="B60" t="s">
        <v>1230</v>
      </c>
      <c r="C60" t="s">
        <v>1231</v>
      </c>
      <c r="D60" t="s">
        <v>1232</v>
      </c>
      <c r="E60" t="s">
        <v>593</v>
      </c>
      <c r="F60">
        <v>978</v>
      </c>
      <c r="G60" t="s">
        <v>594</v>
      </c>
      <c r="H60" s="3"/>
      <c r="I60" s="10" t="s">
        <v>1233</v>
      </c>
      <c r="J60" s="10">
        <v>292</v>
      </c>
      <c r="K60" s="11" t="s">
        <v>1234</v>
      </c>
      <c r="L60" s="3"/>
      <c r="M60" s="3"/>
      <c r="N60" s="8" t="s">
        <v>1235</v>
      </c>
      <c r="O60" s="3" t="s">
        <v>1236</v>
      </c>
      <c r="P60" s="3" t="s">
        <v>1237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1238</v>
      </c>
      <c r="B61" t="s">
        <v>1239</v>
      </c>
      <c r="C61" t="s">
        <v>1240</v>
      </c>
      <c r="D61" t="s">
        <v>1241</v>
      </c>
      <c r="E61" t="s">
        <v>593</v>
      </c>
      <c r="F61">
        <v>978</v>
      </c>
      <c r="G61" t="s">
        <v>594</v>
      </c>
      <c r="H61" s="3"/>
      <c r="I61" s="10" t="s">
        <v>1242</v>
      </c>
      <c r="J61" s="10">
        <v>270</v>
      </c>
      <c r="K61" s="11" t="s">
        <v>1243</v>
      </c>
      <c r="L61" s="3"/>
      <c r="M61" s="3"/>
      <c r="N61" s="8" t="s">
        <v>1244</v>
      </c>
      <c r="O61" s="3" t="s">
        <v>1245</v>
      </c>
      <c r="P61" s="3" t="s">
        <v>1246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8.8" x14ac:dyDescent="0.3">
      <c r="A62" t="s">
        <v>1247</v>
      </c>
      <c r="B62" t="s">
        <v>1248</v>
      </c>
      <c r="C62" t="s">
        <v>1249</v>
      </c>
      <c r="D62" t="s">
        <v>1250</v>
      </c>
      <c r="E62" t="s">
        <v>1251</v>
      </c>
      <c r="F62">
        <v>748</v>
      </c>
      <c r="G62" t="s">
        <v>1252</v>
      </c>
      <c r="I62" s="1" t="s">
        <v>1253</v>
      </c>
      <c r="J62" s="1">
        <v>324</v>
      </c>
      <c r="K62" s="2" t="s">
        <v>1254</v>
      </c>
      <c r="N62" s="8" t="s">
        <v>1255</v>
      </c>
      <c r="O62" s="3" t="s">
        <v>1256</v>
      </c>
      <c r="P62" s="3" t="s">
        <v>1257</v>
      </c>
      <c r="Q62" s="3"/>
      <c r="R62" s="3"/>
      <c r="S62" s="3"/>
    </row>
    <row r="63" spans="1:29" ht="28.8" x14ac:dyDescent="0.3">
      <c r="A63" s="3" t="s">
        <v>1258</v>
      </c>
      <c r="B63" s="3" t="s">
        <v>1259</v>
      </c>
      <c r="C63" s="3" t="s">
        <v>1260</v>
      </c>
      <c r="D63" s="3" t="s">
        <v>1261</v>
      </c>
      <c r="E63" s="3" t="s">
        <v>183</v>
      </c>
      <c r="F63" s="3">
        <v>840</v>
      </c>
      <c r="G63" s="3" t="s">
        <v>1212</v>
      </c>
      <c r="I63" s="1" t="s">
        <v>1262</v>
      </c>
      <c r="J63" s="1">
        <v>320</v>
      </c>
      <c r="K63" s="2" t="s">
        <v>1263</v>
      </c>
      <c r="N63" s="8" t="s">
        <v>1264</v>
      </c>
      <c r="O63" s="3" t="s">
        <v>1265</v>
      </c>
      <c r="P63" s="3" t="s">
        <v>1266</v>
      </c>
      <c r="Q63" s="3"/>
      <c r="R63" s="3"/>
      <c r="S63" s="3"/>
    </row>
    <row r="64" spans="1:29" ht="28.8" x14ac:dyDescent="0.3">
      <c r="A64" t="s">
        <v>1267</v>
      </c>
      <c r="B64" t="s">
        <v>1268</v>
      </c>
      <c r="C64" t="s">
        <v>1269</v>
      </c>
      <c r="D64" t="s">
        <v>1270</v>
      </c>
      <c r="E64" t="s">
        <v>1271</v>
      </c>
      <c r="F64">
        <v>230</v>
      </c>
      <c r="G64" t="s">
        <v>1272</v>
      </c>
      <c r="I64" s="1" t="s">
        <v>1273</v>
      </c>
      <c r="J64" s="1">
        <v>328</v>
      </c>
      <c r="K64" s="2" t="s">
        <v>1274</v>
      </c>
      <c r="N64" s="8" t="s">
        <v>1275</v>
      </c>
      <c r="O64" s="3" t="s">
        <v>1276</v>
      </c>
      <c r="P64" s="3" t="s">
        <v>1277</v>
      </c>
      <c r="Q64" s="3"/>
      <c r="R64" s="3"/>
      <c r="S64" s="3"/>
    </row>
    <row r="65" spans="1:19" ht="28.8" x14ac:dyDescent="0.3">
      <c r="A65" t="s">
        <v>1278</v>
      </c>
      <c r="B65" t="s">
        <v>1279</v>
      </c>
      <c r="C65" t="s">
        <v>1280</v>
      </c>
      <c r="D65" t="s">
        <v>1281</v>
      </c>
      <c r="E65" t="s">
        <v>1282</v>
      </c>
      <c r="F65">
        <v>643</v>
      </c>
      <c r="G65" t="s">
        <v>1283</v>
      </c>
      <c r="I65" s="1" t="s">
        <v>1284</v>
      </c>
      <c r="J65" s="1">
        <v>344</v>
      </c>
      <c r="K65" s="2" t="s">
        <v>1285</v>
      </c>
      <c r="N65" s="8" t="s">
        <v>1286</v>
      </c>
      <c r="O65" s="3" t="s">
        <v>1287</v>
      </c>
      <c r="P65" s="3" t="s">
        <v>1288</v>
      </c>
      <c r="Q65" s="3"/>
      <c r="R65" s="3"/>
      <c r="S65" s="3"/>
    </row>
    <row r="66" spans="1:19" ht="43.2" x14ac:dyDescent="0.3">
      <c r="A66" t="s">
        <v>1289</v>
      </c>
      <c r="B66" t="s">
        <v>1290</v>
      </c>
      <c r="C66" t="s">
        <v>1291</v>
      </c>
      <c r="D66" t="s">
        <v>1292</v>
      </c>
      <c r="E66" t="s">
        <v>1293</v>
      </c>
      <c r="F66">
        <v>242</v>
      </c>
      <c r="G66" t="s">
        <v>1294</v>
      </c>
      <c r="I66" s="1" t="s">
        <v>1295</v>
      </c>
      <c r="J66" s="1">
        <v>340</v>
      </c>
      <c r="K66" s="2" t="s">
        <v>1296</v>
      </c>
      <c r="N66" s="8" t="s">
        <v>1297</v>
      </c>
      <c r="O66" s="3" t="s">
        <v>1298</v>
      </c>
      <c r="P66" s="3" t="s">
        <v>1299</v>
      </c>
      <c r="Q66" s="3"/>
      <c r="R66" s="3"/>
      <c r="S66" s="3"/>
    </row>
    <row r="67" spans="1:19" ht="28.8" x14ac:dyDescent="0.3">
      <c r="A67" t="s">
        <v>1300</v>
      </c>
      <c r="B67" t="s">
        <v>1301</v>
      </c>
      <c r="C67" t="s">
        <v>1302</v>
      </c>
      <c r="D67" t="s">
        <v>1303</v>
      </c>
      <c r="E67" t="s">
        <v>593</v>
      </c>
      <c r="F67">
        <v>978</v>
      </c>
      <c r="G67" t="s">
        <v>594</v>
      </c>
      <c r="I67" s="1" t="s">
        <v>1304</v>
      </c>
      <c r="J67" s="1">
        <v>191</v>
      </c>
      <c r="K67" s="2" t="s">
        <v>1305</v>
      </c>
      <c r="N67" s="8" t="s">
        <v>1306</v>
      </c>
      <c r="O67" s="3" t="s">
        <v>1307</v>
      </c>
      <c r="P67" s="3" t="s">
        <v>1308</v>
      </c>
      <c r="Q67" s="3"/>
      <c r="R67" s="3"/>
      <c r="S67" s="3"/>
    </row>
    <row r="68" spans="1:19" x14ac:dyDescent="0.3">
      <c r="A68" t="s">
        <v>1309</v>
      </c>
      <c r="B68" t="s">
        <v>1310</v>
      </c>
      <c r="C68" t="s">
        <v>1311</v>
      </c>
      <c r="D68" t="s">
        <v>1312</v>
      </c>
      <c r="E68" t="s">
        <v>593</v>
      </c>
      <c r="F68">
        <v>978</v>
      </c>
      <c r="G68" t="s">
        <v>594</v>
      </c>
      <c r="I68" s="1" t="s">
        <v>1313</v>
      </c>
      <c r="J68" s="1">
        <v>332</v>
      </c>
      <c r="K68" s="2" t="s">
        <v>1314</v>
      </c>
      <c r="N68" s="8" t="s">
        <v>1315</v>
      </c>
      <c r="O68" s="3" t="s">
        <v>1316</v>
      </c>
      <c r="P68" s="3" t="s">
        <v>1317</v>
      </c>
      <c r="Q68" s="3"/>
      <c r="R68" s="3"/>
      <c r="S68" s="3"/>
    </row>
    <row r="69" spans="1:19" x14ac:dyDescent="0.3">
      <c r="A69" t="s">
        <v>1318</v>
      </c>
      <c r="B69" t="s">
        <v>1319</v>
      </c>
      <c r="C69" t="s">
        <v>1320</v>
      </c>
      <c r="D69" t="s">
        <v>1321</v>
      </c>
      <c r="E69" t="s">
        <v>1001</v>
      </c>
      <c r="F69">
        <v>950</v>
      </c>
      <c r="G69" t="s">
        <v>1002</v>
      </c>
      <c r="I69" s="1" t="s">
        <v>1322</v>
      </c>
      <c r="J69" s="1">
        <v>348</v>
      </c>
      <c r="K69" s="2" t="s">
        <v>1323</v>
      </c>
      <c r="N69" s="8" t="s">
        <v>1324</v>
      </c>
      <c r="O69" s="3" t="s">
        <v>1325</v>
      </c>
      <c r="P69" s="3" t="s">
        <v>1326</v>
      </c>
      <c r="Q69" s="3"/>
      <c r="R69" s="3"/>
      <c r="S69" s="3"/>
    </row>
    <row r="70" spans="1:19" ht="28.8" x14ac:dyDescent="0.3">
      <c r="A70" t="s">
        <v>1327</v>
      </c>
      <c r="B70" t="s">
        <v>1328</v>
      </c>
      <c r="C70" t="s">
        <v>1329</v>
      </c>
      <c r="D70" t="s">
        <v>1330</v>
      </c>
      <c r="E70" t="s">
        <v>1331</v>
      </c>
      <c r="F70">
        <v>270</v>
      </c>
      <c r="G70" t="s">
        <v>1332</v>
      </c>
      <c r="I70" s="1" t="s">
        <v>1333</v>
      </c>
      <c r="J70" s="1">
        <v>360</v>
      </c>
      <c r="K70" s="2" t="s">
        <v>1334</v>
      </c>
      <c r="N70" s="8" t="s">
        <v>1335</v>
      </c>
      <c r="O70" s="3" t="s">
        <v>1336</v>
      </c>
      <c r="P70" s="3" t="s">
        <v>1337</v>
      </c>
      <c r="Q70" s="3"/>
      <c r="R70" s="3"/>
      <c r="S70" s="3"/>
    </row>
    <row r="71" spans="1:19" x14ac:dyDescent="0.3">
      <c r="A71" t="s">
        <v>1338</v>
      </c>
      <c r="B71" t="s">
        <v>1339</v>
      </c>
      <c r="C71" t="s">
        <v>1340</v>
      </c>
      <c r="D71" t="s">
        <v>1341</v>
      </c>
      <c r="E71" t="s">
        <v>1342</v>
      </c>
      <c r="F71">
        <v>981</v>
      </c>
      <c r="G71" t="s">
        <v>1343</v>
      </c>
      <c r="I71" s="1" t="s">
        <v>1344</v>
      </c>
      <c r="J71" s="1">
        <v>376</v>
      </c>
      <c r="K71" s="2" t="s">
        <v>1345</v>
      </c>
      <c r="N71" s="8" t="s">
        <v>1346</v>
      </c>
      <c r="O71" s="3" t="s">
        <v>1347</v>
      </c>
      <c r="P71" s="3" t="s">
        <v>1348</v>
      </c>
      <c r="Q71" s="3"/>
      <c r="R71" s="3"/>
      <c r="S71" s="3"/>
    </row>
    <row r="72" spans="1:19" ht="28.8" x14ac:dyDescent="0.3">
      <c r="A72" s="3" t="s">
        <v>1349</v>
      </c>
      <c r="B72" t="s">
        <v>1350</v>
      </c>
      <c r="C72" t="s">
        <v>1351</v>
      </c>
      <c r="D72" t="s">
        <v>1352</v>
      </c>
      <c r="I72" s="1" t="s">
        <v>1353</v>
      </c>
      <c r="J72" s="1">
        <v>0</v>
      </c>
      <c r="K72" s="2" t="s">
        <v>1354</v>
      </c>
      <c r="N72" s="8" t="s">
        <v>1355</v>
      </c>
      <c r="O72" s="3" t="s">
        <v>1356</v>
      </c>
      <c r="P72" s="3" t="s">
        <v>1357</v>
      </c>
      <c r="Q72" s="3"/>
      <c r="R72" s="3"/>
      <c r="S72" s="3"/>
    </row>
    <row r="73" spans="1:19" x14ac:dyDescent="0.3">
      <c r="A73" t="s">
        <v>1358</v>
      </c>
      <c r="B73" t="s">
        <v>1359</v>
      </c>
      <c r="C73" t="s">
        <v>1360</v>
      </c>
      <c r="D73" t="s">
        <v>1361</v>
      </c>
      <c r="E73" t="s">
        <v>1362</v>
      </c>
      <c r="F73">
        <v>936</v>
      </c>
      <c r="G73" t="s">
        <v>1363</v>
      </c>
      <c r="I73" s="1" t="s">
        <v>1364</v>
      </c>
      <c r="J73" s="1">
        <v>356</v>
      </c>
      <c r="K73" s="2" t="s">
        <v>1365</v>
      </c>
      <c r="N73" s="8" t="s">
        <v>1366</v>
      </c>
      <c r="O73" s="3" t="s">
        <v>1367</v>
      </c>
      <c r="P73" s="3" t="s">
        <v>1368</v>
      </c>
      <c r="Q73" s="3"/>
      <c r="R73" s="3"/>
      <c r="S73" s="3"/>
    </row>
    <row r="74" spans="1:19" ht="43.2" x14ac:dyDescent="0.3">
      <c r="A74" t="s">
        <v>1369</v>
      </c>
      <c r="B74" t="s">
        <v>1370</v>
      </c>
      <c r="C74" t="s">
        <v>1371</v>
      </c>
      <c r="D74" t="s">
        <v>1372</v>
      </c>
      <c r="E74" t="s">
        <v>1373</v>
      </c>
      <c r="F74">
        <v>292</v>
      </c>
      <c r="G74" t="s">
        <v>1374</v>
      </c>
      <c r="I74" s="1" t="s">
        <v>1375</v>
      </c>
      <c r="J74" s="1">
        <v>368</v>
      </c>
      <c r="K74" s="2" t="s">
        <v>1376</v>
      </c>
      <c r="N74" s="8">
        <v>7103</v>
      </c>
      <c r="O74" s="3" t="s">
        <v>1377</v>
      </c>
      <c r="P74" s="3" t="s">
        <v>1378</v>
      </c>
      <c r="Q74" s="3"/>
      <c r="R74" s="3"/>
      <c r="S74" s="3"/>
    </row>
    <row r="75" spans="1:19" x14ac:dyDescent="0.3">
      <c r="A75" t="s">
        <v>1379</v>
      </c>
      <c r="B75" t="s">
        <v>1380</v>
      </c>
      <c r="C75" t="s">
        <v>1381</v>
      </c>
      <c r="D75" t="s">
        <v>1382</v>
      </c>
      <c r="E75" t="s">
        <v>593</v>
      </c>
      <c r="F75">
        <v>978</v>
      </c>
      <c r="G75" t="s">
        <v>594</v>
      </c>
      <c r="I75" s="1" t="s">
        <v>1383</v>
      </c>
      <c r="J75" s="1">
        <v>364</v>
      </c>
      <c r="K75" s="2" t="s">
        <v>1384</v>
      </c>
      <c r="N75" s="3"/>
      <c r="O75" s="3"/>
      <c r="P75" s="3"/>
      <c r="Q75" s="3"/>
      <c r="R75" s="3"/>
      <c r="S75" s="3"/>
    </row>
    <row r="76" spans="1:19" x14ac:dyDescent="0.3">
      <c r="A76" t="s">
        <v>1385</v>
      </c>
      <c r="B76" t="s">
        <v>1386</v>
      </c>
      <c r="C76" t="s">
        <v>1387</v>
      </c>
      <c r="D76" t="s">
        <v>1388</v>
      </c>
      <c r="E76" t="s">
        <v>635</v>
      </c>
      <c r="F76">
        <v>951</v>
      </c>
      <c r="G76" t="s">
        <v>636</v>
      </c>
      <c r="I76" s="1" t="s">
        <v>1389</v>
      </c>
      <c r="J76" s="1">
        <v>352</v>
      </c>
      <c r="K76" s="2" t="s">
        <v>1390</v>
      </c>
      <c r="N76" s="3"/>
      <c r="O76" s="3"/>
      <c r="P76" s="3"/>
      <c r="Q76" s="3"/>
      <c r="R76" s="3"/>
      <c r="S76" s="3"/>
    </row>
    <row r="77" spans="1:19" x14ac:dyDescent="0.3">
      <c r="A77" t="s">
        <v>1391</v>
      </c>
      <c r="B77" t="s">
        <v>1392</v>
      </c>
      <c r="C77" t="s">
        <v>1393</v>
      </c>
      <c r="D77" t="s">
        <v>1394</v>
      </c>
      <c r="E77" t="s">
        <v>1150</v>
      </c>
      <c r="F77">
        <v>208</v>
      </c>
      <c r="G77" t="s">
        <v>1151</v>
      </c>
      <c r="I77" s="1" t="s">
        <v>1395</v>
      </c>
      <c r="J77" s="1">
        <v>0</v>
      </c>
      <c r="K77" s="2" t="s">
        <v>1396</v>
      </c>
      <c r="N77" s="3"/>
      <c r="O77" s="3"/>
      <c r="P77" s="3"/>
    </row>
    <row r="78" spans="1:19" x14ac:dyDescent="0.3">
      <c r="A78" t="s">
        <v>1397</v>
      </c>
      <c r="B78" t="s">
        <v>1398</v>
      </c>
      <c r="C78" t="s">
        <v>1399</v>
      </c>
      <c r="D78" t="s">
        <v>1400</v>
      </c>
      <c r="E78" t="s">
        <v>593</v>
      </c>
      <c r="F78">
        <v>978</v>
      </c>
      <c r="G78" t="s">
        <v>594</v>
      </c>
      <c r="I78" s="1" t="s">
        <v>1401</v>
      </c>
      <c r="J78" s="1">
        <v>388</v>
      </c>
      <c r="K78" s="2" t="s">
        <v>1402</v>
      </c>
    </row>
    <row r="79" spans="1:19" x14ac:dyDescent="0.3">
      <c r="A79" t="s">
        <v>1403</v>
      </c>
      <c r="B79" t="s">
        <v>1404</v>
      </c>
      <c r="C79" t="s">
        <v>1405</v>
      </c>
      <c r="D79" t="s">
        <v>1406</v>
      </c>
      <c r="E79" t="s">
        <v>183</v>
      </c>
      <c r="F79">
        <v>840</v>
      </c>
      <c r="G79" t="s">
        <v>1212</v>
      </c>
      <c r="I79" s="1" t="s">
        <v>1407</v>
      </c>
      <c r="J79" s="1">
        <v>400</v>
      </c>
      <c r="K79" s="2" t="s">
        <v>1408</v>
      </c>
    </row>
    <row r="80" spans="1:19" x14ac:dyDescent="0.3">
      <c r="A80" t="s">
        <v>1409</v>
      </c>
      <c r="B80" t="s">
        <v>1410</v>
      </c>
      <c r="C80" t="s">
        <v>1411</v>
      </c>
      <c r="D80" t="s">
        <v>1412</v>
      </c>
      <c r="E80" t="s">
        <v>1413</v>
      </c>
      <c r="F80">
        <v>320</v>
      </c>
      <c r="G80" t="s">
        <v>1414</v>
      </c>
      <c r="I80" s="1" t="s">
        <v>1415</v>
      </c>
      <c r="J80" s="1">
        <v>392</v>
      </c>
      <c r="K80" s="2" t="s">
        <v>1416</v>
      </c>
    </row>
    <row r="81" spans="1:11" x14ac:dyDescent="0.3">
      <c r="A81" t="s">
        <v>1417</v>
      </c>
      <c r="B81" t="s">
        <v>1418</v>
      </c>
      <c r="C81" t="s">
        <v>1419</v>
      </c>
      <c r="D81" t="s">
        <v>1420</v>
      </c>
      <c r="E81" t="s">
        <v>1421</v>
      </c>
      <c r="F81">
        <v>0</v>
      </c>
      <c r="G81" t="s">
        <v>1422</v>
      </c>
      <c r="I81" s="1" t="s">
        <v>1423</v>
      </c>
      <c r="J81" s="1">
        <v>404</v>
      </c>
      <c r="K81" s="2" t="s">
        <v>1424</v>
      </c>
    </row>
    <row r="82" spans="1:11" x14ac:dyDescent="0.3">
      <c r="A82" t="s">
        <v>1425</v>
      </c>
      <c r="B82" t="s">
        <v>1426</v>
      </c>
      <c r="C82" t="s">
        <v>1427</v>
      </c>
      <c r="D82" t="s">
        <v>1428</v>
      </c>
      <c r="E82" t="s">
        <v>1429</v>
      </c>
      <c r="F82">
        <v>324</v>
      </c>
      <c r="G82" t="s">
        <v>1430</v>
      </c>
      <c r="I82" s="1" t="s">
        <v>1431</v>
      </c>
      <c r="J82" s="1">
        <v>417</v>
      </c>
      <c r="K82" s="2" t="s">
        <v>1432</v>
      </c>
    </row>
    <row r="83" spans="1:11" x14ac:dyDescent="0.3">
      <c r="A83" t="s">
        <v>1433</v>
      </c>
      <c r="B83" t="s">
        <v>1434</v>
      </c>
      <c r="C83" t="s">
        <v>1435</v>
      </c>
      <c r="D83" t="s">
        <v>1436</v>
      </c>
      <c r="E83" t="s">
        <v>1001</v>
      </c>
      <c r="F83">
        <v>950</v>
      </c>
      <c r="G83" t="s">
        <v>1002</v>
      </c>
      <c r="I83" s="1" t="s">
        <v>1437</v>
      </c>
      <c r="J83" s="1">
        <v>116</v>
      </c>
      <c r="K83" s="2" t="s">
        <v>1438</v>
      </c>
    </row>
    <row r="84" spans="1:11" x14ac:dyDescent="0.3">
      <c r="A84" t="s">
        <v>1439</v>
      </c>
      <c r="B84" t="s">
        <v>1440</v>
      </c>
      <c r="C84" t="s">
        <v>1441</v>
      </c>
      <c r="D84" t="s">
        <v>1442</v>
      </c>
      <c r="E84" t="s">
        <v>91</v>
      </c>
      <c r="F84">
        <v>952</v>
      </c>
      <c r="G84" t="s">
        <v>60</v>
      </c>
      <c r="I84" s="1" t="s">
        <v>1443</v>
      </c>
      <c r="J84" s="1">
        <v>174</v>
      </c>
      <c r="K84" s="2" t="s">
        <v>1444</v>
      </c>
    </row>
    <row r="85" spans="1:11" x14ac:dyDescent="0.3">
      <c r="A85" t="s">
        <v>1445</v>
      </c>
      <c r="B85" t="s">
        <v>1446</v>
      </c>
      <c r="C85" t="s">
        <v>1447</v>
      </c>
      <c r="D85" t="s">
        <v>1448</v>
      </c>
      <c r="E85" t="s">
        <v>1449</v>
      </c>
      <c r="F85">
        <v>328</v>
      </c>
      <c r="G85" t="s">
        <v>1450</v>
      </c>
      <c r="I85" s="1" t="s">
        <v>1451</v>
      </c>
      <c r="J85" s="1">
        <v>408</v>
      </c>
      <c r="K85" s="2" t="s">
        <v>1452</v>
      </c>
    </row>
    <row r="86" spans="1:11" x14ac:dyDescent="0.3">
      <c r="A86" t="s">
        <v>1453</v>
      </c>
      <c r="B86" t="s">
        <v>1454</v>
      </c>
      <c r="C86" t="s">
        <v>1455</v>
      </c>
      <c r="D86" t="s">
        <v>1456</v>
      </c>
      <c r="E86" t="s">
        <v>593</v>
      </c>
      <c r="F86">
        <v>978</v>
      </c>
      <c r="G86" t="s">
        <v>594</v>
      </c>
      <c r="I86" s="1" t="s">
        <v>1457</v>
      </c>
      <c r="J86" s="1">
        <v>410</v>
      </c>
      <c r="K86" s="2" t="s">
        <v>1458</v>
      </c>
    </row>
    <row r="87" spans="1:11" x14ac:dyDescent="0.3">
      <c r="A87" t="s">
        <v>1459</v>
      </c>
      <c r="B87" t="s">
        <v>1460</v>
      </c>
      <c r="C87" t="s">
        <v>1461</v>
      </c>
      <c r="D87" t="s">
        <v>1462</v>
      </c>
      <c r="E87" t="s">
        <v>1463</v>
      </c>
      <c r="F87">
        <v>332</v>
      </c>
      <c r="G87" t="s">
        <v>1464</v>
      </c>
      <c r="I87" s="1" t="s">
        <v>1465</v>
      </c>
      <c r="J87" s="1">
        <v>414</v>
      </c>
      <c r="K87" s="2" t="s">
        <v>1466</v>
      </c>
    </row>
    <row r="88" spans="1:11" x14ac:dyDescent="0.3">
      <c r="A88" t="s">
        <v>1467</v>
      </c>
      <c r="B88" t="s">
        <v>1468</v>
      </c>
      <c r="C88" t="s">
        <v>1469</v>
      </c>
      <c r="D88" t="s">
        <v>1470</v>
      </c>
      <c r="E88" t="s">
        <v>1471</v>
      </c>
      <c r="F88">
        <v>340</v>
      </c>
      <c r="G88" t="s">
        <v>1472</v>
      </c>
      <c r="I88" s="1" t="s">
        <v>1473</v>
      </c>
      <c r="J88" s="1">
        <v>136</v>
      </c>
      <c r="K88" s="2" t="s">
        <v>1474</v>
      </c>
    </row>
    <row r="89" spans="1:11" x14ac:dyDescent="0.3">
      <c r="A89" t="s">
        <v>1475</v>
      </c>
      <c r="B89" t="s">
        <v>1476</v>
      </c>
      <c r="C89" t="s">
        <v>1477</v>
      </c>
      <c r="D89" t="s">
        <v>1478</v>
      </c>
      <c r="E89" t="s">
        <v>1479</v>
      </c>
      <c r="F89">
        <v>344</v>
      </c>
      <c r="G89" t="s">
        <v>1285</v>
      </c>
      <c r="I89" s="1" t="s">
        <v>1480</v>
      </c>
      <c r="J89" s="1">
        <v>398</v>
      </c>
      <c r="K89" s="2" t="s">
        <v>1481</v>
      </c>
    </row>
    <row r="90" spans="1:11" x14ac:dyDescent="0.3">
      <c r="A90" t="s">
        <v>1482</v>
      </c>
      <c r="B90" t="s">
        <v>1483</v>
      </c>
      <c r="C90" t="s">
        <v>1484</v>
      </c>
      <c r="D90" t="s">
        <v>1485</v>
      </c>
      <c r="E90" t="s">
        <v>1486</v>
      </c>
      <c r="F90">
        <v>348</v>
      </c>
      <c r="G90" t="s">
        <v>1487</v>
      </c>
      <c r="I90" s="1" t="s">
        <v>1488</v>
      </c>
      <c r="J90" s="1">
        <v>418</v>
      </c>
      <c r="K90" s="2" t="s">
        <v>1489</v>
      </c>
    </row>
    <row r="91" spans="1:11" x14ac:dyDescent="0.3">
      <c r="A91" t="s">
        <v>1490</v>
      </c>
      <c r="B91" t="s">
        <v>1491</v>
      </c>
      <c r="C91" t="s">
        <v>1492</v>
      </c>
      <c r="D91" t="s">
        <v>1493</v>
      </c>
      <c r="E91" t="s">
        <v>1494</v>
      </c>
      <c r="F91">
        <v>0</v>
      </c>
      <c r="G91" t="s">
        <v>1495</v>
      </c>
      <c r="I91" s="1" t="s">
        <v>1496</v>
      </c>
      <c r="J91" s="1">
        <v>422</v>
      </c>
      <c r="K91" s="2" t="s">
        <v>1497</v>
      </c>
    </row>
    <row r="92" spans="1:11" x14ac:dyDescent="0.3">
      <c r="A92" s="3" t="s">
        <v>1498</v>
      </c>
      <c r="B92" s="3" t="s">
        <v>1499</v>
      </c>
      <c r="C92" s="3" t="s">
        <v>1500</v>
      </c>
      <c r="D92" s="3" t="s">
        <v>1501</v>
      </c>
      <c r="E92" s="3" t="s">
        <v>734</v>
      </c>
      <c r="F92" s="3">
        <v>36</v>
      </c>
      <c r="G92" s="3" t="s">
        <v>735</v>
      </c>
      <c r="I92" s="1" t="s">
        <v>1502</v>
      </c>
      <c r="J92" s="1">
        <v>144</v>
      </c>
      <c r="K92" s="2" t="s">
        <v>1503</v>
      </c>
    </row>
    <row r="93" spans="1:11" x14ac:dyDescent="0.3">
      <c r="A93" t="s">
        <v>1504</v>
      </c>
      <c r="B93" t="s">
        <v>1505</v>
      </c>
      <c r="C93" t="s">
        <v>1506</v>
      </c>
      <c r="D93" t="s">
        <v>1507</v>
      </c>
      <c r="E93" t="s">
        <v>1150</v>
      </c>
      <c r="F93">
        <v>208</v>
      </c>
      <c r="G93" t="s">
        <v>1151</v>
      </c>
      <c r="I93" s="1" t="s">
        <v>1508</v>
      </c>
      <c r="J93" s="1">
        <v>430</v>
      </c>
      <c r="K93" s="2" t="s">
        <v>1509</v>
      </c>
    </row>
    <row r="94" spans="1:11" x14ac:dyDescent="0.3">
      <c r="A94" t="s">
        <v>1510</v>
      </c>
      <c r="B94" t="s">
        <v>1511</v>
      </c>
      <c r="C94" t="s">
        <v>1512</v>
      </c>
      <c r="D94" t="s">
        <v>1513</v>
      </c>
      <c r="I94" s="1" t="s">
        <v>1514</v>
      </c>
      <c r="J94" s="1">
        <v>426</v>
      </c>
      <c r="K94" s="2" t="s">
        <v>1515</v>
      </c>
    </row>
    <row r="95" spans="1:11" x14ac:dyDescent="0.3">
      <c r="A95" s="3" t="s">
        <v>1516</v>
      </c>
      <c r="B95" s="3" t="s">
        <v>1517</v>
      </c>
      <c r="C95" s="3" t="s">
        <v>1518</v>
      </c>
      <c r="D95" s="3" t="s">
        <v>1519</v>
      </c>
      <c r="E95" s="3" t="s">
        <v>734</v>
      </c>
      <c r="F95" s="3">
        <v>36</v>
      </c>
      <c r="G95" s="3" t="s">
        <v>735</v>
      </c>
      <c r="I95" s="1" t="s">
        <v>1520</v>
      </c>
      <c r="J95" s="1">
        <v>434</v>
      </c>
      <c r="K95" s="2" t="s">
        <v>1521</v>
      </c>
    </row>
    <row r="96" spans="1:11" x14ac:dyDescent="0.3">
      <c r="A96" t="s">
        <v>1522</v>
      </c>
      <c r="B96" t="s">
        <v>1523</v>
      </c>
      <c r="C96" t="s">
        <v>1524</v>
      </c>
      <c r="D96" t="s">
        <v>1525</v>
      </c>
      <c r="E96" t="s">
        <v>183</v>
      </c>
      <c r="F96">
        <v>840</v>
      </c>
      <c r="G96" t="s">
        <v>1212</v>
      </c>
      <c r="I96" s="1" t="s">
        <v>1526</v>
      </c>
      <c r="J96" s="1">
        <v>504</v>
      </c>
      <c r="K96" s="2" t="s">
        <v>1527</v>
      </c>
    </row>
    <row r="97" spans="1:11" x14ac:dyDescent="0.3">
      <c r="A97" t="s">
        <v>1528</v>
      </c>
      <c r="B97" t="s">
        <v>1529</v>
      </c>
      <c r="C97" t="s">
        <v>1530</v>
      </c>
      <c r="D97" t="s">
        <v>1531</v>
      </c>
      <c r="E97" t="s">
        <v>183</v>
      </c>
      <c r="F97">
        <v>840</v>
      </c>
      <c r="G97" t="s">
        <v>1212</v>
      </c>
      <c r="I97" s="1" t="s">
        <v>1532</v>
      </c>
      <c r="J97" s="1">
        <v>498</v>
      </c>
      <c r="K97" s="2" t="s">
        <v>1533</v>
      </c>
    </row>
    <row r="98" spans="1:11" x14ac:dyDescent="0.3">
      <c r="A98" t="s">
        <v>1534</v>
      </c>
      <c r="B98" t="s">
        <v>1535</v>
      </c>
      <c r="C98" t="s">
        <v>1536</v>
      </c>
      <c r="D98" t="s">
        <v>1537</v>
      </c>
      <c r="I98" s="1" t="s">
        <v>1538</v>
      </c>
      <c r="J98" s="1">
        <v>969</v>
      </c>
      <c r="K98" s="2" t="s">
        <v>1539</v>
      </c>
    </row>
    <row r="99" spans="1:11" x14ac:dyDescent="0.3">
      <c r="A99" s="3" t="s">
        <v>1540</v>
      </c>
      <c r="B99" s="3" t="s">
        <v>1541</v>
      </c>
      <c r="C99" s="3" t="s">
        <v>1542</v>
      </c>
      <c r="D99" s="3" t="s">
        <v>1543</v>
      </c>
      <c r="E99" s="3" t="s">
        <v>1544</v>
      </c>
      <c r="F99" s="3">
        <v>136</v>
      </c>
      <c r="G99" s="3" t="s">
        <v>1545</v>
      </c>
      <c r="I99" s="1" t="s">
        <v>1546</v>
      </c>
      <c r="J99" s="1">
        <v>807</v>
      </c>
      <c r="K99" s="2" t="s">
        <v>1547</v>
      </c>
    </row>
    <row r="100" spans="1:11" x14ac:dyDescent="0.3">
      <c r="A100" t="s">
        <v>1540</v>
      </c>
      <c r="B100" t="s">
        <v>1548</v>
      </c>
      <c r="C100" t="s">
        <v>1549</v>
      </c>
      <c r="D100" t="s">
        <v>1550</v>
      </c>
      <c r="E100" t="s">
        <v>1551</v>
      </c>
      <c r="F100">
        <v>90</v>
      </c>
      <c r="G100" t="s">
        <v>1552</v>
      </c>
      <c r="I100" s="1" t="s">
        <v>1553</v>
      </c>
      <c r="J100" s="1">
        <v>104</v>
      </c>
      <c r="K100" s="2" t="s">
        <v>1554</v>
      </c>
    </row>
    <row r="101" spans="1:11" x14ac:dyDescent="0.3">
      <c r="A101" t="s">
        <v>1555</v>
      </c>
      <c r="B101" t="s">
        <v>1556</v>
      </c>
      <c r="C101" t="s">
        <v>1557</v>
      </c>
      <c r="D101" t="s">
        <v>1558</v>
      </c>
      <c r="I101" s="1" t="s">
        <v>1559</v>
      </c>
      <c r="J101" s="1">
        <v>496</v>
      </c>
      <c r="K101" s="2" t="s">
        <v>1560</v>
      </c>
    </row>
    <row r="102" spans="1:11" x14ac:dyDescent="0.3">
      <c r="A102" t="s">
        <v>1561</v>
      </c>
      <c r="B102" t="s">
        <v>1562</v>
      </c>
      <c r="C102" t="s">
        <v>1563</v>
      </c>
      <c r="D102" t="s">
        <v>1564</v>
      </c>
      <c r="E102" t="s">
        <v>183</v>
      </c>
      <c r="F102">
        <v>840</v>
      </c>
      <c r="G102" t="s">
        <v>1212</v>
      </c>
      <c r="I102" s="1" t="s">
        <v>1565</v>
      </c>
      <c r="J102" s="1">
        <v>446</v>
      </c>
      <c r="K102" s="2" t="s">
        <v>1566</v>
      </c>
    </row>
    <row r="103" spans="1:11" x14ac:dyDescent="0.3">
      <c r="A103" s="3" t="s">
        <v>1567</v>
      </c>
      <c r="B103" s="3" t="s">
        <v>1568</v>
      </c>
      <c r="C103" s="3" t="s">
        <v>1569</v>
      </c>
      <c r="D103" s="3" t="s">
        <v>1570</v>
      </c>
      <c r="E103" s="3" t="s">
        <v>183</v>
      </c>
      <c r="F103" s="3">
        <v>840</v>
      </c>
      <c r="G103" s="3" t="s">
        <v>1212</v>
      </c>
      <c r="I103" s="1" t="s">
        <v>1571</v>
      </c>
      <c r="J103" s="1">
        <v>478</v>
      </c>
      <c r="K103" s="2" t="s">
        <v>1572</v>
      </c>
    </row>
    <row r="104" spans="1:11" x14ac:dyDescent="0.3">
      <c r="A104" t="s">
        <v>1573</v>
      </c>
      <c r="B104" t="s">
        <v>1574</v>
      </c>
      <c r="C104" t="s">
        <v>1575</v>
      </c>
      <c r="D104" t="s">
        <v>1576</v>
      </c>
      <c r="E104" t="s">
        <v>183</v>
      </c>
      <c r="F104">
        <v>840</v>
      </c>
      <c r="G104" t="s">
        <v>1212</v>
      </c>
      <c r="I104" s="1" t="s">
        <v>1577</v>
      </c>
      <c r="J104" s="1">
        <v>480</v>
      </c>
      <c r="K104" s="2" t="s">
        <v>1578</v>
      </c>
    </row>
    <row r="105" spans="1:11" x14ac:dyDescent="0.3">
      <c r="A105" t="s">
        <v>1579</v>
      </c>
      <c r="B105" t="s">
        <v>1580</v>
      </c>
      <c r="C105" t="s">
        <v>1581</v>
      </c>
      <c r="D105" t="s">
        <v>1582</v>
      </c>
      <c r="I105" s="1" t="s">
        <v>1583</v>
      </c>
      <c r="J105" s="1">
        <v>462</v>
      </c>
      <c r="K105" s="2" t="s">
        <v>1584</v>
      </c>
    </row>
    <row r="106" spans="1:11" x14ac:dyDescent="0.3">
      <c r="A106" s="3" t="s">
        <v>1585</v>
      </c>
      <c r="B106" s="3" t="s">
        <v>1586</v>
      </c>
      <c r="C106" s="3" t="s">
        <v>1587</v>
      </c>
      <c r="D106" s="3" t="s">
        <v>1588</v>
      </c>
      <c r="E106" s="3" t="s">
        <v>593</v>
      </c>
      <c r="F106" s="3">
        <v>978</v>
      </c>
      <c r="G106" s="3" t="s">
        <v>594</v>
      </c>
      <c r="I106" s="1" t="s">
        <v>1589</v>
      </c>
      <c r="J106" s="1">
        <v>454</v>
      </c>
      <c r="K106" s="2" t="s">
        <v>1590</v>
      </c>
    </row>
    <row r="107" spans="1:11" x14ac:dyDescent="0.3">
      <c r="A107" t="s">
        <v>1591</v>
      </c>
      <c r="B107" t="s">
        <v>1592</v>
      </c>
      <c r="C107" t="s">
        <v>1593</v>
      </c>
      <c r="D107" t="s">
        <v>1594</v>
      </c>
      <c r="E107" t="s">
        <v>1595</v>
      </c>
      <c r="F107">
        <v>356</v>
      </c>
      <c r="G107" t="s">
        <v>1596</v>
      </c>
      <c r="I107" s="1" t="s">
        <v>1597</v>
      </c>
      <c r="J107" s="1">
        <v>484</v>
      </c>
      <c r="K107" s="2" t="s">
        <v>1598</v>
      </c>
    </row>
    <row r="108" spans="1:11" x14ac:dyDescent="0.3">
      <c r="A108" t="s">
        <v>1599</v>
      </c>
      <c r="B108" t="s">
        <v>1600</v>
      </c>
      <c r="C108" t="s">
        <v>1601</v>
      </c>
      <c r="D108" t="s">
        <v>1602</v>
      </c>
      <c r="E108" t="s">
        <v>1603</v>
      </c>
      <c r="F108">
        <v>360</v>
      </c>
      <c r="G108" t="s">
        <v>1604</v>
      </c>
      <c r="I108" s="1" t="s">
        <v>1605</v>
      </c>
      <c r="J108" s="1">
        <v>458</v>
      </c>
      <c r="K108" s="2" t="s">
        <v>1606</v>
      </c>
    </row>
    <row r="109" spans="1:11" x14ac:dyDescent="0.3">
      <c r="A109" t="s">
        <v>1607</v>
      </c>
      <c r="B109" t="s">
        <v>1608</v>
      </c>
      <c r="C109" t="s">
        <v>1609</v>
      </c>
      <c r="D109" t="s">
        <v>1610</v>
      </c>
      <c r="E109" t="s">
        <v>1611</v>
      </c>
      <c r="F109">
        <v>368</v>
      </c>
      <c r="G109" t="s">
        <v>1612</v>
      </c>
      <c r="I109" s="1" t="s">
        <v>1613</v>
      </c>
      <c r="J109" s="1">
        <v>943</v>
      </c>
      <c r="K109" s="2" t="s">
        <v>1614</v>
      </c>
    </row>
    <row r="110" spans="1:11" x14ac:dyDescent="0.3">
      <c r="A110" t="s">
        <v>1615</v>
      </c>
      <c r="B110" t="s">
        <v>1616</v>
      </c>
      <c r="C110" t="s">
        <v>1617</v>
      </c>
      <c r="D110" t="s">
        <v>1618</v>
      </c>
      <c r="E110" t="s">
        <v>1619</v>
      </c>
      <c r="F110">
        <v>364</v>
      </c>
      <c r="G110" t="s">
        <v>1620</v>
      </c>
      <c r="I110" s="1" t="s">
        <v>1621</v>
      </c>
      <c r="J110" s="1">
        <v>516</v>
      </c>
      <c r="K110" s="2" t="s">
        <v>1622</v>
      </c>
    </row>
    <row r="111" spans="1:11" x14ac:dyDescent="0.3">
      <c r="A111" t="s">
        <v>1623</v>
      </c>
      <c r="B111" t="s">
        <v>1624</v>
      </c>
      <c r="C111" t="s">
        <v>1625</v>
      </c>
      <c r="D111" t="s">
        <v>1626</v>
      </c>
      <c r="E111" t="s">
        <v>593</v>
      </c>
      <c r="F111">
        <v>978</v>
      </c>
      <c r="G111" t="s">
        <v>594</v>
      </c>
      <c r="I111" s="1" t="s">
        <v>1627</v>
      </c>
      <c r="J111" s="1">
        <v>566</v>
      </c>
      <c r="K111" s="2" t="s">
        <v>1628</v>
      </c>
    </row>
    <row r="112" spans="1:11" x14ac:dyDescent="0.3">
      <c r="A112" t="s">
        <v>1629</v>
      </c>
      <c r="B112" t="s">
        <v>1630</v>
      </c>
      <c r="C112" t="s">
        <v>1631</v>
      </c>
      <c r="D112" t="s">
        <v>1632</v>
      </c>
      <c r="E112" t="s">
        <v>1633</v>
      </c>
      <c r="F112">
        <v>352</v>
      </c>
      <c r="G112" t="s">
        <v>1634</v>
      </c>
      <c r="I112" s="1" t="s">
        <v>1635</v>
      </c>
      <c r="J112" s="1">
        <v>558</v>
      </c>
      <c r="K112" s="2" t="s">
        <v>1636</v>
      </c>
    </row>
    <row r="113" spans="1:11" x14ac:dyDescent="0.3">
      <c r="A113" t="s">
        <v>1637</v>
      </c>
      <c r="B113" t="s">
        <v>1638</v>
      </c>
      <c r="C113" t="s">
        <v>1639</v>
      </c>
      <c r="D113" t="s">
        <v>1640</v>
      </c>
      <c r="E113" t="s">
        <v>1641</v>
      </c>
      <c r="F113">
        <v>376</v>
      </c>
      <c r="G113" t="s">
        <v>1642</v>
      </c>
      <c r="I113" s="1" t="s">
        <v>1643</v>
      </c>
      <c r="J113" s="1">
        <v>578</v>
      </c>
      <c r="K113" s="2" t="s">
        <v>1644</v>
      </c>
    </row>
    <row r="114" spans="1:11" x14ac:dyDescent="0.3">
      <c r="A114" t="s">
        <v>1645</v>
      </c>
      <c r="B114" t="s">
        <v>1646</v>
      </c>
      <c r="C114" t="s">
        <v>1647</v>
      </c>
      <c r="D114" t="s">
        <v>1648</v>
      </c>
      <c r="E114" t="s">
        <v>593</v>
      </c>
      <c r="F114">
        <v>978</v>
      </c>
      <c r="G114" t="s">
        <v>594</v>
      </c>
      <c r="I114" s="1" t="s">
        <v>1649</v>
      </c>
      <c r="J114" s="1">
        <v>524</v>
      </c>
      <c r="K114" s="2" t="s">
        <v>1650</v>
      </c>
    </row>
    <row r="115" spans="1:11" x14ac:dyDescent="0.3">
      <c r="A115" t="s">
        <v>1651</v>
      </c>
      <c r="B115" t="s">
        <v>1652</v>
      </c>
      <c r="C115" t="s">
        <v>1653</v>
      </c>
      <c r="D115" t="s">
        <v>1654</v>
      </c>
      <c r="E115" t="s">
        <v>1655</v>
      </c>
      <c r="F115">
        <v>388</v>
      </c>
      <c r="G115" t="s">
        <v>1656</v>
      </c>
      <c r="I115" s="1" t="s">
        <v>1657</v>
      </c>
      <c r="J115" s="1">
        <v>554</v>
      </c>
      <c r="K115" s="2" t="s">
        <v>1658</v>
      </c>
    </row>
    <row r="116" spans="1:11" x14ac:dyDescent="0.3">
      <c r="A116" t="s">
        <v>1659</v>
      </c>
      <c r="B116" t="s">
        <v>1660</v>
      </c>
      <c r="C116" t="s">
        <v>1661</v>
      </c>
      <c r="D116" t="s">
        <v>1662</v>
      </c>
      <c r="E116" t="s">
        <v>1663</v>
      </c>
      <c r="F116">
        <v>392</v>
      </c>
      <c r="G116" t="s">
        <v>1664</v>
      </c>
      <c r="I116" s="1" t="s">
        <v>1665</v>
      </c>
      <c r="J116" s="1">
        <v>512</v>
      </c>
      <c r="K116" s="2" t="s">
        <v>1666</v>
      </c>
    </row>
    <row r="117" spans="1:11" x14ac:dyDescent="0.3">
      <c r="A117" t="s">
        <v>1667</v>
      </c>
      <c r="B117" t="s">
        <v>1668</v>
      </c>
      <c r="C117" t="s">
        <v>1669</v>
      </c>
      <c r="D117" t="s">
        <v>1670</v>
      </c>
      <c r="E117" t="s">
        <v>1671</v>
      </c>
      <c r="F117">
        <v>0</v>
      </c>
      <c r="G117" t="s">
        <v>1672</v>
      </c>
      <c r="I117" s="1" t="s">
        <v>1673</v>
      </c>
      <c r="J117" s="1">
        <v>590</v>
      </c>
      <c r="K117" s="2" t="s">
        <v>1674</v>
      </c>
    </row>
    <row r="118" spans="1:11" x14ac:dyDescent="0.3">
      <c r="A118" t="s">
        <v>1675</v>
      </c>
      <c r="B118" t="s">
        <v>1676</v>
      </c>
      <c r="C118" t="s">
        <v>1677</v>
      </c>
      <c r="D118" t="s">
        <v>1678</v>
      </c>
      <c r="E118" t="s">
        <v>1679</v>
      </c>
      <c r="F118">
        <v>400</v>
      </c>
      <c r="G118" t="s">
        <v>1680</v>
      </c>
      <c r="I118" s="1" t="s">
        <v>1681</v>
      </c>
      <c r="J118" s="1">
        <v>604</v>
      </c>
      <c r="K118" s="2" t="s">
        <v>1682</v>
      </c>
    </row>
    <row r="119" spans="1:11" x14ac:dyDescent="0.3">
      <c r="A119" t="s">
        <v>1683</v>
      </c>
      <c r="B119" t="s">
        <v>1684</v>
      </c>
      <c r="C119" t="s">
        <v>1685</v>
      </c>
      <c r="D119" t="s">
        <v>1686</v>
      </c>
      <c r="E119" t="s">
        <v>1687</v>
      </c>
      <c r="F119">
        <v>398</v>
      </c>
      <c r="G119" t="s">
        <v>1688</v>
      </c>
      <c r="I119" s="1" t="s">
        <v>1689</v>
      </c>
      <c r="J119" s="1">
        <v>598</v>
      </c>
      <c r="K119" s="2" t="s">
        <v>1690</v>
      </c>
    </row>
    <row r="120" spans="1:11" x14ac:dyDescent="0.3">
      <c r="A120" t="s">
        <v>1691</v>
      </c>
      <c r="B120" t="s">
        <v>1692</v>
      </c>
      <c r="C120" t="s">
        <v>1693</v>
      </c>
      <c r="D120" t="s">
        <v>1694</v>
      </c>
      <c r="E120" t="s">
        <v>1695</v>
      </c>
      <c r="F120">
        <v>404</v>
      </c>
      <c r="G120" t="s">
        <v>1696</v>
      </c>
      <c r="I120" s="1" t="s">
        <v>1697</v>
      </c>
      <c r="J120" s="1">
        <v>608</v>
      </c>
      <c r="K120" s="2" t="s">
        <v>1698</v>
      </c>
    </row>
    <row r="121" spans="1:11" x14ac:dyDescent="0.3">
      <c r="A121" t="s">
        <v>1699</v>
      </c>
      <c r="B121" t="s">
        <v>1700</v>
      </c>
      <c r="C121" t="s">
        <v>1701</v>
      </c>
      <c r="D121" t="s">
        <v>1702</v>
      </c>
      <c r="I121" s="1" t="s">
        <v>1703</v>
      </c>
      <c r="J121" s="1">
        <v>586</v>
      </c>
      <c r="K121" s="2" t="s">
        <v>1704</v>
      </c>
    </row>
    <row r="122" spans="1:11" x14ac:dyDescent="0.3">
      <c r="A122" t="s">
        <v>1705</v>
      </c>
      <c r="B122" t="s">
        <v>1706</v>
      </c>
      <c r="C122" t="s">
        <v>1707</v>
      </c>
      <c r="D122" t="s">
        <v>1708</v>
      </c>
      <c r="E122" t="s">
        <v>593</v>
      </c>
      <c r="F122">
        <v>978</v>
      </c>
      <c r="G122" t="s">
        <v>594</v>
      </c>
      <c r="I122" s="1" t="s">
        <v>1709</v>
      </c>
      <c r="J122" s="1">
        <v>985</v>
      </c>
      <c r="K122" s="2" t="s">
        <v>1710</v>
      </c>
    </row>
    <row r="123" spans="1:11" x14ac:dyDescent="0.3">
      <c r="A123" t="s">
        <v>1711</v>
      </c>
      <c r="B123" t="s">
        <v>1712</v>
      </c>
      <c r="C123" t="s">
        <v>1713</v>
      </c>
      <c r="D123" t="s">
        <v>1714</v>
      </c>
      <c r="E123" t="s">
        <v>1715</v>
      </c>
      <c r="F123">
        <v>414</v>
      </c>
      <c r="G123" t="s">
        <v>1466</v>
      </c>
      <c r="I123" s="1" t="s">
        <v>1716</v>
      </c>
      <c r="J123" s="1">
        <v>600</v>
      </c>
      <c r="K123" s="2" t="s">
        <v>1717</v>
      </c>
    </row>
    <row r="124" spans="1:11" x14ac:dyDescent="0.3">
      <c r="A124" t="s">
        <v>1718</v>
      </c>
      <c r="B124" t="s">
        <v>1719</v>
      </c>
      <c r="C124" t="s">
        <v>1720</v>
      </c>
      <c r="D124" t="s">
        <v>1721</v>
      </c>
      <c r="E124" t="s">
        <v>1722</v>
      </c>
      <c r="F124">
        <v>426</v>
      </c>
      <c r="G124" t="s">
        <v>1723</v>
      </c>
      <c r="I124" s="1" t="s">
        <v>1724</v>
      </c>
      <c r="J124" s="1">
        <v>634</v>
      </c>
      <c r="K124" s="2" t="s">
        <v>1725</v>
      </c>
    </row>
    <row r="125" spans="1:11" x14ac:dyDescent="0.3">
      <c r="A125" t="s">
        <v>1726</v>
      </c>
      <c r="B125" t="s">
        <v>1727</v>
      </c>
      <c r="C125" t="s">
        <v>1728</v>
      </c>
      <c r="D125" t="s">
        <v>1729</v>
      </c>
      <c r="E125" t="s">
        <v>593</v>
      </c>
      <c r="F125">
        <v>978</v>
      </c>
      <c r="G125" t="s">
        <v>594</v>
      </c>
      <c r="I125" s="1" t="s">
        <v>1730</v>
      </c>
      <c r="J125" s="1">
        <v>946</v>
      </c>
      <c r="K125" s="2" t="s">
        <v>1731</v>
      </c>
    </row>
    <row r="126" spans="1:11" x14ac:dyDescent="0.3">
      <c r="A126" t="s">
        <v>1732</v>
      </c>
      <c r="B126" t="s">
        <v>1733</v>
      </c>
      <c r="C126" t="s">
        <v>1734</v>
      </c>
      <c r="D126" t="s">
        <v>1735</v>
      </c>
      <c r="E126" t="s">
        <v>1736</v>
      </c>
      <c r="F126">
        <v>422</v>
      </c>
      <c r="G126" t="s">
        <v>1737</v>
      </c>
      <c r="I126" s="1" t="s">
        <v>1738</v>
      </c>
      <c r="J126" s="1">
        <v>941</v>
      </c>
      <c r="K126" s="2" t="s">
        <v>1739</v>
      </c>
    </row>
    <row r="127" spans="1:11" x14ac:dyDescent="0.3">
      <c r="A127" t="s">
        <v>1740</v>
      </c>
      <c r="B127" t="s">
        <v>1741</v>
      </c>
      <c r="C127" t="s">
        <v>1742</v>
      </c>
      <c r="D127" t="s">
        <v>1743</v>
      </c>
      <c r="E127" t="s">
        <v>1744</v>
      </c>
      <c r="F127">
        <v>430</v>
      </c>
      <c r="G127" t="s">
        <v>1745</v>
      </c>
      <c r="I127" s="1" t="s">
        <v>1746</v>
      </c>
      <c r="J127" s="1">
        <v>643</v>
      </c>
      <c r="K127" s="2" t="s">
        <v>1747</v>
      </c>
    </row>
    <row r="128" spans="1:11" x14ac:dyDescent="0.3">
      <c r="A128" t="s">
        <v>1748</v>
      </c>
      <c r="B128" t="s">
        <v>1749</v>
      </c>
      <c r="C128" t="s">
        <v>1750</v>
      </c>
      <c r="D128" t="s">
        <v>1751</v>
      </c>
      <c r="E128" t="s">
        <v>1752</v>
      </c>
      <c r="F128">
        <v>434</v>
      </c>
      <c r="G128" t="s">
        <v>1753</v>
      </c>
      <c r="I128" s="1" t="s">
        <v>1754</v>
      </c>
      <c r="J128" s="1">
        <v>646</v>
      </c>
      <c r="K128" s="2" t="s">
        <v>1755</v>
      </c>
    </row>
    <row r="129" spans="1:11" x14ac:dyDescent="0.3">
      <c r="A129" t="s">
        <v>1756</v>
      </c>
      <c r="B129" t="s">
        <v>1757</v>
      </c>
      <c r="C129" t="s">
        <v>1758</v>
      </c>
      <c r="D129" t="s">
        <v>1759</v>
      </c>
      <c r="E129" t="s">
        <v>1760</v>
      </c>
      <c r="F129">
        <v>756</v>
      </c>
      <c r="G129" t="s">
        <v>1761</v>
      </c>
      <c r="I129" s="1" t="s">
        <v>1762</v>
      </c>
      <c r="J129" s="1">
        <v>682</v>
      </c>
      <c r="K129" s="2" t="s">
        <v>1763</v>
      </c>
    </row>
    <row r="130" spans="1:11" x14ac:dyDescent="0.3">
      <c r="A130" t="s">
        <v>1764</v>
      </c>
      <c r="B130" t="s">
        <v>1765</v>
      </c>
      <c r="C130" t="s">
        <v>1766</v>
      </c>
      <c r="D130" t="s">
        <v>1767</v>
      </c>
      <c r="E130" t="s">
        <v>593</v>
      </c>
      <c r="F130">
        <v>978</v>
      </c>
      <c r="G130" t="s">
        <v>594</v>
      </c>
      <c r="I130" s="1" t="s">
        <v>1768</v>
      </c>
      <c r="J130" s="1">
        <v>90</v>
      </c>
      <c r="K130" s="2" t="s">
        <v>1769</v>
      </c>
    </row>
    <row r="131" spans="1:11" x14ac:dyDescent="0.3">
      <c r="A131" t="s">
        <v>1770</v>
      </c>
      <c r="B131" t="s">
        <v>1771</v>
      </c>
      <c r="C131" t="s">
        <v>1772</v>
      </c>
      <c r="D131" t="s">
        <v>1773</v>
      </c>
      <c r="E131" t="s">
        <v>593</v>
      </c>
      <c r="F131">
        <v>978</v>
      </c>
      <c r="G131" t="s">
        <v>594</v>
      </c>
      <c r="I131" s="1" t="s">
        <v>1774</v>
      </c>
      <c r="J131" s="1">
        <v>690</v>
      </c>
      <c r="K131" s="2" t="s">
        <v>1775</v>
      </c>
    </row>
    <row r="132" spans="1:11" x14ac:dyDescent="0.3">
      <c r="A132" t="s">
        <v>1776</v>
      </c>
      <c r="B132" t="s">
        <v>1777</v>
      </c>
      <c r="C132" t="s">
        <v>1778</v>
      </c>
      <c r="D132" t="s">
        <v>1779</v>
      </c>
      <c r="E132" t="s">
        <v>1780</v>
      </c>
      <c r="F132">
        <v>446</v>
      </c>
      <c r="G132" t="s">
        <v>1781</v>
      </c>
      <c r="I132" s="1" t="s">
        <v>1782</v>
      </c>
      <c r="J132" s="1">
        <v>938</v>
      </c>
      <c r="K132" s="2" t="s">
        <v>1783</v>
      </c>
    </row>
    <row r="133" spans="1:11" x14ac:dyDescent="0.3">
      <c r="A133" t="s">
        <v>1784</v>
      </c>
      <c r="B133" t="s">
        <v>1785</v>
      </c>
      <c r="C133" t="s">
        <v>1786</v>
      </c>
      <c r="D133" t="s">
        <v>1787</v>
      </c>
      <c r="E133" t="s">
        <v>1786</v>
      </c>
      <c r="F133">
        <v>807</v>
      </c>
      <c r="G133" t="s">
        <v>1788</v>
      </c>
      <c r="I133" s="1" t="s">
        <v>1789</v>
      </c>
      <c r="J133" s="1">
        <v>752</v>
      </c>
      <c r="K133" s="2" t="s">
        <v>1790</v>
      </c>
    </row>
    <row r="134" spans="1:11" x14ac:dyDescent="0.3">
      <c r="A134" t="s">
        <v>1791</v>
      </c>
      <c r="B134" t="s">
        <v>1792</v>
      </c>
      <c r="C134" t="s">
        <v>1793</v>
      </c>
      <c r="D134" t="s">
        <v>1794</v>
      </c>
      <c r="E134" t="s">
        <v>1795</v>
      </c>
      <c r="F134">
        <v>969</v>
      </c>
      <c r="G134" t="s">
        <v>1796</v>
      </c>
      <c r="I134" s="1" t="s">
        <v>1797</v>
      </c>
      <c r="J134" s="1">
        <v>702</v>
      </c>
      <c r="K134" s="2" t="s">
        <v>1798</v>
      </c>
    </row>
    <row r="135" spans="1:11" x14ac:dyDescent="0.3">
      <c r="A135" t="s">
        <v>1799</v>
      </c>
      <c r="B135" t="s">
        <v>1800</v>
      </c>
      <c r="C135" t="s">
        <v>1801</v>
      </c>
      <c r="D135" t="s">
        <v>1802</v>
      </c>
      <c r="E135" t="s">
        <v>1803</v>
      </c>
      <c r="F135">
        <v>458</v>
      </c>
      <c r="G135" t="s">
        <v>1804</v>
      </c>
      <c r="I135" s="1" t="s">
        <v>1805</v>
      </c>
      <c r="J135" s="1">
        <v>654</v>
      </c>
      <c r="K135" s="2" t="s">
        <v>1806</v>
      </c>
    </row>
    <row r="136" spans="1:11" x14ac:dyDescent="0.3">
      <c r="A136" t="s">
        <v>1807</v>
      </c>
      <c r="B136" t="s">
        <v>1808</v>
      </c>
      <c r="C136" t="s">
        <v>1809</v>
      </c>
      <c r="D136" t="s">
        <v>1810</v>
      </c>
      <c r="E136" t="s">
        <v>1811</v>
      </c>
      <c r="F136">
        <v>454</v>
      </c>
      <c r="G136" t="s">
        <v>1812</v>
      </c>
      <c r="I136" s="1" t="s">
        <v>1813</v>
      </c>
      <c r="J136" s="1">
        <v>694</v>
      </c>
      <c r="K136" s="2" t="s">
        <v>1814</v>
      </c>
    </row>
    <row r="137" spans="1:11" x14ac:dyDescent="0.3">
      <c r="A137" t="s">
        <v>1815</v>
      </c>
      <c r="B137" t="s">
        <v>1816</v>
      </c>
      <c r="C137" t="s">
        <v>1817</v>
      </c>
      <c r="D137" t="s">
        <v>1818</v>
      </c>
      <c r="E137" t="s">
        <v>1819</v>
      </c>
      <c r="F137">
        <v>462</v>
      </c>
      <c r="G137" t="s">
        <v>1820</v>
      </c>
      <c r="I137" s="1" t="s">
        <v>1821</v>
      </c>
      <c r="J137" s="1">
        <v>706</v>
      </c>
      <c r="K137" s="2" t="s">
        <v>1822</v>
      </c>
    </row>
    <row r="138" spans="1:11" x14ac:dyDescent="0.3">
      <c r="A138" t="s">
        <v>57</v>
      </c>
      <c r="B138" t="s">
        <v>1823</v>
      </c>
      <c r="C138" t="s">
        <v>1824</v>
      </c>
      <c r="D138" t="s">
        <v>1825</v>
      </c>
      <c r="E138" t="s">
        <v>91</v>
      </c>
      <c r="F138">
        <v>952</v>
      </c>
      <c r="G138" t="s">
        <v>60</v>
      </c>
      <c r="I138" s="1" t="s">
        <v>1826</v>
      </c>
      <c r="J138" s="1">
        <v>968</v>
      </c>
      <c r="K138" s="2" t="s">
        <v>1827</v>
      </c>
    </row>
    <row r="139" spans="1:11" x14ac:dyDescent="0.3">
      <c r="A139" t="s">
        <v>1828</v>
      </c>
      <c r="B139" t="s">
        <v>1829</v>
      </c>
      <c r="C139" t="s">
        <v>1830</v>
      </c>
      <c r="D139" t="s">
        <v>1831</v>
      </c>
      <c r="E139" t="s">
        <v>1832</v>
      </c>
      <c r="F139">
        <v>238</v>
      </c>
      <c r="G139" t="s">
        <v>1833</v>
      </c>
      <c r="I139" s="1" t="s">
        <v>1834</v>
      </c>
      <c r="J139" s="1">
        <v>728</v>
      </c>
      <c r="K139" s="2" t="s">
        <v>1835</v>
      </c>
    </row>
    <row r="140" spans="1:11" x14ac:dyDescent="0.3">
      <c r="A140" t="s">
        <v>1836</v>
      </c>
      <c r="B140" t="s">
        <v>1837</v>
      </c>
      <c r="C140" t="s">
        <v>1838</v>
      </c>
      <c r="D140" t="s">
        <v>1839</v>
      </c>
      <c r="E140" t="s">
        <v>593</v>
      </c>
      <c r="F140">
        <v>978</v>
      </c>
      <c r="G140" t="s">
        <v>594</v>
      </c>
      <c r="I140" s="1" t="s">
        <v>1840</v>
      </c>
      <c r="J140" s="1">
        <v>678</v>
      </c>
      <c r="K140" s="2" t="s">
        <v>1841</v>
      </c>
    </row>
    <row r="141" spans="1:11" x14ac:dyDescent="0.3">
      <c r="A141" t="s">
        <v>1842</v>
      </c>
      <c r="B141" t="s">
        <v>1843</v>
      </c>
      <c r="C141" t="s">
        <v>1844</v>
      </c>
      <c r="D141" t="s">
        <v>1845</v>
      </c>
      <c r="E141" t="s">
        <v>1846</v>
      </c>
      <c r="F141">
        <v>504</v>
      </c>
      <c r="G141" t="s">
        <v>1847</v>
      </c>
      <c r="I141" s="1" t="s">
        <v>1848</v>
      </c>
      <c r="J141" s="1">
        <v>760</v>
      </c>
      <c r="K141" s="2" t="s">
        <v>1849</v>
      </c>
    </row>
    <row r="142" spans="1:11" x14ac:dyDescent="0.3">
      <c r="A142" t="s">
        <v>1850</v>
      </c>
      <c r="B142" t="s">
        <v>1851</v>
      </c>
      <c r="C142" t="s">
        <v>1852</v>
      </c>
      <c r="D142" t="s">
        <v>1853</v>
      </c>
      <c r="E142" t="s">
        <v>593</v>
      </c>
      <c r="F142">
        <v>978</v>
      </c>
      <c r="G142" t="s">
        <v>594</v>
      </c>
      <c r="I142" s="1" t="s">
        <v>1854</v>
      </c>
      <c r="J142" s="1">
        <v>748</v>
      </c>
      <c r="K142" s="2" t="s">
        <v>1855</v>
      </c>
    </row>
    <row r="143" spans="1:11" x14ac:dyDescent="0.3">
      <c r="A143" t="s">
        <v>1856</v>
      </c>
      <c r="B143" t="s">
        <v>1857</v>
      </c>
      <c r="C143" t="s">
        <v>1858</v>
      </c>
      <c r="D143" t="s">
        <v>1859</v>
      </c>
      <c r="E143" t="s">
        <v>1860</v>
      </c>
      <c r="F143">
        <v>480</v>
      </c>
      <c r="G143" t="s">
        <v>1861</v>
      </c>
      <c r="I143" s="1" t="s">
        <v>1862</v>
      </c>
      <c r="J143" s="1">
        <v>764</v>
      </c>
      <c r="K143" s="2" t="s">
        <v>1863</v>
      </c>
    </row>
    <row r="144" spans="1:11" x14ac:dyDescent="0.3">
      <c r="A144" t="s">
        <v>1864</v>
      </c>
      <c r="B144" t="s">
        <v>1865</v>
      </c>
      <c r="C144" t="s">
        <v>1866</v>
      </c>
      <c r="D144" t="s">
        <v>1867</v>
      </c>
      <c r="E144" t="s">
        <v>1868</v>
      </c>
      <c r="F144">
        <v>478</v>
      </c>
      <c r="G144" t="s">
        <v>1869</v>
      </c>
      <c r="I144" s="1" t="s">
        <v>1870</v>
      </c>
      <c r="J144" s="1">
        <v>972</v>
      </c>
      <c r="K144" s="2" t="s">
        <v>1871</v>
      </c>
    </row>
    <row r="145" spans="1:11" x14ac:dyDescent="0.3">
      <c r="A145" t="s">
        <v>1872</v>
      </c>
      <c r="B145" t="s">
        <v>1873</v>
      </c>
      <c r="C145" t="s">
        <v>1874</v>
      </c>
      <c r="D145" t="s">
        <v>1875</v>
      </c>
      <c r="E145" t="s">
        <v>593</v>
      </c>
      <c r="F145">
        <v>978</v>
      </c>
      <c r="G145" t="s">
        <v>594</v>
      </c>
      <c r="I145" s="1" t="s">
        <v>1876</v>
      </c>
      <c r="J145" s="1">
        <v>934</v>
      </c>
      <c r="K145" s="2" t="s">
        <v>1877</v>
      </c>
    </row>
    <row r="146" spans="1:11" x14ac:dyDescent="0.3">
      <c r="A146" t="s">
        <v>1878</v>
      </c>
      <c r="B146" t="s">
        <v>1879</v>
      </c>
      <c r="C146" t="s">
        <v>1880</v>
      </c>
      <c r="D146" t="s">
        <v>1881</v>
      </c>
      <c r="E146" t="s">
        <v>1882</v>
      </c>
      <c r="F146">
        <v>484</v>
      </c>
      <c r="G146" t="s">
        <v>1883</v>
      </c>
      <c r="I146" s="1" t="s">
        <v>1884</v>
      </c>
      <c r="J146" s="1">
        <v>788</v>
      </c>
      <c r="K146" s="2" t="s">
        <v>1885</v>
      </c>
    </row>
    <row r="147" spans="1:11" x14ac:dyDescent="0.3">
      <c r="A147" t="s">
        <v>1886</v>
      </c>
      <c r="B147" t="s">
        <v>1887</v>
      </c>
      <c r="C147" t="s">
        <v>1888</v>
      </c>
      <c r="D147" t="s">
        <v>1889</v>
      </c>
      <c r="E147" t="s">
        <v>183</v>
      </c>
      <c r="F147">
        <v>840</v>
      </c>
      <c r="G147" t="s">
        <v>1212</v>
      </c>
      <c r="I147" s="1" t="s">
        <v>1890</v>
      </c>
      <c r="J147" s="1">
        <v>776</v>
      </c>
      <c r="K147" s="2" t="s">
        <v>1891</v>
      </c>
    </row>
    <row r="148" spans="1:11" x14ac:dyDescent="0.3">
      <c r="A148" t="s">
        <v>1892</v>
      </c>
      <c r="B148" t="s">
        <v>1893</v>
      </c>
      <c r="C148" t="s">
        <v>1894</v>
      </c>
      <c r="D148" t="s">
        <v>1895</v>
      </c>
      <c r="E148" t="s">
        <v>1896</v>
      </c>
      <c r="F148">
        <v>498</v>
      </c>
      <c r="G148" t="s">
        <v>1897</v>
      </c>
      <c r="I148" s="1" t="s">
        <v>1898</v>
      </c>
      <c r="J148" s="1">
        <v>949</v>
      </c>
      <c r="K148" s="2" t="s">
        <v>1899</v>
      </c>
    </row>
    <row r="149" spans="1:11" x14ac:dyDescent="0.3">
      <c r="A149" t="s">
        <v>1900</v>
      </c>
      <c r="B149" t="s">
        <v>1901</v>
      </c>
      <c r="C149" t="s">
        <v>1902</v>
      </c>
      <c r="D149" t="s">
        <v>1903</v>
      </c>
      <c r="E149" t="s">
        <v>593</v>
      </c>
      <c r="F149">
        <v>978</v>
      </c>
      <c r="G149" t="s">
        <v>594</v>
      </c>
      <c r="I149" s="1" t="s">
        <v>1904</v>
      </c>
      <c r="J149" s="1">
        <v>780</v>
      </c>
      <c r="K149" s="2" t="s">
        <v>1905</v>
      </c>
    </row>
    <row r="150" spans="1:11" x14ac:dyDescent="0.3">
      <c r="A150" t="s">
        <v>1906</v>
      </c>
      <c r="B150" t="s">
        <v>1907</v>
      </c>
      <c r="C150" t="s">
        <v>1908</v>
      </c>
      <c r="D150" t="s">
        <v>1909</v>
      </c>
      <c r="E150" t="s">
        <v>1910</v>
      </c>
      <c r="F150">
        <v>496</v>
      </c>
      <c r="G150" t="s">
        <v>1911</v>
      </c>
      <c r="I150" s="1" t="s">
        <v>1912</v>
      </c>
      <c r="J150" s="1">
        <v>0</v>
      </c>
      <c r="K150" s="2" t="s">
        <v>1913</v>
      </c>
    </row>
    <row r="151" spans="1:11" x14ac:dyDescent="0.3">
      <c r="A151" t="s">
        <v>1914</v>
      </c>
      <c r="B151" t="s">
        <v>1915</v>
      </c>
      <c r="C151" t="s">
        <v>1916</v>
      </c>
      <c r="D151" t="s">
        <v>1917</v>
      </c>
      <c r="E151" t="s">
        <v>593</v>
      </c>
      <c r="F151">
        <v>978</v>
      </c>
      <c r="G151" t="s">
        <v>594</v>
      </c>
      <c r="I151" s="1" t="s">
        <v>1918</v>
      </c>
      <c r="J151" s="1">
        <v>901</v>
      </c>
      <c r="K151" s="2" t="s">
        <v>1919</v>
      </c>
    </row>
    <row r="152" spans="1:11" x14ac:dyDescent="0.3">
      <c r="A152" t="s">
        <v>1920</v>
      </c>
      <c r="B152" t="s">
        <v>1921</v>
      </c>
      <c r="C152" t="s">
        <v>1922</v>
      </c>
      <c r="D152" t="s">
        <v>1923</v>
      </c>
      <c r="E152" t="s">
        <v>635</v>
      </c>
      <c r="F152">
        <v>951</v>
      </c>
      <c r="G152" t="s">
        <v>636</v>
      </c>
      <c r="I152" s="1" t="s">
        <v>1924</v>
      </c>
      <c r="J152" s="1">
        <v>834</v>
      </c>
      <c r="K152" s="2" t="s">
        <v>1925</v>
      </c>
    </row>
    <row r="153" spans="1:11" x14ac:dyDescent="0.3">
      <c r="A153" t="s">
        <v>1926</v>
      </c>
      <c r="B153" t="s">
        <v>1927</v>
      </c>
      <c r="C153" t="s">
        <v>1928</v>
      </c>
      <c r="D153" t="s">
        <v>1929</v>
      </c>
      <c r="E153" t="s">
        <v>1930</v>
      </c>
      <c r="F153">
        <v>943</v>
      </c>
      <c r="G153" t="s">
        <v>1931</v>
      </c>
      <c r="I153" s="1" t="s">
        <v>1932</v>
      </c>
      <c r="J153" s="1">
        <v>980</v>
      </c>
      <c r="K153" s="2" t="s">
        <v>1933</v>
      </c>
    </row>
    <row r="154" spans="1:11" x14ac:dyDescent="0.3">
      <c r="A154" t="s">
        <v>1934</v>
      </c>
      <c r="B154" t="s">
        <v>1935</v>
      </c>
      <c r="C154" t="s">
        <v>388</v>
      </c>
      <c r="D154" t="s">
        <v>1936</v>
      </c>
      <c r="E154" t="s">
        <v>1937</v>
      </c>
      <c r="F154">
        <v>104</v>
      </c>
      <c r="G154" t="s">
        <v>1938</v>
      </c>
      <c r="I154" s="1" t="s">
        <v>1939</v>
      </c>
      <c r="J154" s="1">
        <v>800</v>
      </c>
      <c r="K154" s="2" t="s">
        <v>1940</v>
      </c>
    </row>
    <row r="155" spans="1:11" x14ac:dyDescent="0.3">
      <c r="A155" t="s">
        <v>1941</v>
      </c>
      <c r="B155" t="s">
        <v>300</v>
      </c>
      <c r="C155" t="s">
        <v>1942</v>
      </c>
      <c r="D155" t="s">
        <v>1943</v>
      </c>
      <c r="E155" t="s">
        <v>1944</v>
      </c>
      <c r="F155">
        <v>516</v>
      </c>
      <c r="G155" t="s">
        <v>1945</v>
      </c>
      <c r="I155" s="1" t="s">
        <v>1946</v>
      </c>
      <c r="J155" s="1">
        <v>840</v>
      </c>
      <c r="K155" s="2" t="s">
        <v>1947</v>
      </c>
    </row>
    <row r="156" spans="1:11" x14ac:dyDescent="0.3">
      <c r="A156" t="s">
        <v>1948</v>
      </c>
      <c r="B156" t="s">
        <v>1949</v>
      </c>
      <c r="C156" t="s">
        <v>1950</v>
      </c>
      <c r="D156" t="s">
        <v>1951</v>
      </c>
      <c r="I156" s="1" t="s">
        <v>1946</v>
      </c>
      <c r="J156" s="1"/>
      <c r="K156" s="2"/>
    </row>
    <row r="157" spans="1:11" x14ac:dyDescent="0.3">
      <c r="A157" t="s">
        <v>1952</v>
      </c>
      <c r="B157" t="s">
        <v>1953</v>
      </c>
      <c r="C157" t="s">
        <v>1954</v>
      </c>
      <c r="D157" t="s">
        <v>1955</v>
      </c>
      <c r="E157" t="s">
        <v>1956</v>
      </c>
      <c r="F157">
        <v>524</v>
      </c>
      <c r="G157" t="s">
        <v>1957</v>
      </c>
      <c r="I157" s="1" t="s">
        <v>1958</v>
      </c>
      <c r="J157" s="1">
        <v>858</v>
      </c>
      <c r="K157" s="2" t="s">
        <v>1959</v>
      </c>
    </row>
    <row r="158" spans="1:11" x14ac:dyDescent="0.3">
      <c r="A158" t="s">
        <v>1960</v>
      </c>
      <c r="B158" t="s">
        <v>1961</v>
      </c>
      <c r="C158" t="s">
        <v>1962</v>
      </c>
      <c r="D158" t="s">
        <v>1963</v>
      </c>
      <c r="E158" t="s">
        <v>1964</v>
      </c>
      <c r="F158">
        <v>558</v>
      </c>
      <c r="G158" t="s">
        <v>1965</v>
      </c>
      <c r="I158" s="1" t="s">
        <v>1966</v>
      </c>
      <c r="J158" s="1">
        <v>860</v>
      </c>
      <c r="K158" s="2" t="s">
        <v>1967</v>
      </c>
    </row>
    <row r="159" spans="1:11" x14ac:dyDescent="0.3">
      <c r="A159" t="s">
        <v>1968</v>
      </c>
      <c r="B159" t="s">
        <v>1969</v>
      </c>
      <c r="C159" t="s">
        <v>1970</v>
      </c>
      <c r="D159" t="s">
        <v>1971</v>
      </c>
      <c r="E159" t="s">
        <v>91</v>
      </c>
      <c r="F159">
        <v>952</v>
      </c>
      <c r="G159" t="s">
        <v>60</v>
      </c>
      <c r="I159" s="1" t="s">
        <v>1972</v>
      </c>
      <c r="J159" s="1">
        <v>937</v>
      </c>
      <c r="K159" s="2" t="s">
        <v>1973</v>
      </c>
    </row>
    <row r="160" spans="1:11" x14ac:dyDescent="0.3">
      <c r="A160" t="s">
        <v>1974</v>
      </c>
      <c r="B160" t="s">
        <v>1975</v>
      </c>
      <c r="C160" t="s">
        <v>1976</v>
      </c>
      <c r="D160" t="s">
        <v>1977</v>
      </c>
      <c r="E160" t="s">
        <v>1978</v>
      </c>
      <c r="F160">
        <v>566</v>
      </c>
      <c r="G160" t="s">
        <v>1979</v>
      </c>
      <c r="I160" s="1" t="s">
        <v>1980</v>
      </c>
      <c r="J160" s="1">
        <v>704</v>
      </c>
      <c r="K160" s="2" t="s">
        <v>1981</v>
      </c>
    </row>
    <row r="161" spans="1:11" x14ac:dyDescent="0.3">
      <c r="A161" t="s">
        <v>1982</v>
      </c>
      <c r="B161" t="s">
        <v>1983</v>
      </c>
      <c r="C161" t="s">
        <v>1984</v>
      </c>
      <c r="D161" t="s">
        <v>1985</v>
      </c>
      <c r="I161" s="1" t="s">
        <v>1986</v>
      </c>
      <c r="J161" s="1">
        <v>548</v>
      </c>
      <c r="K161" s="2" t="s">
        <v>1987</v>
      </c>
    </row>
    <row r="162" spans="1:11" x14ac:dyDescent="0.3">
      <c r="A162" t="s">
        <v>1988</v>
      </c>
      <c r="B162" t="s">
        <v>1989</v>
      </c>
      <c r="C162" t="s">
        <v>1990</v>
      </c>
      <c r="D162" t="s">
        <v>1991</v>
      </c>
      <c r="E162" t="s">
        <v>1992</v>
      </c>
      <c r="F162">
        <v>578</v>
      </c>
      <c r="G162" t="s">
        <v>1993</v>
      </c>
      <c r="I162" s="1" t="s">
        <v>1994</v>
      </c>
      <c r="J162" s="1">
        <v>882</v>
      </c>
      <c r="K162" s="2" t="s">
        <v>1995</v>
      </c>
    </row>
    <row r="163" spans="1:11" x14ac:dyDescent="0.3">
      <c r="A163" t="s">
        <v>1996</v>
      </c>
      <c r="B163" t="s">
        <v>387</v>
      </c>
      <c r="C163" t="s">
        <v>1997</v>
      </c>
      <c r="D163" t="s">
        <v>1998</v>
      </c>
      <c r="I163" s="1" t="s">
        <v>1999</v>
      </c>
      <c r="J163" s="1">
        <v>950</v>
      </c>
      <c r="K163" s="2" t="s">
        <v>2000</v>
      </c>
    </row>
    <row r="164" spans="1:11" x14ac:dyDescent="0.3">
      <c r="A164" t="s">
        <v>2001</v>
      </c>
      <c r="B164" t="s">
        <v>2002</v>
      </c>
      <c r="C164" t="s">
        <v>2003</v>
      </c>
      <c r="D164" t="s">
        <v>2004</v>
      </c>
      <c r="E164" t="s">
        <v>2005</v>
      </c>
      <c r="F164">
        <v>554</v>
      </c>
      <c r="G164" t="s">
        <v>2006</v>
      </c>
      <c r="I164" s="1" t="s">
        <v>2007</v>
      </c>
      <c r="J164" s="1">
        <v>951</v>
      </c>
      <c r="K164" s="2" t="s">
        <v>2008</v>
      </c>
    </row>
    <row r="165" spans="1:11" x14ac:dyDescent="0.3">
      <c r="A165" t="s">
        <v>2009</v>
      </c>
      <c r="B165" t="s">
        <v>2010</v>
      </c>
      <c r="C165" t="s">
        <v>2011</v>
      </c>
      <c r="D165" t="s">
        <v>2012</v>
      </c>
      <c r="E165" t="s">
        <v>2013</v>
      </c>
      <c r="F165">
        <v>512</v>
      </c>
      <c r="G165" t="s">
        <v>2014</v>
      </c>
      <c r="I165" s="1" t="s">
        <v>2015</v>
      </c>
      <c r="J165" s="1">
        <v>952</v>
      </c>
      <c r="K165" s="2" t="s">
        <v>2016</v>
      </c>
    </row>
    <row r="166" spans="1:11" x14ac:dyDescent="0.3">
      <c r="A166" t="s">
        <v>2017</v>
      </c>
      <c r="B166" t="s">
        <v>2018</v>
      </c>
      <c r="C166" t="s">
        <v>2019</v>
      </c>
      <c r="D166" t="s">
        <v>2020</v>
      </c>
      <c r="E166" t="s">
        <v>2021</v>
      </c>
      <c r="F166">
        <v>800</v>
      </c>
      <c r="G166" t="s">
        <v>2022</v>
      </c>
      <c r="I166" s="1" t="s">
        <v>2023</v>
      </c>
      <c r="J166" s="1">
        <v>886</v>
      </c>
      <c r="K166" s="2" t="s">
        <v>2024</v>
      </c>
    </row>
    <row r="167" spans="1:11" x14ac:dyDescent="0.3">
      <c r="A167" t="s">
        <v>2025</v>
      </c>
      <c r="B167" t="s">
        <v>2026</v>
      </c>
      <c r="C167" t="s">
        <v>2027</v>
      </c>
      <c r="D167" t="s">
        <v>2028</v>
      </c>
      <c r="E167" t="s">
        <v>2029</v>
      </c>
      <c r="F167">
        <v>860</v>
      </c>
      <c r="G167" t="s">
        <v>1967</v>
      </c>
      <c r="I167" s="1" t="s">
        <v>2030</v>
      </c>
      <c r="J167" s="1">
        <v>710</v>
      </c>
      <c r="K167" s="2" t="s">
        <v>2031</v>
      </c>
    </row>
    <row r="168" spans="1:11" x14ac:dyDescent="0.3">
      <c r="A168" t="s">
        <v>2032</v>
      </c>
      <c r="B168" t="s">
        <v>2033</v>
      </c>
      <c r="C168" t="s">
        <v>2034</v>
      </c>
      <c r="D168" t="s">
        <v>2035</v>
      </c>
      <c r="E168" t="s">
        <v>2036</v>
      </c>
      <c r="F168">
        <v>586</v>
      </c>
      <c r="G168" t="s">
        <v>2037</v>
      </c>
      <c r="I168" s="1" t="s">
        <v>2038</v>
      </c>
      <c r="J168" s="1">
        <v>967</v>
      </c>
      <c r="K168" s="2" t="s">
        <v>2039</v>
      </c>
    </row>
    <row r="169" spans="1:11" x14ac:dyDescent="0.3">
      <c r="A169" t="s">
        <v>2040</v>
      </c>
      <c r="B169" t="s">
        <v>2041</v>
      </c>
      <c r="C169" t="s">
        <v>2042</v>
      </c>
      <c r="D169" t="s">
        <v>2043</v>
      </c>
      <c r="E169" t="s">
        <v>183</v>
      </c>
      <c r="F169">
        <v>840</v>
      </c>
      <c r="G169" t="s">
        <v>1212</v>
      </c>
    </row>
    <row r="170" spans="1:11" x14ac:dyDescent="0.3">
      <c r="A170" t="s">
        <v>2044</v>
      </c>
      <c r="B170" t="s">
        <v>2045</v>
      </c>
      <c r="C170" t="s">
        <v>2046</v>
      </c>
      <c r="D170" t="s">
        <v>2047</v>
      </c>
      <c r="E170" t="s">
        <v>2048</v>
      </c>
      <c r="F170">
        <v>590</v>
      </c>
      <c r="G170" t="s">
        <v>1674</v>
      </c>
    </row>
    <row r="171" spans="1:11" x14ac:dyDescent="0.3">
      <c r="A171" t="s">
        <v>2049</v>
      </c>
      <c r="B171" t="s">
        <v>2050</v>
      </c>
      <c r="C171" t="s">
        <v>2051</v>
      </c>
      <c r="D171" t="s">
        <v>2052</v>
      </c>
      <c r="E171" t="s">
        <v>2053</v>
      </c>
      <c r="F171">
        <v>598</v>
      </c>
      <c r="G171" t="s">
        <v>1690</v>
      </c>
    </row>
    <row r="172" spans="1:11" x14ac:dyDescent="0.3">
      <c r="A172" t="s">
        <v>2054</v>
      </c>
      <c r="B172" t="s">
        <v>2055</v>
      </c>
      <c r="C172" t="s">
        <v>2056</v>
      </c>
      <c r="D172" t="s">
        <v>2057</v>
      </c>
      <c r="E172" t="s">
        <v>2058</v>
      </c>
      <c r="F172">
        <v>600</v>
      </c>
      <c r="G172" t="s">
        <v>2059</v>
      </c>
    </row>
    <row r="173" spans="1:11" x14ac:dyDescent="0.3">
      <c r="A173" t="s">
        <v>2060</v>
      </c>
      <c r="B173" t="s">
        <v>2061</v>
      </c>
      <c r="C173" t="s">
        <v>2062</v>
      </c>
      <c r="D173" t="s">
        <v>2063</v>
      </c>
      <c r="E173" t="s">
        <v>593</v>
      </c>
      <c r="F173">
        <v>978</v>
      </c>
      <c r="G173" t="s">
        <v>594</v>
      </c>
    </row>
    <row r="174" spans="1:11" x14ac:dyDescent="0.3">
      <c r="A174" t="s">
        <v>2064</v>
      </c>
      <c r="B174" t="s">
        <v>2065</v>
      </c>
      <c r="C174" t="s">
        <v>2066</v>
      </c>
      <c r="D174" t="s">
        <v>2067</v>
      </c>
      <c r="E174" t="s">
        <v>2068</v>
      </c>
      <c r="F174">
        <v>604</v>
      </c>
      <c r="G174" t="s">
        <v>2069</v>
      </c>
    </row>
    <row r="175" spans="1:11" x14ac:dyDescent="0.3">
      <c r="A175" t="s">
        <v>2070</v>
      </c>
      <c r="B175" t="s">
        <v>2071</v>
      </c>
      <c r="C175" t="s">
        <v>2072</v>
      </c>
      <c r="D175" t="s">
        <v>2073</v>
      </c>
      <c r="E175" t="s">
        <v>2074</v>
      </c>
      <c r="F175">
        <v>608</v>
      </c>
      <c r="G175" t="s">
        <v>2075</v>
      </c>
    </row>
    <row r="176" spans="1:11" x14ac:dyDescent="0.3">
      <c r="A176" t="s">
        <v>2076</v>
      </c>
      <c r="B176" t="s">
        <v>2077</v>
      </c>
      <c r="C176" t="s">
        <v>2078</v>
      </c>
      <c r="D176" t="s">
        <v>2079</v>
      </c>
    </row>
    <row r="177" spans="1:7" x14ac:dyDescent="0.3">
      <c r="A177" t="s">
        <v>2080</v>
      </c>
      <c r="B177" t="s">
        <v>2081</v>
      </c>
      <c r="C177" t="s">
        <v>2082</v>
      </c>
      <c r="D177" t="s">
        <v>2083</v>
      </c>
      <c r="E177" t="s">
        <v>2084</v>
      </c>
      <c r="F177">
        <v>985</v>
      </c>
      <c r="G177" t="s">
        <v>2085</v>
      </c>
    </row>
    <row r="178" spans="1:7" x14ac:dyDescent="0.3">
      <c r="A178" t="s">
        <v>2086</v>
      </c>
      <c r="B178" t="s">
        <v>2087</v>
      </c>
      <c r="C178" t="s">
        <v>2088</v>
      </c>
      <c r="D178" t="s">
        <v>2089</v>
      </c>
      <c r="E178" t="s">
        <v>593</v>
      </c>
      <c r="F178">
        <v>978</v>
      </c>
      <c r="G178" t="s">
        <v>594</v>
      </c>
    </row>
    <row r="179" spans="1:7" x14ac:dyDescent="0.3">
      <c r="A179" t="s">
        <v>2090</v>
      </c>
      <c r="B179" t="s">
        <v>2091</v>
      </c>
      <c r="C179" t="s">
        <v>2092</v>
      </c>
      <c r="D179" t="s">
        <v>2093</v>
      </c>
      <c r="E179" t="s">
        <v>183</v>
      </c>
      <c r="F179">
        <v>840</v>
      </c>
      <c r="G179" t="s">
        <v>1212</v>
      </c>
    </row>
    <row r="180" spans="1:7" x14ac:dyDescent="0.3">
      <c r="A180" t="s">
        <v>2094</v>
      </c>
      <c r="B180" t="s">
        <v>2095</v>
      </c>
      <c r="C180" t="s">
        <v>2096</v>
      </c>
      <c r="D180" t="s">
        <v>2097</v>
      </c>
      <c r="E180" t="s">
        <v>593</v>
      </c>
      <c r="F180">
        <v>978</v>
      </c>
      <c r="G180" t="s">
        <v>594</v>
      </c>
    </row>
    <row r="181" spans="1:7" x14ac:dyDescent="0.3">
      <c r="A181" t="s">
        <v>2098</v>
      </c>
      <c r="B181" t="s">
        <v>2099</v>
      </c>
      <c r="C181" t="s">
        <v>2100</v>
      </c>
      <c r="D181" t="s">
        <v>2101</v>
      </c>
      <c r="E181" t="s">
        <v>2102</v>
      </c>
      <c r="F181">
        <v>634</v>
      </c>
      <c r="G181" t="s">
        <v>2103</v>
      </c>
    </row>
    <row r="182" spans="1:7" x14ac:dyDescent="0.3">
      <c r="A182" s="3" t="s">
        <v>2104</v>
      </c>
      <c r="B182" s="3" t="s">
        <v>2105</v>
      </c>
      <c r="C182" s="3" t="s">
        <v>2106</v>
      </c>
      <c r="D182" s="3" t="s">
        <v>2107</v>
      </c>
      <c r="E182" s="3" t="s">
        <v>1001</v>
      </c>
      <c r="F182" s="3">
        <v>950</v>
      </c>
      <c r="G182" s="3" t="s">
        <v>1002</v>
      </c>
    </row>
    <row r="183" spans="1:7" ht="28.8" x14ac:dyDescent="0.3">
      <c r="A183" s="3" t="s">
        <v>2108</v>
      </c>
      <c r="B183" s="3" t="s">
        <v>2109</v>
      </c>
      <c r="C183" s="3" t="s">
        <v>2110</v>
      </c>
      <c r="D183" s="3" t="s">
        <v>2111</v>
      </c>
      <c r="E183" s="3" t="s">
        <v>2112</v>
      </c>
      <c r="F183" s="3">
        <v>976</v>
      </c>
      <c r="G183" s="3" t="s">
        <v>2113</v>
      </c>
    </row>
    <row r="184" spans="1:7" x14ac:dyDescent="0.3">
      <c r="A184" t="s">
        <v>2114</v>
      </c>
      <c r="B184" t="s">
        <v>2115</v>
      </c>
      <c r="C184" t="s">
        <v>2116</v>
      </c>
      <c r="D184" t="s">
        <v>2117</v>
      </c>
      <c r="E184" t="s">
        <v>2118</v>
      </c>
      <c r="F184">
        <v>214</v>
      </c>
      <c r="G184" t="s">
        <v>2119</v>
      </c>
    </row>
    <row r="185" spans="1:7" x14ac:dyDescent="0.3">
      <c r="A185" t="s">
        <v>2120</v>
      </c>
      <c r="B185" t="s">
        <v>2121</v>
      </c>
      <c r="C185" t="s">
        <v>2122</v>
      </c>
      <c r="D185" t="s">
        <v>2123</v>
      </c>
      <c r="E185" t="s">
        <v>1001</v>
      </c>
      <c r="F185">
        <v>950</v>
      </c>
      <c r="G185" t="s">
        <v>1002</v>
      </c>
    </row>
    <row r="186" spans="1:7" x14ac:dyDescent="0.3">
      <c r="A186" t="s">
        <v>2124</v>
      </c>
      <c r="B186" t="s">
        <v>2125</v>
      </c>
      <c r="C186" t="s">
        <v>2126</v>
      </c>
      <c r="D186" t="s">
        <v>2127</v>
      </c>
      <c r="E186" t="s">
        <v>2128</v>
      </c>
      <c r="F186">
        <v>417</v>
      </c>
      <c r="G186" t="s">
        <v>2129</v>
      </c>
    </row>
    <row r="187" spans="1:7" x14ac:dyDescent="0.3">
      <c r="A187" s="3" t="s">
        <v>2130</v>
      </c>
      <c r="B187" s="3" t="s">
        <v>2131</v>
      </c>
      <c r="C187" s="3" t="s">
        <v>2132</v>
      </c>
      <c r="D187" s="3" t="s">
        <v>2133</v>
      </c>
      <c r="E187" s="3" t="s">
        <v>2134</v>
      </c>
      <c r="F187" s="3">
        <v>203</v>
      </c>
      <c r="G187" s="3" t="s">
        <v>2135</v>
      </c>
    </row>
    <row r="188" spans="1:7" x14ac:dyDescent="0.3">
      <c r="A188" t="s">
        <v>2136</v>
      </c>
      <c r="B188" t="s">
        <v>2137</v>
      </c>
      <c r="C188" t="s">
        <v>2138</v>
      </c>
      <c r="D188" t="s">
        <v>2139</v>
      </c>
      <c r="E188" t="s">
        <v>593</v>
      </c>
      <c r="F188">
        <v>978</v>
      </c>
      <c r="G188" t="s">
        <v>594</v>
      </c>
    </row>
    <row r="189" spans="1:7" x14ac:dyDescent="0.3">
      <c r="A189" t="s">
        <v>2140</v>
      </c>
      <c r="B189" t="s">
        <v>2141</v>
      </c>
      <c r="C189" t="s">
        <v>2142</v>
      </c>
      <c r="D189" t="s">
        <v>2143</v>
      </c>
      <c r="E189" t="s">
        <v>2144</v>
      </c>
      <c r="F189">
        <v>946</v>
      </c>
      <c r="G189" t="s">
        <v>2145</v>
      </c>
    </row>
    <row r="190" spans="1:7" x14ac:dyDescent="0.3">
      <c r="A190" t="s">
        <v>2146</v>
      </c>
      <c r="B190" t="s">
        <v>2147</v>
      </c>
      <c r="C190" t="s">
        <v>2148</v>
      </c>
      <c r="D190" t="s">
        <v>2149</v>
      </c>
      <c r="E190" t="s">
        <v>2150</v>
      </c>
      <c r="F190">
        <v>826</v>
      </c>
      <c r="G190" t="s">
        <v>2151</v>
      </c>
    </row>
    <row r="191" spans="1:7" x14ac:dyDescent="0.3">
      <c r="A191" t="s">
        <v>2152</v>
      </c>
      <c r="B191" t="s">
        <v>2153</v>
      </c>
      <c r="C191" t="s">
        <v>2154</v>
      </c>
      <c r="D191" t="s">
        <v>2155</v>
      </c>
      <c r="E191" t="s">
        <v>2156</v>
      </c>
      <c r="F191">
        <v>418</v>
      </c>
      <c r="G191" t="s">
        <v>2157</v>
      </c>
    </row>
    <row r="192" spans="1:7" x14ac:dyDescent="0.3">
      <c r="A192" t="s">
        <v>2158</v>
      </c>
      <c r="B192" t="s">
        <v>2159</v>
      </c>
      <c r="C192" t="s">
        <v>2160</v>
      </c>
      <c r="D192" t="s">
        <v>2161</v>
      </c>
      <c r="E192" t="s">
        <v>2162</v>
      </c>
      <c r="F192">
        <v>646</v>
      </c>
      <c r="G192" t="s">
        <v>2163</v>
      </c>
    </row>
    <row r="193" spans="1:7" x14ac:dyDescent="0.3">
      <c r="A193" t="s">
        <v>2164</v>
      </c>
      <c r="B193" t="s">
        <v>2165</v>
      </c>
      <c r="C193" t="s">
        <v>2166</v>
      </c>
      <c r="D193" t="s">
        <v>2167</v>
      </c>
    </row>
    <row r="194" spans="1:7" x14ac:dyDescent="0.3">
      <c r="A194" t="s">
        <v>2168</v>
      </c>
      <c r="B194" t="s">
        <v>2169</v>
      </c>
      <c r="C194" t="s">
        <v>2170</v>
      </c>
      <c r="D194" t="s">
        <v>2171</v>
      </c>
      <c r="E194" t="s">
        <v>2172</v>
      </c>
      <c r="F194">
        <v>654</v>
      </c>
      <c r="G194" t="s">
        <v>2173</v>
      </c>
    </row>
    <row r="195" spans="1:7" x14ac:dyDescent="0.3">
      <c r="A195" t="s">
        <v>2174</v>
      </c>
      <c r="B195" t="s">
        <v>2175</v>
      </c>
      <c r="C195" t="s">
        <v>2176</v>
      </c>
      <c r="D195" t="s">
        <v>2177</v>
      </c>
      <c r="E195" t="s">
        <v>635</v>
      </c>
      <c r="F195">
        <v>951</v>
      </c>
      <c r="G195" t="s">
        <v>636</v>
      </c>
    </row>
    <row r="196" spans="1:7" x14ac:dyDescent="0.3">
      <c r="A196" t="s">
        <v>2178</v>
      </c>
      <c r="B196" t="s">
        <v>2179</v>
      </c>
      <c r="C196" t="s">
        <v>2180</v>
      </c>
      <c r="D196" t="s">
        <v>2181</v>
      </c>
      <c r="E196" t="s">
        <v>593</v>
      </c>
      <c r="F196">
        <v>978</v>
      </c>
      <c r="G196" t="s">
        <v>594</v>
      </c>
    </row>
    <row r="197" spans="1:7" x14ac:dyDescent="0.3">
      <c r="A197" t="s">
        <v>2182</v>
      </c>
      <c r="B197" t="s">
        <v>2183</v>
      </c>
      <c r="C197" t="s">
        <v>2184</v>
      </c>
      <c r="D197" t="s">
        <v>2185</v>
      </c>
      <c r="E197" t="s">
        <v>593</v>
      </c>
      <c r="F197">
        <v>978</v>
      </c>
      <c r="G197" t="s">
        <v>594</v>
      </c>
    </row>
    <row r="198" spans="1:7" x14ac:dyDescent="0.3">
      <c r="A198" t="s">
        <v>2186</v>
      </c>
      <c r="B198" t="s">
        <v>2187</v>
      </c>
      <c r="C198" t="s">
        <v>2188</v>
      </c>
      <c r="D198" t="s">
        <v>2189</v>
      </c>
      <c r="E198" t="s">
        <v>635</v>
      </c>
      <c r="F198">
        <v>951</v>
      </c>
      <c r="G198" t="s">
        <v>636</v>
      </c>
    </row>
    <row r="199" spans="1:7" x14ac:dyDescent="0.3">
      <c r="A199" t="s">
        <v>2190</v>
      </c>
      <c r="B199" t="s">
        <v>2191</v>
      </c>
      <c r="C199" t="s">
        <v>2192</v>
      </c>
      <c r="D199" t="s">
        <v>2193</v>
      </c>
      <c r="E199" t="s">
        <v>593</v>
      </c>
      <c r="F199">
        <v>978</v>
      </c>
      <c r="G199" t="s">
        <v>594</v>
      </c>
    </row>
    <row r="200" spans="1:7" x14ac:dyDescent="0.3">
      <c r="A200" t="s">
        <v>2194</v>
      </c>
      <c r="B200" t="s">
        <v>2195</v>
      </c>
      <c r="C200" t="s">
        <v>2196</v>
      </c>
      <c r="D200" t="s">
        <v>2197</v>
      </c>
      <c r="E200" t="s">
        <v>635</v>
      </c>
      <c r="F200">
        <v>951</v>
      </c>
      <c r="G200" t="s">
        <v>636</v>
      </c>
    </row>
    <row r="201" spans="1:7" x14ac:dyDescent="0.3">
      <c r="A201" t="s">
        <v>2198</v>
      </c>
      <c r="B201" t="s">
        <v>2199</v>
      </c>
      <c r="C201" t="s">
        <v>2200</v>
      </c>
      <c r="D201" t="s">
        <v>2201</v>
      </c>
      <c r="E201" t="s">
        <v>593</v>
      </c>
      <c r="F201">
        <v>978</v>
      </c>
      <c r="G201" t="s">
        <v>594</v>
      </c>
    </row>
    <row r="202" spans="1:7" x14ac:dyDescent="0.3">
      <c r="A202" t="s">
        <v>2202</v>
      </c>
      <c r="B202" t="s">
        <v>2203</v>
      </c>
      <c r="C202" t="s">
        <v>2204</v>
      </c>
      <c r="D202" t="s">
        <v>2205</v>
      </c>
      <c r="E202" t="s">
        <v>183</v>
      </c>
      <c r="F202">
        <v>840</v>
      </c>
      <c r="G202" t="s">
        <v>1212</v>
      </c>
    </row>
    <row r="203" spans="1:7" x14ac:dyDescent="0.3">
      <c r="A203" t="s">
        <v>2206</v>
      </c>
      <c r="B203" t="s">
        <v>2207</v>
      </c>
      <c r="C203" t="s">
        <v>2208</v>
      </c>
      <c r="D203" t="s">
        <v>2209</v>
      </c>
      <c r="E203" t="s">
        <v>2210</v>
      </c>
      <c r="F203">
        <v>882</v>
      </c>
      <c r="G203" t="s">
        <v>2211</v>
      </c>
    </row>
    <row r="204" spans="1:7" x14ac:dyDescent="0.3">
      <c r="A204" s="3" t="s">
        <v>2212</v>
      </c>
      <c r="B204" s="3" t="s">
        <v>2213</v>
      </c>
      <c r="C204" s="3" t="s">
        <v>2214</v>
      </c>
      <c r="D204" s="3" t="s">
        <v>2215</v>
      </c>
      <c r="E204" s="3" t="s">
        <v>183</v>
      </c>
      <c r="F204" s="3">
        <v>840</v>
      </c>
      <c r="G204" s="3" t="s">
        <v>1212</v>
      </c>
    </row>
    <row r="205" spans="1:7" x14ac:dyDescent="0.3">
      <c r="A205" t="s">
        <v>2216</v>
      </c>
      <c r="B205" t="s">
        <v>2217</v>
      </c>
      <c r="C205" t="s">
        <v>2218</v>
      </c>
      <c r="D205" t="s">
        <v>2219</v>
      </c>
      <c r="E205" t="s">
        <v>2220</v>
      </c>
      <c r="F205">
        <v>678</v>
      </c>
      <c r="G205" t="s">
        <v>2221</v>
      </c>
    </row>
    <row r="206" spans="1:7" x14ac:dyDescent="0.3">
      <c r="A206" t="s">
        <v>2222</v>
      </c>
      <c r="B206" t="s">
        <v>2223</v>
      </c>
      <c r="C206" t="s">
        <v>2224</v>
      </c>
      <c r="D206" t="s">
        <v>2225</v>
      </c>
      <c r="E206" t="s">
        <v>91</v>
      </c>
      <c r="F206">
        <v>952</v>
      </c>
      <c r="G206" t="s">
        <v>60</v>
      </c>
    </row>
    <row r="207" spans="1:7" x14ac:dyDescent="0.3">
      <c r="A207" t="s">
        <v>2226</v>
      </c>
      <c r="B207" t="s">
        <v>2227</v>
      </c>
      <c r="C207" t="s">
        <v>2228</v>
      </c>
      <c r="D207" t="s">
        <v>2229</v>
      </c>
      <c r="E207" t="s">
        <v>2230</v>
      </c>
      <c r="F207">
        <v>941</v>
      </c>
      <c r="G207" t="s">
        <v>2231</v>
      </c>
    </row>
    <row r="208" spans="1:7" x14ac:dyDescent="0.3">
      <c r="A208" t="s">
        <v>2232</v>
      </c>
      <c r="B208" t="s">
        <v>2233</v>
      </c>
      <c r="C208" t="s">
        <v>2234</v>
      </c>
      <c r="D208" t="s">
        <v>2235</v>
      </c>
      <c r="E208" t="s">
        <v>2236</v>
      </c>
      <c r="F208">
        <v>690</v>
      </c>
      <c r="G208" t="s">
        <v>2237</v>
      </c>
    </row>
    <row r="209" spans="1:7" x14ac:dyDescent="0.3">
      <c r="A209" t="s">
        <v>2238</v>
      </c>
      <c r="B209" t="s">
        <v>2239</v>
      </c>
      <c r="C209" t="s">
        <v>2240</v>
      </c>
      <c r="D209" t="s">
        <v>2241</v>
      </c>
      <c r="E209" t="s">
        <v>2242</v>
      </c>
      <c r="F209">
        <v>694</v>
      </c>
      <c r="G209" t="s">
        <v>2243</v>
      </c>
    </row>
    <row r="210" spans="1:7" x14ac:dyDescent="0.3">
      <c r="A210" t="s">
        <v>2244</v>
      </c>
      <c r="B210" t="s">
        <v>2245</v>
      </c>
      <c r="C210" t="s">
        <v>2246</v>
      </c>
      <c r="D210" t="s">
        <v>2247</v>
      </c>
      <c r="E210" t="s">
        <v>2248</v>
      </c>
      <c r="F210">
        <v>702</v>
      </c>
      <c r="G210" t="s">
        <v>2249</v>
      </c>
    </row>
    <row r="211" spans="1:7" x14ac:dyDescent="0.3">
      <c r="A211" t="s">
        <v>2250</v>
      </c>
      <c r="B211" t="s">
        <v>2251</v>
      </c>
      <c r="C211" t="s">
        <v>2252</v>
      </c>
      <c r="D211" t="s">
        <v>2253</v>
      </c>
      <c r="E211" t="s">
        <v>593</v>
      </c>
      <c r="F211">
        <v>978</v>
      </c>
      <c r="G211" t="s">
        <v>594</v>
      </c>
    </row>
    <row r="212" spans="1:7" x14ac:dyDescent="0.3">
      <c r="A212" t="s">
        <v>2254</v>
      </c>
      <c r="B212" t="s">
        <v>2255</v>
      </c>
      <c r="C212" t="s">
        <v>2256</v>
      </c>
      <c r="D212" t="s">
        <v>2257</v>
      </c>
      <c r="E212" t="s">
        <v>593</v>
      </c>
      <c r="F212">
        <v>978</v>
      </c>
      <c r="G212" t="s">
        <v>594</v>
      </c>
    </row>
    <row r="213" spans="1:7" x14ac:dyDescent="0.3">
      <c r="A213" t="s">
        <v>2258</v>
      </c>
      <c r="B213" t="s">
        <v>2259</v>
      </c>
      <c r="C213" t="s">
        <v>2260</v>
      </c>
      <c r="D213" t="s">
        <v>2261</v>
      </c>
      <c r="E213" t="s">
        <v>2262</v>
      </c>
      <c r="F213">
        <v>706</v>
      </c>
      <c r="G213" t="s">
        <v>1822</v>
      </c>
    </row>
    <row r="214" spans="1:7" x14ac:dyDescent="0.3">
      <c r="A214" t="s">
        <v>2263</v>
      </c>
      <c r="B214" t="s">
        <v>2264</v>
      </c>
      <c r="C214" t="s">
        <v>2265</v>
      </c>
      <c r="D214" t="s">
        <v>2266</v>
      </c>
      <c r="E214" t="s">
        <v>2267</v>
      </c>
      <c r="F214">
        <v>938</v>
      </c>
      <c r="G214" t="s">
        <v>2268</v>
      </c>
    </row>
    <row r="215" spans="1:7" x14ac:dyDescent="0.3">
      <c r="A215" t="s">
        <v>2269</v>
      </c>
      <c r="B215" t="s">
        <v>2270</v>
      </c>
      <c r="C215" t="s">
        <v>2271</v>
      </c>
      <c r="D215" t="s">
        <v>2272</v>
      </c>
      <c r="E215" t="s">
        <v>2273</v>
      </c>
      <c r="F215">
        <v>728</v>
      </c>
      <c r="G215" t="s">
        <v>2274</v>
      </c>
    </row>
    <row r="216" spans="1:7" x14ac:dyDescent="0.3">
      <c r="A216" t="s">
        <v>2275</v>
      </c>
      <c r="B216" t="s">
        <v>2276</v>
      </c>
      <c r="C216" t="s">
        <v>2277</v>
      </c>
      <c r="D216" t="s">
        <v>2278</v>
      </c>
      <c r="E216" t="s">
        <v>2279</v>
      </c>
      <c r="F216">
        <v>144</v>
      </c>
      <c r="G216" t="s">
        <v>2280</v>
      </c>
    </row>
    <row r="217" spans="1:7" x14ac:dyDescent="0.3">
      <c r="A217" t="s">
        <v>2281</v>
      </c>
      <c r="B217" t="s">
        <v>2282</v>
      </c>
      <c r="C217" t="s">
        <v>2283</v>
      </c>
      <c r="D217" t="s">
        <v>2284</v>
      </c>
      <c r="E217" t="s">
        <v>2285</v>
      </c>
      <c r="F217">
        <v>752</v>
      </c>
      <c r="G217" t="s">
        <v>2286</v>
      </c>
    </row>
    <row r="218" spans="1:7" x14ac:dyDescent="0.3">
      <c r="A218" t="s">
        <v>2287</v>
      </c>
      <c r="B218" t="s">
        <v>2288</v>
      </c>
      <c r="C218" t="s">
        <v>2289</v>
      </c>
      <c r="D218" t="s">
        <v>2290</v>
      </c>
      <c r="E218" t="s">
        <v>1760</v>
      </c>
      <c r="F218">
        <v>756</v>
      </c>
      <c r="G218" t="s">
        <v>1761</v>
      </c>
    </row>
    <row r="219" spans="1:7" x14ac:dyDescent="0.3">
      <c r="A219" t="s">
        <v>2291</v>
      </c>
      <c r="B219" t="s">
        <v>2292</v>
      </c>
      <c r="C219" t="s">
        <v>2293</v>
      </c>
      <c r="D219" t="s">
        <v>2294</v>
      </c>
      <c r="E219" t="s">
        <v>2295</v>
      </c>
      <c r="F219">
        <v>968</v>
      </c>
      <c r="G219" t="s">
        <v>2296</v>
      </c>
    </row>
    <row r="220" spans="1:7" x14ac:dyDescent="0.3">
      <c r="A220" t="s">
        <v>2297</v>
      </c>
      <c r="B220" t="s">
        <v>2298</v>
      </c>
      <c r="C220" t="s">
        <v>2299</v>
      </c>
      <c r="D220" t="s">
        <v>2300</v>
      </c>
      <c r="E220" t="s">
        <v>2301</v>
      </c>
      <c r="F220">
        <v>760</v>
      </c>
      <c r="G220" t="s">
        <v>2302</v>
      </c>
    </row>
    <row r="221" spans="1:7" x14ac:dyDescent="0.3">
      <c r="A221" t="s">
        <v>1871</v>
      </c>
      <c r="B221" t="s">
        <v>2303</v>
      </c>
      <c r="C221" t="s">
        <v>2304</v>
      </c>
      <c r="D221" t="s">
        <v>2305</v>
      </c>
      <c r="E221" t="s">
        <v>2306</v>
      </c>
      <c r="F221">
        <v>972</v>
      </c>
      <c r="G221" t="s">
        <v>2307</v>
      </c>
    </row>
    <row r="222" spans="1:7" x14ac:dyDescent="0.3">
      <c r="A222" t="s">
        <v>2308</v>
      </c>
      <c r="B222" t="s">
        <v>2309</v>
      </c>
      <c r="C222" t="s">
        <v>2310</v>
      </c>
      <c r="D222" t="s">
        <v>2311</v>
      </c>
      <c r="E222" t="s">
        <v>2312</v>
      </c>
      <c r="F222">
        <v>901</v>
      </c>
      <c r="G222" t="s">
        <v>2313</v>
      </c>
    </row>
    <row r="223" spans="1:7" x14ac:dyDescent="0.3">
      <c r="A223" t="s">
        <v>2314</v>
      </c>
      <c r="B223" t="s">
        <v>2315</v>
      </c>
      <c r="C223" t="s">
        <v>2316</v>
      </c>
      <c r="D223" t="s">
        <v>2317</v>
      </c>
      <c r="E223" t="s">
        <v>2318</v>
      </c>
      <c r="F223">
        <v>834</v>
      </c>
      <c r="G223" t="s">
        <v>2319</v>
      </c>
    </row>
    <row r="224" spans="1:7" x14ac:dyDescent="0.3">
      <c r="A224" s="3" t="s">
        <v>2320</v>
      </c>
      <c r="B224" s="3" t="s">
        <v>2321</v>
      </c>
      <c r="C224" s="3" t="s">
        <v>2322</v>
      </c>
      <c r="D224" s="3" t="s">
        <v>2323</v>
      </c>
      <c r="E224" s="3" t="s">
        <v>1001</v>
      </c>
      <c r="F224" s="3">
        <v>950</v>
      </c>
      <c r="G224" s="3" t="s">
        <v>1002</v>
      </c>
    </row>
    <row r="225" spans="1:7" ht="28.8" x14ac:dyDescent="0.3">
      <c r="A225" s="3" t="s">
        <v>2324</v>
      </c>
      <c r="B225" s="3" t="s">
        <v>2325</v>
      </c>
      <c r="C225" s="3" t="s">
        <v>2326</v>
      </c>
      <c r="D225" s="3" t="s">
        <v>2327</v>
      </c>
      <c r="E225" s="3" t="s">
        <v>183</v>
      </c>
      <c r="F225" s="3">
        <v>840</v>
      </c>
      <c r="G225" s="3" t="s">
        <v>1212</v>
      </c>
    </row>
    <row r="226" spans="1:7" x14ac:dyDescent="0.3">
      <c r="A226" t="s">
        <v>2328</v>
      </c>
      <c r="B226" t="s">
        <v>2329</v>
      </c>
      <c r="C226" t="s">
        <v>2330</v>
      </c>
      <c r="D226" t="s">
        <v>2331</v>
      </c>
    </row>
    <row r="227" spans="1:7" x14ac:dyDescent="0.3">
      <c r="A227" t="s">
        <v>2332</v>
      </c>
      <c r="B227" t="s">
        <v>2333</v>
      </c>
      <c r="C227" t="s">
        <v>2334</v>
      </c>
      <c r="D227" t="s">
        <v>2335</v>
      </c>
      <c r="E227" t="s">
        <v>593</v>
      </c>
      <c r="F227">
        <v>978</v>
      </c>
      <c r="G227" t="s">
        <v>594</v>
      </c>
    </row>
    <row r="228" spans="1:7" x14ac:dyDescent="0.3">
      <c r="A228" t="s">
        <v>2336</v>
      </c>
      <c r="B228" t="s">
        <v>2337</v>
      </c>
      <c r="C228" t="s">
        <v>2338</v>
      </c>
      <c r="D228" t="s">
        <v>2339</v>
      </c>
      <c r="E228" t="s">
        <v>2340</v>
      </c>
      <c r="F228">
        <v>764</v>
      </c>
      <c r="G228" t="s">
        <v>2341</v>
      </c>
    </row>
    <row r="229" spans="1:7" x14ac:dyDescent="0.3">
      <c r="A229" t="s">
        <v>2342</v>
      </c>
      <c r="B229" t="s">
        <v>2343</v>
      </c>
      <c r="C229" t="s">
        <v>2344</v>
      </c>
      <c r="D229" t="s">
        <v>2345</v>
      </c>
      <c r="E229" t="s">
        <v>183</v>
      </c>
      <c r="F229">
        <v>840</v>
      </c>
      <c r="G229" t="s">
        <v>1212</v>
      </c>
    </row>
    <row r="230" spans="1:7" x14ac:dyDescent="0.3">
      <c r="A230" t="s">
        <v>2346</v>
      </c>
      <c r="B230" t="s">
        <v>2347</v>
      </c>
      <c r="C230" t="s">
        <v>2348</v>
      </c>
      <c r="D230" t="s">
        <v>2349</v>
      </c>
      <c r="E230" t="s">
        <v>91</v>
      </c>
      <c r="F230">
        <v>952</v>
      </c>
      <c r="G230" t="s">
        <v>60</v>
      </c>
    </row>
    <row r="231" spans="1:7" x14ac:dyDescent="0.3">
      <c r="A231" t="s">
        <v>2350</v>
      </c>
      <c r="B231" t="s">
        <v>2351</v>
      </c>
      <c r="C231" t="s">
        <v>2352</v>
      </c>
      <c r="D231" t="s">
        <v>2353</v>
      </c>
    </row>
    <row r="232" spans="1:7" x14ac:dyDescent="0.3">
      <c r="A232" t="s">
        <v>2354</v>
      </c>
      <c r="B232" t="s">
        <v>2355</v>
      </c>
      <c r="C232" t="s">
        <v>2356</v>
      </c>
      <c r="D232" t="s">
        <v>2357</v>
      </c>
      <c r="E232" t="s">
        <v>2358</v>
      </c>
      <c r="F232">
        <v>776</v>
      </c>
      <c r="G232" t="s">
        <v>2359</v>
      </c>
    </row>
    <row r="233" spans="1:7" x14ac:dyDescent="0.3">
      <c r="A233" t="s">
        <v>2360</v>
      </c>
      <c r="B233" t="s">
        <v>2361</v>
      </c>
      <c r="C233" t="s">
        <v>2362</v>
      </c>
      <c r="D233" t="s">
        <v>2363</v>
      </c>
      <c r="E233" t="s">
        <v>2364</v>
      </c>
      <c r="F233">
        <v>780</v>
      </c>
      <c r="G233" t="s">
        <v>2365</v>
      </c>
    </row>
    <row r="234" spans="1:7" x14ac:dyDescent="0.3">
      <c r="A234" t="s">
        <v>2366</v>
      </c>
      <c r="B234" t="s">
        <v>2367</v>
      </c>
      <c r="C234" t="s">
        <v>2368</v>
      </c>
      <c r="D234" t="s">
        <v>2369</v>
      </c>
      <c r="E234" t="s">
        <v>2370</v>
      </c>
      <c r="F234">
        <v>788</v>
      </c>
      <c r="G234" t="s">
        <v>2371</v>
      </c>
    </row>
    <row r="235" spans="1:7" x14ac:dyDescent="0.3">
      <c r="A235" t="s">
        <v>2372</v>
      </c>
      <c r="B235" t="s">
        <v>2373</v>
      </c>
      <c r="C235" t="s">
        <v>2374</v>
      </c>
      <c r="D235" t="s">
        <v>2375</v>
      </c>
      <c r="E235" t="s">
        <v>2376</v>
      </c>
      <c r="F235">
        <v>934</v>
      </c>
      <c r="G235" t="s">
        <v>2377</v>
      </c>
    </row>
    <row r="236" spans="1:7" x14ac:dyDescent="0.3">
      <c r="A236" t="s">
        <v>2378</v>
      </c>
      <c r="B236" t="s">
        <v>2379</v>
      </c>
      <c r="C236" t="s">
        <v>2380</v>
      </c>
      <c r="D236" t="s">
        <v>2381</v>
      </c>
      <c r="E236" t="s">
        <v>2382</v>
      </c>
      <c r="F236">
        <v>949</v>
      </c>
      <c r="G236" t="s">
        <v>2383</v>
      </c>
    </row>
    <row r="237" spans="1:7" x14ac:dyDescent="0.3">
      <c r="A237" t="s">
        <v>2384</v>
      </c>
      <c r="B237" t="s">
        <v>2385</v>
      </c>
      <c r="C237" t="s">
        <v>2386</v>
      </c>
      <c r="D237" t="s">
        <v>2387</v>
      </c>
      <c r="E237" t="s">
        <v>2388</v>
      </c>
      <c r="F237">
        <v>0</v>
      </c>
      <c r="G237" t="s">
        <v>2389</v>
      </c>
    </row>
    <row r="238" spans="1:7" x14ac:dyDescent="0.3">
      <c r="A238" t="s">
        <v>2390</v>
      </c>
      <c r="B238" t="s">
        <v>2391</v>
      </c>
      <c r="C238" t="s">
        <v>2392</v>
      </c>
      <c r="D238" t="s">
        <v>2393</v>
      </c>
      <c r="E238" t="s">
        <v>2394</v>
      </c>
      <c r="F238">
        <v>980</v>
      </c>
      <c r="G238" t="s">
        <v>2395</v>
      </c>
    </row>
    <row r="239" spans="1:7" x14ac:dyDescent="0.3">
      <c r="A239" t="s">
        <v>2396</v>
      </c>
      <c r="B239" t="s">
        <v>2397</v>
      </c>
      <c r="C239" t="s">
        <v>2398</v>
      </c>
      <c r="D239" t="s">
        <v>2399</v>
      </c>
      <c r="E239" t="s">
        <v>2400</v>
      </c>
      <c r="F239">
        <v>858</v>
      </c>
      <c r="G239" t="s">
        <v>2401</v>
      </c>
    </row>
    <row r="240" spans="1:7" x14ac:dyDescent="0.3">
      <c r="A240" t="s">
        <v>2402</v>
      </c>
      <c r="B240" t="s">
        <v>2403</v>
      </c>
      <c r="C240" t="s">
        <v>2404</v>
      </c>
      <c r="D240" t="s">
        <v>2405</v>
      </c>
      <c r="E240" t="s">
        <v>2406</v>
      </c>
      <c r="F240">
        <v>548</v>
      </c>
      <c r="G240" t="s">
        <v>2407</v>
      </c>
    </row>
    <row r="241" spans="1:7" x14ac:dyDescent="0.3">
      <c r="A241" t="s">
        <v>2408</v>
      </c>
      <c r="B241" t="s">
        <v>2409</v>
      </c>
      <c r="C241" t="s">
        <v>2410</v>
      </c>
      <c r="D241" t="s">
        <v>2411</v>
      </c>
      <c r="E241" t="s">
        <v>593</v>
      </c>
      <c r="F241">
        <v>978</v>
      </c>
      <c r="G241" t="s">
        <v>594</v>
      </c>
    </row>
    <row r="242" spans="1:7" x14ac:dyDescent="0.3">
      <c r="A242" t="s">
        <v>2412</v>
      </c>
      <c r="B242" t="s">
        <v>2413</v>
      </c>
      <c r="C242" t="s">
        <v>2414</v>
      </c>
      <c r="D242" t="s">
        <v>2415</v>
      </c>
      <c r="E242" t="s">
        <v>2416</v>
      </c>
      <c r="F242">
        <v>937</v>
      </c>
      <c r="G242" t="s">
        <v>1973</v>
      </c>
    </row>
    <row r="243" spans="1:7" x14ac:dyDescent="0.3">
      <c r="A243" t="s">
        <v>2417</v>
      </c>
      <c r="B243" t="s">
        <v>2418</v>
      </c>
      <c r="C243" t="s">
        <v>2419</v>
      </c>
      <c r="D243" t="s">
        <v>2420</v>
      </c>
      <c r="E243" t="s">
        <v>2421</v>
      </c>
      <c r="F243">
        <v>704</v>
      </c>
      <c r="G243" t="s">
        <v>2422</v>
      </c>
    </row>
    <row r="244" spans="1:7" x14ac:dyDescent="0.3">
      <c r="A244" t="s">
        <v>2423</v>
      </c>
      <c r="B244" t="s">
        <v>2424</v>
      </c>
      <c r="C244" t="s">
        <v>2425</v>
      </c>
      <c r="D244" t="s">
        <v>2426</v>
      </c>
      <c r="E244" t="s">
        <v>2427</v>
      </c>
      <c r="F244">
        <v>886</v>
      </c>
      <c r="G244" t="s">
        <v>2428</v>
      </c>
    </row>
    <row r="245" spans="1:7" x14ac:dyDescent="0.3">
      <c r="A245" t="s">
        <v>2429</v>
      </c>
      <c r="B245" t="s">
        <v>2430</v>
      </c>
      <c r="C245" t="s">
        <v>2431</v>
      </c>
      <c r="D245" t="s">
        <v>2432</v>
      </c>
      <c r="E245" t="s">
        <v>2433</v>
      </c>
      <c r="F245">
        <v>967</v>
      </c>
      <c r="G245" t="s">
        <v>2434</v>
      </c>
    </row>
    <row r="246" spans="1:7" x14ac:dyDescent="0.3">
      <c r="A246" t="s">
        <v>2435</v>
      </c>
      <c r="B246" t="s">
        <v>2436</v>
      </c>
      <c r="C246" t="s">
        <v>2437</v>
      </c>
      <c r="D246" t="s">
        <v>2438</v>
      </c>
      <c r="E246" t="s">
        <v>183</v>
      </c>
      <c r="F246">
        <v>840</v>
      </c>
      <c r="G246" t="s">
        <v>1212</v>
      </c>
    </row>
  </sheetData>
  <sheetProtection algorithmName="SHA-512" hashValue="VQOOX4Lc1Ye6PkGmJo3I8IYT7NDH11i6eaF6o85Qp/3+yYMXyihhguMYpCH19wcFPvv2GweyoDS1GMLfzdjwMg==" saltValue="nNRw/dc9xyzIp7rStmL8f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205A149F-0005-44E0-9E1D-198E97C88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Commodities_list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 Cook</cp:lastModifiedBy>
  <cp:revision/>
  <dcterms:created xsi:type="dcterms:W3CDTF">2018-04-20T09:16:43Z</dcterms:created>
  <dcterms:modified xsi:type="dcterms:W3CDTF">2025-08-06T10:55:29Z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