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r139\Documents\"/>
    </mc:Choice>
  </mc:AlternateContent>
  <xr:revisionPtr revIDLastSave="0" documentId="8_{E434D670-366B-418D-B68B-085F754B9871}" xr6:coauthVersionLast="47" xr6:coauthVersionMax="47" xr10:uidLastSave="{00000000-0000-0000-0000-000000000000}"/>
  <bookViews>
    <workbookView xWindow="-108" yWindow="-108" windowWidth="23256" windowHeight="13896" tabRatio="910" firstSheet="1" activeTab="3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des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8" i="11" l="1"/>
  <c r="J136" i="4"/>
  <c r="J134" i="4"/>
  <c r="E28" i="12"/>
  <c r="E27" i="12"/>
  <c r="E26" i="12"/>
  <c r="E25" i="12"/>
  <c r="E24" i="12"/>
  <c r="E23" i="12"/>
  <c r="E22" i="12"/>
  <c r="E21" i="12"/>
  <c r="D135" i="8"/>
  <c r="E29" i="12" l="1"/>
  <c r="I136" i="4"/>
  <c r="D142" i="8"/>
  <c r="D185" i="8"/>
  <c r="D183" i="8"/>
  <c r="D92" i="8"/>
  <c r="E22" i="9"/>
  <c r="K320" i="11" l="1"/>
  <c r="D108" i="8" s="1"/>
  <c r="I320" i="11" l="1"/>
  <c r="B122" i="8" l="1"/>
  <c r="B120" i="8"/>
  <c r="B118" i="8"/>
  <c r="E61" i="9" l="1"/>
  <c r="E60" i="9" l="1"/>
  <c r="E59" i="9"/>
  <c r="E62" i="9"/>
  <c r="B73" i="8"/>
  <c r="E23" i="9" l="1"/>
  <c r="B138" i="8" l="1"/>
  <c r="B103" i="8"/>
  <c r="B101" i="8"/>
  <c r="B99" i="8"/>
  <c r="B97" i="8"/>
  <c r="B95" i="8"/>
  <c r="B93" i="8"/>
  <c r="B91" i="8"/>
  <c r="B89" i="8"/>
  <c r="B75" i="8"/>
  <c r="B71" i="8"/>
  <c r="B69" i="8"/>
  <c r="B55" i="11"/>
  <c r="B52" i="11"/>
  <c r="B65" i="11"/>
  <c r="N4" i="4"/>
  <c r="E4" i="12"/>
  <c r="H4" i="8"/>
  <c r="G4" i="9"/>
  <c r="E21" i="9"/>
  <c r="B35" i="4"/>
  <c r="C35" i="4"/>
  <c r="D35" i="4"/>
  <c r="E35" i="4"/>
  <c r="B29" i="4"/>
  <c r="C29" i="4"/>
  <c r="D29" i="4"/>
  <c r="E29" i="4"/>
  <c r="E131" i="4"/>
  <c r="D131" i="4"/>
  <c r="C131" i="4"/>
  <c r="B131" i="4"/>
  <c r="E92" i="4"/>
  <c r="D92" i="4"/>
  <c r="C92" i="4"/>
  <c r="B92" i="4"/>
  <c r="E90" i="4"/>
  <c r="D90" i="4"/>
  <c r="C90" i="4"/>
  <c r="B90" i="4"/>
  <c r="E88" i="4"/>
  <c r="D88" i="4"/>
  <c r="C88" i="4"/>
  <c r="B88" i="4"/>
  <c r="E43" i="4"/>
  <c r="D43" i="4"/>
  <c r="C43" i="4"/>
  <c r="B43" i="4"/>
  <c r="E42" i="4"/>
  <c r="D42" i="4"/>
  <c r="C42" i="4"/>
  <c r="B42" i="4"/>
  <c r="E41" i="4"/>
  <c r="D41" i="4"/>
  <c r="C41" i="4"/>
  <c r="B41" i="4"/>
  <c r="E33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85" i="4"/>
  <c r="C108" i="4"/>
  <c r="C122" i="4"/>
  <c r="C124" i="4"/>
  <c r="C33" i="4"/>
  <c r="C34" i="4"/>
  <c r="C36" i="4"/>
  <c r="C37" i="4"/>
  <c r="C38" i="4"/>
  <c r="C39" i="4"/>
  <c r="C40" i="4"/>
  <c r="D25" i="4"/>
  <c r="D26" i="4"/>
  <c r="D27" i="4"/>
  <c r="D28" i="4"/>
  <c r="D85" i="4"/>
  <c r="D108" i="4"/>
  <c r="D122" i="4"/>
  <c r="D124" i="4"/>
  <c r="D33" i="4"/>
  <c r="D34" i="4"/>
  <c r="D36" i="4"/>
  <c r="D37" i="4"/>
  <c r="D38" i="4"/>
  <c r="D39" i="4"/>
  <c r="D40" i="4"/>
  <c r="E25" i="4"/>
  <c r="E26" i="4"/>
  <c r="E27" i="4"/>
  <c r="E28" i="4"/>
  <c r="E85" i="4"/>
  <c r="E108" i="4"/>
  <c r="E122" i="4"/>
  <c r="E124" i="4"/>
  <c r="E34" i="4"/>
  <c r="E36" i="4"/>
  <c r="E37" i="4"/>
  <c r="E38" i="4"/>
  <c r="E39" i="4"/>
  <c r="E40" i="4"/>
  <c r="B25" i="4"/>
  <c r="B26" i="4"/>
  <c r="B27" i="4"/>
  <c r="B28" i="4"/>
  <c r="B85" i="4"/>
  <c r="B108" i="4"/>
  <c r="B122" i="4"/>
  <c r="B124" i="4"/>
  <c r="B33" i="4"/>
  <c r="B34" i="4"/>
  <c r="B36" i="4"/>
  <c r="B37" i="4"/>
  <c r="B38" i="4"/>
  <c r="B39" i="4"/>
  <c r="B40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<sst xmlns="http://schemas.openxmlformats.org/spreadsheetml/2006/main" count="6638" uniqueCount="2463">
  <si>
    <t>Rempli le :</t>
  </si>
  <si>
    <t>AAAA-MM-JJ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</si>
  <si>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</si>
  <si>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</si>
  <si>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</si>
  <si>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</si>
  <si>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</si>
  <si>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</si>
  <si>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</si>
  <si>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</si>
  <si>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</si>
  <si>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</si>
  <si>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</si>
  <si>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</si>
  <si>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</si>
  <si>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</si>
  <si>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</si>
  <si>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</si>
  <si>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</si>
  <si>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</si>
  <si>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</si>
  <si>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</si>
  <si>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</si>
  <si>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</si>
  <si>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</si>
  <si>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</si>
  <si>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</si>
  <si>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</si>
  <si>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</si>
  <si>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</si>
  <si>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</si>
  <si>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</si>
  <si>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</si>
  <si>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</si>
  <si>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</si>
  <si>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</si>
  <si>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</si>
  <si>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</si>
  <si>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</si>
  <si>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</si>
  <si>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</si>
  <si>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</si>
  <si>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</si>
  <si>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</si>
  <si>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</si>
  <si>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</si>
  <si>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</si>
  <si>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</si>
  <si>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</si>
  <si>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</si>
  <si>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</si>
  <si>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</si>
  <si>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</si>
  <si>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</si>
  <si>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</si>
  <si>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</si>
  <si>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</si>
  <si>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</si>
  <si>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Gabon</t>
  </si>
  <si>
    <t>Code ISO de la devise</t>
  </si>
  <si>
    <t xml:space="preserve"> 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</si>
  <si>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</si>
  <si>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</si>
  <si>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</si>
  <si>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</si>
  <si>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</si>
  <si>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</si>
  <si>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</si>
  <si>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MOORE Insight</t>
  </si>
  <si>
    <t>Date à laquelle le Rapport ITIE a été rendu public</t>
  </si>
  <si>
    <t>URL, Rapport ITIE</t>
  </si>
  <si>
    <t>https://itiegabon.ga/view.twg?dir=4882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</si>
  <si>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</si>
  <si>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</si>
  <si>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</si>
  <si>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</si>
  <si>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</si>
  <si>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</si>
  <si>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</si>
  <si>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</si>
  <si>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</si>
  <si>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</si>
  <si>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Oui, à travers le rapportage ITIE</t>
  </si>
  <si>
    <t>Portail/fichiers de données ouvertes</t>
  </si>
  <si>
    <t>https://open-data.site/site/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</si>
  <si>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</si>
  <si>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</si>
  <si>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</si>
  <si>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</si>
  <si>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</si>
  <si>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</si>
  <si>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</si>
  <si>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</si>
  <si>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</si>
  <si>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XAF</t>
  </si>
  <si>
    <t xml:space="preserve">Taux de change utilisé : 1 USD = </t>
  </si>
  <si>
    <t>Source du taux de change (URL,…):</t>
  </si>
  <si>
    <t>http://www.dgepf.ga/object.getObject.do?id=308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</si>
  <si>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</si>
  <si>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</si>
  <si>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</si>
  <si>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</si>
  <si>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</si>
  <si>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</si>
  <si>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</si>
  <si>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</si>
  <si>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</si>
  <si>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</si>
  <si>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</si>
  <si>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</si>
  <si>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</si>
  <si>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Marcelin Nziengui</t>
  </si>
  <si>
    <t>Organisation</t>
  </si>
  <si>
    <t>ITIE Gabon</t>
  </si>
  <si>
    <t>Adresse électronique</t>
  </si>
  <si>
    <t>stpitiegabon.contacts@gmail.com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</si>
  <si>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</si>
  <si>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</si>
  <si>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</si>
  <si>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</si>
  <si>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</si>
  <si>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</si>
  <si>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</si>
  <si>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</si>
  <si>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</si>
  <si>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</si>
  <si>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</si>
  <si>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</si>
  <si>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</si>
  <si>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</si>
  <si>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</si>
  <si>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</si>
  <si>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</si>
  <si>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</si>
  <si>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</si>
  <si>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Sous-Section 4.1.2 et  4.2.2  du rapport ITIE 2022</t>
  </si>
  <si>
    <t>Vue d’ensemble des rôles des agences gouvernementales ?</t>
  </si>
  <si>
    <t>Régime des droits pétroliers et miniers?</t>
  </si>
  <si>
    <t>Sous-Sections 4.1.3, 4.1.2 et 4.2.2 du rapport ITIE 2022</t>
  </si>
  <si>
    <t>Régime fiscal ?</t>
  </si>
  <si>
    <t xml:space="preserve"> Sous-Section 4.2.3 et  4.1.2 du rapport ITIE 2022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</si>
  <si>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</si>
  <si>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</si>
  <si>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Sous-Section 4.1.4 et  4.2.4  du rapport ITIE 2022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</si>
  <si>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</si>
  <si>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</si>
  <si>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</si>
  <si>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</si>
  <si>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t xml:space="preserve">Le nombre d’octrois de licences: 49 titres miniers et 0 pétroliers en 2022 </t>
  </si>
  <si>
    <t>Le nombre d’octrois de licences: 49 titres miniers et 0 pétroliers en 2022 / les transferts:  3 titre miniers et 1 pétrolier en 2022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</si>
  <si>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</si>
  <si>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</si>
  <si>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Sous-Section 4.2.5  et Annexe 5 du rapport ITIE 2022</t>
  </si>
  <si>
    <t>Registre des licences pour le secteur pétrolier</t>
  </si>
  <si>
    <t>Sous-Section 4.1.5 et  Annexe 4 du rapport ITIE 2022</t>
  </si>
  <si>
    <t>Objet d'une recommandation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</si>
  <si>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</si>
  <si>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</si>
  <si>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</si>
  <si>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Sous-Section 4.1.7 et  4.2.6  du rapport ITIE 2022</t>
  </si>
  <si>
    <t>Les contrats sont-ils divulgués ?</t>
  </si>
  <si>
    <t>Non disponible</t>
  </si>
  <si>
    <t>Registre des contrats pour le secteur minier</t>
  </si>
  <si>
    <t>Sous-Section 4.1.7  du rapport ITIE 2022</t>
  </si>
  <si>
    <t>Registre des contrats pour le secteur pétrolier</t>
  </si>
  <si>
    <t>Sous-Section 4.2.6  du rapport ITIE 2022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</si>
  <si>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</si>
  <si>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</si>
  <si>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</si>
  <si>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Sous-Section 4.5  et Annexe 2 du rapport ITIE 2022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</si>
  <si>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</si>
  <si>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</si>
  <si>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</si>
  <si>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</si>
  <si>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Section 4.1.8 et section 4.2.7 du rapport ITIE 2022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</si>
  <si>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</si>
  <si>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</si>
  <si>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</si>
  <si>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</si>
  <si>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Sous-Section 4.1.13 et 4.2.11  du rapport ITIE 2022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</si>
  <si>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</si>
  <si>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</si>
  <si>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</si>
  <si>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Section 4.1.14 et Section 4.2.12</t>
  </si>
  <si>
    <t>Divulgation des valeurs de production</t>
  </si>
  <si>
    <t>Pétrole brut (2709), volume</t>
  </si>
  <si>
    <t>Barils</t>
  </si>
  <si>
    <t>FCFA</t>
  </si>
  <si>
    <t>Gaz naturel (2711), volume</t>
  </si>
  <si>
    <t>Or (7108), volume</t>
  </si>
  <si>
    <t>Tonnes</t>
  </si>
  <si>
    <t>Manganèse (2602), volume</t>
  </si>
  <si>
    <t>1 267 412 418 428</t>
  </si>
  <si>
    <t>Sables naturels (2505), volume</t>
  </si>
  <si>
    <t>Sable concass, volume</t>
  </si>
  <si>
    <t>16785,81</t>
  </si>
  <si>
    <t>Sm3</t>
  </si>
  <si>
    <t>Graviers, volume</t>
  </si>
  <si>
    <t>157 256,93</t>
  </si>
  <si>
    <t>Latérite,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</si>
  <si>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</si>
  <si>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</si>
  <si>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Section 4.1.15 et Section 4.2.13</t>
  </si>
  <si>
    <t>Divulgation des valeurs d’exportation</t>
  </si>
  <si>
    <t>47 190 432 374</t>
  </si>
  <si>
    <t>10 218 126</t>
  </si>
  <si>
    <t>402 110 664 174</t>
  </si>
  <si>
    <t>Charbon (2701), volume</t>
  </si>
  <si>
    <t>Cuivre (2603), volume</t>
  </si>
  <si>
    <t>Ajouter ici toute autre matière première, volume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</si>
  <si>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</si>
  <si>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</si>
  <si>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Section 7</t>
  </si>
  <si>
    <t>Les décisions du Groupe multipartite concernant les seuils de matérialité sont-elles publiquement disponibles ?</t>
  </si>
  <si>
    <t>Section 5.1.2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</si>
  <si>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</si>
  <si>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</si>
  <si>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</si>
  <si>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</si>
  <si>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Déclaration ITIE</t>
  </si>
  <si>
    <t>Section 4.1.9</t>
  </si>
  <si>
    <t>Si oui, quel est le volume reçu?</t>
  </si>
  <si>
    <t>Pétrole brut, volume</t>
  </si>
  <si>
    <t>Gaz naturel, volume</t>
  </si>
  <si>
    <t>Si oui, combien a été vendu?</t>
  </si>
  <si>
    <t>Tableau 21 du rapport ITIE 2022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</si>
  <si>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</si>
  <si>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</si>
  <si>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</si>
  <si>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Section 4.2.8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</si>
  <si>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</si>
  <si>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</si>
  <si>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</si>
  <si>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Section 4.1.11 et 4.2.9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</si>
  <si>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</si>
  <si>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</si>
  <si>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</si>
  <si>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Section 4,1,8, Section 4,2,7 et Section 7</t>
  </si>
  <si>
    <t>Soit 16 882 894 500  au titres des dividendes collectées par la SEM</t>
  </si>
  <si>
    <t>Si oui, quel est le montant total des revenus perçus par les entreprises d’État ?</t>
  </si>
  <si>
    <t>et 6 751 705 bbl de pétrole collectés par la GOC valorisé à 420 726 065 146 XAF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</si>
  <si>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</si>
  <si>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Section 4.1.16 et 4.2.14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</si>
  <si>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</si>
  <si>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</si>
  <si>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</si>
  <si>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</si>
  <si>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</si>
  <si>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</si>
  <si>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Section 2.5.2</t>
  </si>
  <si>
    <t>Les agences gouvernementales font-elles l’objet d’audits crédibles et indépendants ?</t>
  </si>
  <si>
    <t>Section 4,7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</si>
  <si>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</si>
  <si>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</si>
  <si>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</si>
  <si>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</si>
  <si>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</si>
  <si>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Section 4.3</t>
  </si>
  <si>
    <t>Le gouvernement divulgue-t-il la part des revenus extractifs qui ne sont pas inscrits dans le budget de l’État ?</t>
  </si>
  <si>
    <t>Section 4.3 et Section 7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</si>
  <si>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</si>
  <si>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</si>
  <si>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</si>
  <si>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</si>
  <si>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</si>
  <si>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</si>
  <si>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Section 4.3.3</t>
  </si>
  <si>
    <t>Le gouvernement donne-t-il une description des processus budgétaire et d’audit du pays ?</t>
  </si>
  <si>
    <t>Section 4.3.3 et Section 4.7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</si>
  <si>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</si>
  <si>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Oui, divulgation systématique</t>
  </si>
  <si>
    <t>https://www.budget.gouv.ga/9-actualites/1110-rapport-d-execution-budgetaire/  
https://www.dgbfip.com/public/uploads/documentation/Rapport/RTEB3%202022%20Final%20ok.pdf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</si>
  <si>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</si>
  <si>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</si>
  <si>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</si>
  <si>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</si>
  <si>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</si>
  <si>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Section 7.5.2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</si>
  <si>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</si>
  <si>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</si>
  <si>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</si>
  <si>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</si>
  <si>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</si>
  <si>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</si>
  <si>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</si>
  <si>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Section 4.1.18 et 4.2.16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</si>
  <si>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</si>
  <si>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</si>
  <si>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</si>
  <si>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t>Section 4.4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</si>
  <si>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</si>
  <si>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</si>
  <si>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</si>
  <si>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</si>
  <si>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</si>
  <si>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</si>
  <si>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</si>
  <si>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</si>
  <si>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Emploi - secteur extractif - femme</t>
  </si>
  <si>
    <t xml:space="preserve">Emploi - secteur extractif </t>
  </si>
  <si>
    <t>employés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</si>
  <si>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</si>
  <si>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</si>
  <si>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</si>
  <si>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</si>
  <si>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</si>
  <si>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</si>
  <si>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Divulgation systèmatique</t>
  </si>
  <si>
    <t>Section 4.6 Rapport ITIE
 - Ministère des Eaux, des Forêts, de la Mer, de l'Environnement, Chargé du Plan Climat, et du Plan d'Affectation des Terres.
 - Politique de protection de l'environnement (Loi n°007/2014 du 1er août 2014)
- Politique portant orientation du développement durable au Gabon (Loi n°002/2014 du 1er août 2014).</t>
  </si>
  <si>
    <t>Banque de données contenant études d'impact environnemental, procédures de certification ou documentation similaire relevant de la protection de l'environnement?</t>
  </si>
  <si>
    <t xml:space="preserve"> - Ministère des Eaux, des Forêts, de la Mer, de l'Environnement, Chargé du Plan Climat, et du Plan d'Affectation des Terres.
 - Politique de protection de l'environnement (Loi n°007/2014 du 1er août 2014)
- Politique portant orientation du développement durable au Gabon (Loi n°002/2014 du 1er août 2014).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</si>
  <si>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</si>
  <si>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</si>
  <si>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</si>
  <si>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</si>
  <si>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</si>
  <si>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</si>
  <si>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</si>
  <si>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</si>
  <si>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</si>
  <si>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</si>
  <si>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</si>
  <si>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</si>
  <si>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</si>
  <si>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</si>
  <si>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Générale de de la Comptabilité Publique et du Trésor (DGCPT)</t>
  </si>
  <si>
    <t>Administration centrale</t>
  </si>
  <si>
    <t>Direction Générale des Douanes et des Droits Indirects (DGDDI)</t>
  </si>
  <si>
    <t>Direction Générale des Hydrocarbures (DGH)</t>
  </si>
  <si>
    <t>Direction Générale des Impôts (DGI)</t>
  </si>
  <si>
    <t>Société Équatoriale des Mines (SEM)</t>
  </si>
  <si>
    <t>Direction Générale des Mines et de la Géologie (DGMG)</t>
  </si>
  <si>
    <t>Gabon Oil Company (GOC)</t>
  </si>
  <si>
    <t>Caisse de Dépôt et de Consignation (CDC)</t>
  </si>
  <si>
    <t>Liste des entreprises déclarantes</t>
  </si>
  <si>
    <t>Identifiants d’entreprise</t>
  </si>
  <si>
    <t>Nom complet de l’entreprise</t>
  </si>
  <si>
    <t>Type d’entreprise</t>
  </si>
  <si>
    <t>Numéro d’identifiant d’entreprise</t>
  </si>
  <si>
    <t>Secteur</t>
  </si>
  <si>
    <t>Matières premières (séparées par une virgule)</t>
  </si>
  <si>
    <t xml:space="preserve">Cotation en bourse ou site Internet de l’entreprise </t>
  </si>
  <si>
    <t>États financiers audités (ou s’ils ne sont pas disponibles, bilan, flux de trésorerie, compte de résultat)</t>
  </si>
  <si>
    <t>Rapport sur les versés au gouvernement</t>
  </si>
  <si>
    <t>ADDAX PETROLEUM OIL &amp; GAS GABON INC</t>
  </si>
  <si>
    <t>Privée</t>
  </si>
  <si>
    <t>799010H</t>
  </si>
  <si>
    <t>Pétrole &amp; Gaz</t>
  </si>
  <si>
    <t>Pétrole (Oil)</t>
  </si>
  <si>
    <t>N/a</t>
  </si>
  <si>
    <t>ALPHA CENTAURI MINING SA</t>
  </si>
  <si>
    <t>742876X</t>
  </si>
  <si>
    <t>Minier</t>
  </si>
  <si>
    <t>Nc</t>
  </si>
  <si>
    <t>ASSALA GABON ENERGY</t>
  </si>
  <si>
    <t>790299M</t>
  </si>
  <si>
    <t>NASDAQ</t>
  </si>
  <si>
    <t>ASSALA UPSTREAM</t>
  </si>
  <si>
    <t>795099U</t>
  </si>
  <si>
    <t>BW ENERGY GABON SA</t>
  </si>
  <si>
    <t>745484F</t>
  </si>
  <si>
    <t>CICMHZ</t>
  </si>
  <si>
    <t>784553L</t>
  </si>
  <si>
    <t>COMILOG</t>
  </si>
  <si>
    <t>790240V</t>
  </si>
  <si>
    <t>Extraction de manganèse brut</t>
  </si>
  <si>
    <t>EURONEXT PARIS</t>
  </si>
  <si>
    <t>GABON OIL COMPANY</t>
  </si>
  <si>
    <t>Société publique financière et Entreprise d'Etat</t>
  </si>
  <si>
    <t>730280E</t>
  </si>
  <si>
    <t>Extraction hydrocarbures</t>
  </si>
  <si>
    <t>MAUREL ET PROM</t>
  </si>
  <si>
    <t xml:space="preserve">Recherche et exploitations des hydrocarbures </t>
  </si>
  <si>
    <t>NOUVELLE GABON MINING SA</t>
  </si>
  <si>
    <t>732999A</t>
  </si>
  <si>
    <t>ORANJE NASSAU</t>
  </si>
  <si>
    <t>796081C</t>
  </si>
  <si>
    <t>PERENCO OIL &amp; GAS</t>
  </si>
  <si>
    <t xml:space="preserve">Exploration et production d'hydrocarbures </t>
  </si>
  <si>
    <t>SINO GABON SA</t>
  </si>
  <si>
    <t>784052Y</t>
  </si>
  <si>
    <t>Vente pétrole</t>
  </si>
  <si>
    <t>SOCIETE EQUATORIALE DES MINES</t>
  </si>
  <si>
    <t>779575R</t>
  </si>
  <si>
    <t>STREAM OIL</t>
  </si>
  <si>
    <t>787663E</t>
  </si>
  <si>
    <t>TotalEnergie EP GABON</t>
  </si>
  <si>
    <t>790335E</t>
  </si>
  <si>
    <t>TULLOW OIL GABON</t>
  </si>
  <si>
    <t>798380H</t>
  </si>
  <si>
    <t>Bourse de Londres</t>
  </si>
  <si>
    <t>VAALCO GABON SA</t>
  </si>
  <si>
    <t>737161K</t>
  </si>
  <si>
    <t>Exploration, forage et developpement de la production des gisements d'hydrocarbures.</t>
  </si>
  <si>
    <t>NY &amp; Londres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</si>
  <si>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</si>
  <si>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</si>
  <si>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</si>
  <si>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</si>
  <si>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</si>
  <si>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</si>
  <si>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</si>
  <si>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</si>
  <si>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</si>
  <si>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</si>
  <si>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Ajoutez de nouvelles lignes au besoin, effectuez un clic droit sur le numéro de ligne à gauche, puis sélectionnez « Insérer »</t>
  </si>
  <si>
    <t>Aluminium (2606)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</si>
  <si>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</si>
  <si>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</si>
  <si>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</si>
  <si>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</si>
  <si>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</si>
  <si>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</si>
  <si>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</si>
  <si>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</si>
  <si>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</si>
  <si>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</si>
  <si>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</si>
  <si>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</si>
  <si>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</si>
  <si>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</si>
  <si>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</si>
  <si>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</si>
  <si>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</si>
  <si>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</si>
  <si>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</si>
  <si>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</si>
  <si>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Redevances (1415E1)</t>
  </si>
  <si>
    <t>Bonus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</si>
  <si>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</si>
  <si>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Impôts généraux sur les biens et services (TVA, taxes sur les ventes, taxes sur le chiffre d’affaires)(1141E)</t>
  </si>
  <si>
    <t>Contrats de Partage (Ventes Etat Huile)</t>
  </si>
  <si>
    <t>Discounts</t>
  </si>
  <si>
    <t>Provenant de la participation de l’État (1412E2)</t>
  </si>
  <si>
    <t xml:space="preserve">Dividendes </t>
  </si>
  <si>
    <t>Revenus du pipe 18 pouces</t>
  </si>
  <si>
    <t>RMP Gaz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</si>
  <si>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</si>
  <si>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RMP Huile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</si>
  <si>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</si>
  <si>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Amendes, peines et dédits (143E)</t>
  </si>
  <si>
    <t>Amendes</t>
  </si>
  <si>
    <t>Autres impôts payés par les entreprises exploitant des ressources naturelles (116E)</t>
  </si>
  <si>
    <t>Autres Paiements (&gt; 5 millions FCFA) aux Trésor Public</t>
  </si>
  <si>
    <t>Droits de douane et autres droits d’importation (1151E)</t>
  </si>
  <si>
    <t>Contribution Communautaire Intégration (CCI)</t>
  </si>
  <si>
    <t>Contribution pour l'Union Africaine (CAF)</t>
  </si>
  <si>
    <t>Contribution spéciale de solidarité (CSS)</t>
  </si>
  <si>
    <t>Droit d'accise (DAC)</t>
  </si>
  <si>
    <t>Droit de douane import (DDI)</t>
  </si>
  <si>
    <t>Prélèvement OHADA (OAD)</t>
  </si>
  <si>
    <t>Redevance scanner (RDS)</t>
  </si>
  <si>
    <t>Taxe Communautaire Intégration (TCI)</t>
  </si>
  <si>
    <t>Taxe spécifique (TSP)</t>
  </si>
  <si>
    <t>Taxe sur la Valeur Ajoutée (TVA)</t>
  </si>
  <si>
    <t>Redevance Informatique</t>
  </si>
  <si>
    <t>Acte soumis aux droits fixes</t>
  </si>
  <si>
    <t>Autres produits et taxes</t>
  </si>
  <si>
    <t>Autres produits miniers</t>
  </si>
  <si>
    <t>Impôts sur la propriété (113E)</t>
  </si>
  <si>
    <t>Contrib. foncière des propriétés bâties</t>
  </si>
  <si>
    <t>Contrib. foncière des propriétés non bâties</t>
  </si>
  <si>
    <t>Autres Paiements (&gt; 5 millions FCFA) à la DGDDI</t>
  </si>
  <si>
    <t>Redevance Informatique (RI)</t>
  </si>
  <si>
    <t>Taxe sur les produits minéraux (TPM)</t>
  </si>
  <si>
    <t>Impôts sur la masse salariale et la force de travail (112E)</t>
  </si>
  <si>
    <t>Contribution a la formation professionnelle</t>
  </si>
  <si>
    <t>Contribution des licences</t>
  </si>
  <si>
    <t>Contribution des patentes</t>
  </si>
  <si>
    <t>Contribution spéciale de solidarité nationale</t>
  </si>
  <si>
    <t>Domaines miniers (manganèse)</t>
  </si>
  <si>
    <t>Fonds national de l'habitat</t>
  </si>
  <si>
    <t>Impôts ordinaires sur le revenu, le bénéfice et les plus-values (1112E1)</t>
  </si>
  <si>
    <t>Impôt sur les sociétés hors mine et pétrole</t>
  </si>
  <si>
    <t>Dividendes</t>
  </si>
  <si>
    <t>Droits de licence (114521E)</t>
  </si>
  <si>
    <t>Droits Fixes</t>
  </si>
  <si>
    <t>Impôt sur les sociétés minières</t>
  </si>
  <si>
    <t>Taxes sur les exportations (1152E)</t>
  </si>
  <si>
    <t>Droit de sortie (DSO)</t>
  </si>
  <si>
    <t>Fonds d’équipement</t>
  </si>
  <si>
    <t>Pinalité</t>
  </si>
  <si>
    <t>Impôt sur les sociétés pétrolières</t>
  </si>
  <si>
    <t>Pénalité taxe sur la valeur ajoutée</t>
  </si>
  <si>
    <t>Pénalités de recouvrement</t>
  </si>
  <si>
    <t>Pénalités domaines&gt;300.000 f</t>
  </si>
  <si>
    <t>R.C.M (dividende, jetons, tantième)</t>
  </si>
  <si>
    <t>R.C.M assimilée (redressement)</t>
  </si>
  <si>
    <t>Fonds de formation</t>
  </si>
  <si>
    <t xml:space="preserve">R.C.M assimilée (redressement)	</t>
  </si>
  <si>
    <t>R.C.M autres participations</t>
  </si>
  <si>
    <t>Redevance superficiaire</t>
  </si>
  <si>
    <t>Taxe forfaitaire d habitation</t>
  </si>
  <si>
    <t>Taxe spéciale immobilière sur les loyers</t>
  </si>
  <si>
    <t>Taxe sur la valeur ajoutée</t>
  </si>
  <si>
    <t>Taxe sur les carrières</t>
  </si>
  <si>
    <t xml:space="preserve">Part de l'huile de l'État </t>
  </si>
  <si>
    <t>Fonds de soutien aux hydrocarbures</t>
  </si>
  <si>
    <t>Fonds d'impact environnemental</t>
  </si>
  <si>
    <t>RMP Mines</t>
  </si>
  <si>
    <t>Ajouter de nouvelles lignes au besoin, effectuer un clic droit sur le numéro de ligne à gauche, puis sélectionner « Insérer »</t>
  </si>
  <si>
    <t>Total en USD</t>
  </si>
  <si>
    <t>Informations complémentaires</t>
  </si>
  <si>
    <t>Toute information complémentaire non admissible pour être incluse dans le tableau ci-dessus doit figurer en dessous dans un commentaire.</t>
  </si>
  <si>
    <t>Les perceptions du gouvernement provenant des entreprises pour le compte de leurs employés sont comme suit:</t>
  </si>
  <si>
    <t>Flux</t>
  </si>
  <si>
    <t>Montant FCFA</t>
  </si>
  <si>
    <t>Les revenus sur salaires</t>
  </si>
  <si>
    <t>Retenue a la source</t>
  </si>
  <si>
    <t>Taxe complémentaire sur traitement &amp; salaire</t>
  </si>
  <si>
    <t>IRPP (autres revenus)</t>
  </si>
  <si>
    <t>Total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</si>
  <si>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</si>
  <si>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</si>
  <si>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</si>
  <si>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</si>
  <si>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</si>
  <si>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</si>
  <si>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</si>
  <si>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</si>
  <si>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</si>
  <si>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de flux de revenus</t>
  </si>
  <si>
    <t>Prélevé dans le cadre du projet (O/N)</t>
  </si>
  <si>
    <t>Déclaré par projet (O/N)</t>
  </si>
  <si>
    <t>Nom de projet</t>
  </si>
  <si>
    <t>Devise de déclaration</t>
  </si>
  <si>
    <t>Paiement en nature (O/N)</t>
  </si>
  <si>
    <t>Volume en nature (le cas échéant)</t>
  </si>
  <si>
    <t>Unité (le cas échéant)</t>
  </si>
  <si>
    <t>Commentaires</t>
  </si>
  <si>
    <t>Non applicable</t>
  </si>
  <si>
    <t>Baril</t>
  </si>
  <si>
    <t>AJOUTER UN SECTEUR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</si>
  <si>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</si>
  <si>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</si>
  <si>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</si>
  <si>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</si>
  <si>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</si>
  <si>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</si>
  <si>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</si>
  <si>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</si>
  <si>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</si>
  <si>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</si>
  <si>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</si>
  <si>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</si>
  <si>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</si>
  <si>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</si>
  <si>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</si>
  <si>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</si>
  <si>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</si>
  <si>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</si>
  <si>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</si>
  <si>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</si>
  <si>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</si>
  <si>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</si>
  <si>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</si>
  <si>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</si>
  <si>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</si>
  <si>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</si>
  <si>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</si>
  <si>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</si>
  <si>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</si>
  <si>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</si>
  <si>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</si>
  <si>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</si>
  <si>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</si>
  <si>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</si>
  <si>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</si>
  <si>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&lt;Rapportage ITIE ou divulgation systématique?&gt;</t>
  </si>
  <si>
    <t>2606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</si>
  <si>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</si>
  <si>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</si>
  <si>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</si>
  <si>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</si>
  <si>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</si>
  <si>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</si>
  <si>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</si>
  <si>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</si>
  <si>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</si>
  <si>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</si>
  <si>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</si>
  <si>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</si>
  <si>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</si>
  <si>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</si>
  <si>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</si>
  <si>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</si>
  <si>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</si>
  <si>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</si>
  <si>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</si>
  <si>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</si>
  <si>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</si>
  <si>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</si>
  <si>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</si>
  <si>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</si>
  <si>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</si>
  <si>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</si>
  <si>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</si>
  <si>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</si>
  <si>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</si>
  <si>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</si>
  <si>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</si>
  <si>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</si>
  <si>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</si>
  <si>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</si>
  <si>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</si>
  <si>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</si>
  <si>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</si>
  <si>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</si>
  <si>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</si>
  <si>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</si>
  <si>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</si>
  <si>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</si>
  <si>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</si>
  <si>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</si>
  <si>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</si>
  <si>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</si>
  <si>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</t>
  </si>
  <si>
    <t>113E</t>
  </si>
  <si>
    <t>Développement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</si>
  <si>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</si>
  <si>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</si>
  <si>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</si>
  <si>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</si>
  <si>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</si>
  <si>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</si>
  <si>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</si>
  <si>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</si>
  <si>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</si>
  <si>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</si>
  <si>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</si>
  <si>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</si>
  <si>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</si>
  <si>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</si>
  <si>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Autres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</si>
  <si>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</si>
  <si>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</si>
  <si>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</si>
  <si>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</si>
  <si>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</si>
  <si>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</si>
  <si>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</si>
  <si>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</si>
  <si>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</si>
  <si>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</si>
  <si>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</si>
  <si>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</si>
  <si>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</si>
  <si>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</si>
  <si>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</si>
  <si>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</si>
  <si>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</si>
  <si>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</si>
  <si>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</si>
  <si>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</si>
  <si>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</si>
  <si>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</si>
  <si>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</si>
  <si>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</si>
  <si>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</si>
  <si>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</si>
  <si>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</si>
  <si>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</si>
  <si>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</si>
  <si>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</si>
  <si>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</si>
  <si>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</si>
  <si>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</si>
  <si>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</si>
  <si>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</si>
  <si>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</si>
  <si>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</si>
  <si>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</si>
  <si>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</si>
  <si>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</si>
  <si>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</si>
  <si>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</si>
  <si>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</si>
  <si>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</si>
  <si>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</si>
  <si>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</si>
  <si>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</si>
  <si>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</si>
  <si>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</si>
  <si>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</si>
  <si>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</si>
  <si>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</si>
  <si>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</si>
  <si>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</si>
  <si>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</si>
  <si>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</si>
  <si>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</si>
  <si>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</si>
  <si>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</si>
  <si>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</si>
  <si>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</si>
  <si>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</si>
  <si>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</si>
  <si>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</si>
  <si>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</si>
  <si>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</si>
  <si>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</si>
  <si>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</si>
  <si>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</si>
  <si>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</si>
  <si>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</si>
  <si>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</si>
  <si>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</si>
  <si>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</si>
  <si>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</si>
  <si>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</si>
  <si>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</si>
  <si>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</si>
  <si>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</si>
  <si>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</si>
  <si>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</si>
  <si>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</si>
  <si>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</si>
  <si>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</si>
  <si>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</si>
  <si>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</si>
  <si>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</si>
  <si>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</si>
  <si>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</si>
  <si>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</si>
  <si>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</si>
  <si>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</si>
  <si>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</si>
  <si>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</si>
  <si>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</si>
  <si>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</si>
  <si>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</si>
  <si>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</si>
  <si>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</si>
  <si>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</si>
  <si>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</si>
  <si>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</si>
  <si>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</si>
  <si>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</si>
  <si>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</si>
  <si>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</si>
  <si>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</si>
  <si>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</si>
  <si>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</si>
  <si>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</si>
  <si>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</si>
  <si>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</si>
  <si>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</si>
  <si>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</si>
  <si>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</si>
  <si>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</si>
  <si>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</si>
  <si>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</si>
  <si>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</si>
  <si>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</si>
  <si>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</si>
  <si>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</si>
  <si>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</si>
  <si>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</si>
  <si>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</si>
  <si>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</si>
  <si>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</si>
  <si>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</si>
  <si>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</si>
  <si>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</si>
  <si>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</si>
  <si>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</si>
  <si>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</si>
  <si>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</si>
  <si>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</si>
  <si>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</si>
  <si>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</si>
  <si>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</si>
  <si>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</si>
  <si>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</si>
  <si>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</si>
  <si>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</si>
  <si>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</si>
  <si>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</si>
  <si>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</si>
  <si>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</si>
  <si>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</si>
  <si>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</si>
  <si>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</si>
  <si>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</si>
  <si>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</si>
  <si>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</si>
  <si>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</si>
  <si>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</si>
  <si>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</si>
  <si>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</si>
  <si>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</si>
  <si>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</si>
  <si>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</si>
  <si>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</si>
  <si>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</si>
  <si>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</si>
  <si>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</si>
  <si>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</si>
  <si>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</si>
  <si>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</si>
  <si>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</si>
  <si>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</si>
  <si>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</si>
  <si>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</si>
  <si>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</si>
  <si>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</si>
  <si>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</si>
  <si>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</si>
  <si>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</si>
  <si>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</si>
  <si>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</si>
  <si>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</si>
  <si>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</si>
  <si>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</si>
  <si>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</si>
  <si>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</si>
  <si>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</si>
  <si>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</si>
  <si>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</si>
  <si>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</si>
  <si>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</si>
  <si>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</si>
  <si>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</si>
  <si>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</si>
  <si>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</si>
  <si>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</si>
  <si>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</si>
  <si>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</si>
  <si>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</si>
  <si>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</si>
  <si>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</si>
  <si>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</si>
  <si>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</si>
  <si>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</si>
  <si>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</si>
  <si>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</si>
  <si>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</si>
  <si>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</si>
  <si>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</si>
  <si>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</si>
  <si>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</si>
  <si>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</si>
  <si>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</si>
  <si>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</si>
  <si>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</si>
  <si>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</si>
  <si>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</si>
  <si>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</si>
  <si>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</si>
  <si>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</si>
  <si>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</si>
  <si>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</si>
  <si>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</si>
  <si>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</si>
  <si>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</si>
  <si>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</si>
  <si>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</si>
  <si>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</si>
  <si>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</si>
  <si>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</si>
  <si>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</si>
  <si>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</si>
  <si>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</si>
  <si>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 (1415E4)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</si>
  <si>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</si>
  <si>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</si>
  <si>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</si>
  <si>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</si>
  <si>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</si>
  <si>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</si>
  <si>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</si>
  <si>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</si>
  <si>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</si>
  <si>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</si>
  <si>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</si>
  <si>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</si>
  <si>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</si>
  <si>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</si>
  <si>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</si>
  <si>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</si>
  <si>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</si>
  <si>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</si>
  <si>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</si>
  <si>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</si>
  <si>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</si>
  <si>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</si>
  <si>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</si>
  <si>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</si>
  <si>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</si>
  <si>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</si>
  <si>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</si>
  <si>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</si>
  <si>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</si>
  <si>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</si>
  <si>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</si>
  <si>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</si>
  <si>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</si>
  <si>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</si>
  <si>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</si>
  <si>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</si>
  <si>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</si>
  <si>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</si>
  <si>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</si>
  <si>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 (1422E)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</si>
  <si>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</si>
  <si>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</si>
  <si>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</si>
  <si>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</si>
  <si>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</si>
  <si>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</si>
  <si>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</si>
  <si>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</si>
  <si>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</si>
  <si>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</si>
  <si>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</si>
  <si>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</si>
  <si>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</si>
  <si>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</si>
  <si>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</si>
  <si>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</si>
  <si>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</si>
  <si>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</si>
  <si>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</si>
  <si>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</si>
  <si>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</si>
  <si>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</si>
  <si>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</si>
  <si>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</si>
  <si>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</si>
  <si>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</si>
  <si>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</si>
  <si>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</si>
  <si>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</si>
  <si>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</si>
  <si>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</si>
  <si>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</si>
  <si>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</si>
  <si>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</si>
  <si>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</si>
  <si>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</si>
  <si>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</si>
  <si>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</si>
  <si>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</si>
  <si>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</si>
  <si>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</si>
  <si>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</si>
  <si>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</si>
  <si>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</si>
  <si>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</si>
  <si>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</si>
  <si>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</si>
  <si>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</si>
  <si>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</si>
  <si>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</si>
  <si>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</si>
  <si>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</si>
  <si>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</si>
  <si>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</si>
  <si>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</si>
  <si>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</si>
  <si>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</si>
  <si>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</si>
  <si>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</si>
  <si>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</si>
  <si>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</si>
  <si>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</si>
  <si>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</si>
  <si>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</si>
  <si>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</si>
  <si>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</si>
  <si>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</si>
  <si>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</si>
  <si>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</si>
  <si>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</si>
  <si>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</si>
  <si>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</si>
  <si>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</si>
  <si>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</si>
  <si>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</si>
  <si>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</si>
  <si>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</si>
  <si>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</si>
  <si>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</si>
  <si>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</si>
  <si>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</si>
  <si>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</si>
  <si>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</si>
  <si>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</si>
  <si>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</si>
  <si>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</si>
  <si>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</si>
  <si>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</si>
  <si>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</si>
  <si>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</si>
  <si>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</si>
  <si>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</si>
  <si>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</si>
  <si>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</si>
  <si>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</si>
  <si>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</si>
  <si>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</si>
  <si>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</si>
  <si>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</si>
  <si>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</si>
  <si>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</si>
  <si>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</si>
  <si>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</si>
  <si>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</si>
  <si>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</si>
  <si>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</si>
  <si>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</si>
  <si>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</si>
  <si>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</si>
  <si>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</si>
  <si>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</si>
  <si>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</si>
  <si>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</si>
  <si>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</si>
  <si>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</si>
  <si>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</si>
  <si>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</si>
  <si>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</si>
  <si>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</si>
  <si>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</si>
  <si>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</si>
  <si>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</si>
  <si>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</si>
  <si>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</si>
  <si>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</si>
  <si>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</si>
  <si>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</si>
  <si>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</si>
  <si>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</si>
  <si>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</si>
  <si>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</si>
  <si>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</si>
  <si>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</si>
  <si>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</si>
  <si>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</si>
  <si>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</si>
  <si>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</si>
  <si>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</si>
  <si>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</si>
  <si>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</si>
  <si>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</si>
  <si>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</si>
  <si>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</si>
  <si>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</si>
  <si>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</si>
  <si>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</si>
  <si>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</si>
  <si>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</si>
  <si>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</si>
  <si>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</si>
  <si>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</si>
  <si>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</si>
  <si>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</si>
  <si>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</si>
  <si>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</si>
  <si>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</si>
  <si>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</si>
  <si>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</si>
  <si>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</si>
  <si>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</si>
  <si>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</si>
  <si>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</si>
  <si>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</si>
  <si>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</si>
  <si>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</si>
  <si>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</si>
  <si>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</si>
  <si>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</si>
  <si>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</si>
  <si>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</si>
  <si>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</si>
  <si>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</si>
  <si>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</si>
  <si>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</si>
  <si>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</si>
  <si>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</si>
  <si>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</si>
  <si>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</si>
  <si>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</si>
  <si>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</si>
  <si>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</si>
  <si>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</si>
  <si>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</si>
  <si>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</si>
  <si>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</si>
  <si>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</si>
  <si>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</si>
  <si>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</si>
  <si>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</si>
  <si>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</si>
  <si>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</si>
  <si>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</si>
  <si>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</si>
  <si>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</si>
  <si>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</si>
  <si>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</si>
  <si>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</si>
  <si>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</si>
  <si>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</si>
  <si>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</si>
  <si>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</si>
  <si>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</si>
  <si>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</si>
  <si>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</si>
  <si>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</si>
  <si>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</si>
  <si>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</si>
  <si>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</si>
  <si>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</si>
  <si>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</si>
  <si>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</si>
  <si>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</si>
  <si>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</si>
  <si>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</si>
  <si>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</si>
  <si>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</si>
  <si>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</si>
  <si>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</si>
  <si>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</si>
  <si>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</si>
  <si>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</si>
  <si>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</si>
  <si>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</si>
  <si>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</si>
  <si>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</si>
  <si>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</si>
  <si>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</si>
  <si>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</si>
  <si>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</si>
  <si>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</si>
  <si>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</si>
  <si>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</si>
  <si>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</si>
  <si>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</si>
  <si>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</si>
  <si>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</si>
  <si>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</si>
  <si>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</si>
  <si>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</si>
  <si>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</si>
  <si>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</si>
  <si>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</si>
  <si>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</si>
  <si>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</si>
  <si>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</si>
  <si>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</si>
  <si>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</si>
  <si>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</si>
  <si>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</si>
  <si>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</si>
  <si>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</si>
  <si>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</si>
  <si>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</si>
  <si>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</si>
  <si>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</si>
  <si>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</si>
  <si>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</si>
  <si>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</si>
  <si>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</si>
  <si>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</si>
  <si>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</si>
  <si>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</si>
  <si>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</si>
  <si>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</si>
  <si>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</si>
  <si>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</si>
  <si>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</si>
  <si>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</si>
  <si>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</si>
  <si>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</si>
  <si>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</si>
  <si>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</si>
  <si>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</si>
  <si>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</si>
  <si>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</si>
  <si>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</si>
  <si>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</si>
  <si>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</si>
  <si>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</si>
  <si>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</si>
  <si>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</si>
  <si>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</si>
  <si>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</si>
  <si>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</si>
  <si>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</si>
  <si>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</si>
  <si>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</si>
  <si>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</si>
  <si>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</si>
  <si>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</si>
  <si>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</si>
  <si>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</si>
  <si>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</si>
  <si>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</si>
  <si>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</si>
  <si>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</si>
  <si>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</si>
  <si>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</si>
  <si>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</si>
  <si>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</si>
  <si>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</si>
  <si>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</si>
  <si>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</si>
  <si>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</si>
  <si>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</si>
  <si>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</si>
  <si>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</si>
  <si>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</si>
  <si>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</si>
  <si>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</si>
  <si>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</si>
  <si>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</si>
  <si>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</si>
  <si>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</si>
  <si>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</si>
  <si>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</si>
  <si>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</si>
  <si>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</si>
  <si>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</si>
  <si>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</si>
  <si>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</si>
  <si>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</si>
  <si>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</si>
  <si>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</si>
  <si>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</si>
  <si>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</si>
  <si>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</si>
  <si>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</si>
  <si>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</si>
  <si>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USD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</si>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</sst>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-* #,##0_-;\-* #,##0_-;_-* &quot;-&quot;??_-;_-@_-"/>
    <numFmt numFmtId="169" formatCode="#,##0.00000"/>
  </numFmts>
  <fonts count="84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</font>
    <font>
      <i/>
      <sz val="10.5"/>
      <color rgb="FF00B050"/>
      <name val="Franklin Gothic Book"/>
      <family val="2"/>
    </font>
    <font>
      <i/>
      <sz val="11"/>
      <name val="Franklin Gothic Book"/>
      <family val="2"/>
    </font>
    <font>
      <b/>
      <sz val="11"/>
      <color theme="1"/>
      <name val="Franklin Gothic Book"/>
      <family val="2"/>
    </font>
    <font>
      <sz val="11"/>
      <name val="Franklin Gothic Book"/>
      <family val="2"/>
    </font>
    <font>
      <i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sz val="8"/>
      <color theme="0"/>
      <name val="Trebuchet MS"/>
      <family val="2"/>
    </font>
    <font>
      <sz val="12"/>
      <color theme="0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rgb="FFD9E1F2"/>
        <bgColor rgb="FF000000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3" fillId="0" borderId="0"/>
    <xf numFmtId="0" fontId="74" fillId="0" borderId="0"/>
    <xf numFmtId="164" fontId="1" fillId="0" borderId="0" applyFont="0" applyFill="0" applyBorder="0" applyAlignment="0" applyProtection="0"/>
    <xf numFmtId="0" fontId="1" fillId="0" borderId="0"/>
  </cellStyleXfs>
  <cellXfs count="381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7" xfId="3" applyFont="1" applyFill="1" applyBorder="1" applyAlignment="1">
      <alignment horizontal="left" vertical="center" wrapText="1"/>
    </xf>
    <xf numFmtId="0" fontId="18" fillId="0" borderId="37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6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29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0" xfId="3" applyFont="1" applyFill="1" applyBorder="1" applyAlignment="1">
      <alignment vertical="center" wrapText="1"/>
    </xf>
    <xf numFmtId="0" fontId="25" fillId="4" borderId="27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6" fillId="4" borderId="28" xfId="3" applyFont="1" applyFill="1" applyBorder="1" applyAlignment="1">
      <alignment vertical="center" wrapText="1"/>
    </xf>
    <xf numFmtId="0" fontId="25" fillId="4" borderId="32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7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5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8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1" xfId="3" applyFont="1" applyBorder="1" applyAlignment="1">
      <alignment horizontal="left" vertical="center"/>
    </xf>
    <xf numFmtId="0" fontId="25" fillId="6" borderId="22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2" xfId="3" applyFont="1" applyBorder="1" applyAlignment="1" applyProtection="1">
      <alignment horizontal="left" vertical="center" indent="4"/>
      <protection locked="0"/>
    </xf>
    <xf numFmtId="0" fontId="25" fillId="0" borderId="22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5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7" xfId="3" applyFont="1" applyFill="1" applyBorder="1" applyAlignment="1">
      <alignment horizontal="left" vertical="center" wrapText="1"/>
    </xf>
    <xf numFmtId="0" fontId="22" fillId="0" borderId="37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6" xfId="2" applyFont="1" applyFill="1" applyBorder="1" applyAlignment="1">
      <alignment horizontal="left" vertical="center" wrapText="1"/>
    </xf>
    <xf numFmtId="0" fontId="49" fillId="0" borderId="26" xfId="3" applyFont="1" applyBorder="1" applyAlignment="1">
      <alignment vertical="center" wrapText="1"/>
    </xf>
    <xf numFmtId="0" fontId="41" fillId="6" borderId="26" xfId="3" applyFont="1" applyFill="1" applyBorder="1" applyAlignment="1">
      <alignment horizontal="left" vertical="center"/>
    </xf>
    <xf numFmtId="0" fontId="49" fillId="0" borderId="27" xfId="3" applyFont="1" applyBorder="1" applyAlignment="1">
      <alignment horizontal="left" vertical="center" inden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7" xfId="3" applyFont="1" applyBorder="1" applyAlignment="1">
      <alignment horizontal="left" vertical="center" indent="3"/>
    </xf>
    <xf numFmtId="0" fontId="49" fillId="0" borderId="28" xfId="3" applyFont="1" applyBorder="1" applyAlignment="1">
      <alignment horizontal="left" vertical="center" indent="3"/>
    </xf>
    <xf numFmtId="0" fontId="41" fillId="6" borderId="28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4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7" xfId="3" applyFont="1" applyBorder="1" applyAlignment="1">
      <alignment horizontal="left" vertical="center"/>
    </xf>
    <xf numFmtId="0" fontId="49" fillId="0" borderId="33" xfId="3" applyFont="1" applyBorder="1" applyAlignment="1">
      <alignment horizontal="left" vertical="center" indent="5"/>
    </xf>
    <xf numFmtId="0" fontId="49" fillId="0" borderId="33" xfId="3" applyFont="1" applyBorder="1" applyAlignment="1">
      <alignment horizontal="left" vertical="center" indent="1"/>
    </xf>
    <xf numFmtId="0" fontId="49" fillId="0" borderId="40" xfId="3" applyFont="1" applyBorder="1" applyAlignment="1">
      <alignment horizontal="left" vertical="center"/>
    </xf>
    <xf numFmtId="0" fontId="41" fillId="0" borderId="40" xfId="3" applyFont="1" applyBorder="1" applyAlignment="1">
      <alignment horizontal="left" vertical="center"/>
    </xf>
    <xf numFmtId="0" fontId="51" fillId="0" borderId="26" xfId="3" applyFont="1" applyBorder="1" applyAlignment="1">
      <alignment vertical="center"/>
    </xf>
    <xf numFmtId="0" fontId="49" fillId="0" borderId="28" xfId="3" applyFont="1" applyBorder="1" applyAlignment="1">
      <alignment horizontal="left" vertical="center" wrapText="1" indent="1"/>
    </xf>
    <xf numFmtId="0" fontId="41" fillId="0" borderId="26" xfId="3" applyFont="1" applyBorder="1" applyAlignment="1">
      <alignment vertical="center"/>
    </xf>
    <xf numFmtId="0" fontId="49" fillId="0" borderId="28" xfId="3" applyFont="1" applyBorder="1" applyAlignment="1">
      <alignment horizontal="left" vertical="center" indent="1"/>
    </xf>
    <xf numFmtId="0" fontId="49" fillId="0" borderId="27" xfId="3" applyFont="1" applyBorder="1" applyAlignment="1">
      <alignment horizontal="left" vertical="center" wrapText="1" indent="1"/>
    </xf>
    <xf numFmtId="0" fontId="49" fillId="0" borderId="27" xfId="3" applyFont="1" applyBorder="1" applyAlignment="1">
      <alignment horizontal="left" vertical="center" wrapText="1" indent="3"/>
    </xf>
    <xf numFmtId="0" fontId="49" fillId="0" borderId="28" xfId="3" applyFont="1" applyBorder="1" applyAlignment="1">
      <alignment horizontal="left" vertical="center" wrapText="1" indent="3"/>
    </xf>
    <xf numFmtId="0" fontId="50" fillId="0" borderId="26" xfId="3" applyFont="1" applyBorder="1" applyAlignment="1">
      <alignment vertical="center"/>
    </xf>
    <xf numFmtId="0" fontId="52" fillId="0" borderId="27" xfId="2" applyFont="1" applyFill="1" applyBorder="1" applyAlignment="1">
      <alignment horizontal="left" vertical="center" wrapText="1" indent="1"/>
    </xf>
    <xf numFmtId="0" fontId="52" fillId="0" borderId="28" xfId="2" applyFont="1" applyFill="1" applyBorder="1" applyAlignment="1">
      <alignment horizontal="left" vertical="center" wrapText="1" indent="1"/>
    </xf>
    <xf numFmtId="0" fontId="52" fillId="0" borderId="27" xfId="2" applyFont="1" applyFill="1" applyBorder="1" applyAlignment="1">
      <alignment horizontal="left" vertical="center" wrapText="1" indent="3"/>
    </xf>
    <xf numFmtId="0" fontId="10" fillId="0" borderId="27" xfId="3" applyFont="1" applyBorder="1" applyAlignment="1">
      <alignment horizontal="left" vertical="center"/>
    </xf>
    <xf numFmtId="0" fontId="49" fillId="0" borderId="27" xfId="3" applyFont="1" applyBorder="1" applyAlignment="1">
      <alignment horizontal="left" vertical="center" wrapText="1" indent="5"/>
    </xf>
    <xf numFmtId="0" fontId="50" fillId="0" borderId="0" xfId="3" applyFont="1" applyAlignment="1">
      <alignment vertical="center"/>
    </xf>
    <xf numFmtId="0" fontId="52" fillId="0" borderId="28" xfId="2" applyFont="1" applyFill="1" applyBorder="1" applyAlignment="1">
      <alignment horizontal="left" vertical="center" wrapText="1" indent="3"/>
    </xf>
    <xf numFmtId="0" fontId="41" fillId="0" borderId="34" xfId="3" applyFont="1" applyBorder="1" applyAlignment="1">
      <alignment horizontal="left" vertical="center"/>
    </xf>
    <xf numFmtId="0" fontId="49" fillId="7" borderId="26" xfId="3" applyFont="1" applyFill="1" applyBorder="1" applyAlignment="1">
      <alignment vertical="center" wrapText="1"/>
    </xf>
    <xf numFmtId="0" fontId="50" fillId="7" borderId="26" xfId="3" applyFont="1" applyFill="1" applyBorder="1" applyAlignment="1">
      <alignment vertical="center"/>
    </xf>
    <xf numFmtId="0" fontId="52" fillId="0" borderId="27" xfId="2" applyFont="1" applyFill="1" applyBorder="1" applyAlignment="1">
      <alignment horizontal="left" vertical="center" wrapText="1"/>
    </xf>
    <xf numFmtId="0" fontId="53" fillId="0" borderId="27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4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7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41" fillId="0" borderId="0" xfId="0" applyFont="1" applyAlignment="1">
      <alignment horizontal="left" vertical="top"/>
    </xf>
    <xf numFmtId="0" fontId="57" fillId="4" borderId="2" xfId="0" applyFont="1" applyFill="1" applyBorder="1" applyAlignment="1">
      <alignment vertical="center"/>
    </xf>
    <xf numFmtId="0" fontId="62" fillId="0" borderId="0" xfId="5" applyNumberFormat="1" applyFont="1"/>
    <xf numFmtId="0" fontId="42" fillId="0" borderId="0" xfId="0" applyFont="1"/>
    <xf numFmtId="0" fontId="57" fillId="0" borderId="35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7" fontId="41" fillId="0" borderId="0" xfId="1" applyNumberFormat="1" applyFont="1"/>
    <xf numFmtId="164" fontId="57" fillId="0" borderId="36" xfId="1" applyFont="1" applyBorder="1"/>
    <xf numFmtId="0" fontId="16" fillId="0" borderId="23" xfId="2" applyFont="1" applyFill="1" applyBorder="1" applyAlignment="1"/>
    <xf numFmtId="0" fontId="16" fillId="0" borderId="0" xfId="2" applyFont="1" applyFill="1" applyBorder="1" applyAlignment="1"/>
    <xf numFmtId="0" fontId="16" fillId="0" borderId="24" xfId="2" applyFont="1" applyFill="1" applyBorder="1" applyAlignment="1"/>
    <xf numFmtId="0" fontId="28" fillId="0" borderId="24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7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11" fillId="8" borderId="38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0" fontId="49" fillId="8" borderId="27" xfId="3" applyFont="1" applyFill="1" applyBorder="1" applyAlignment="1">
      <alignment vertical="center" wrapText="1"/>
    </xf>
    <xf numFmtId="0" fontId="52" fillId="8" borderId="28" xfId="4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6" xfId="3" applyFont="1" applyBorder="1" applyAlignment="1">
      <alignment vertical="center" wrapText="1"/>
    </xf>
    <xf numFmtId="0" fontId="68" fillId="6" borderId="26" xfId="3" applyFont="1" applyFill="1" applyBorder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7" xfId="3" applyFont="1" applyBorder="1" applyAlignment="1">
      <alignment horizontal="left" vertical="center" wrapText="1" indent="3"/>
    </xf>
    <xf numFmtId="0" fontId="68" fillId="0" borderId="27" xfId="3" applyFont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6" borderId="28" xfId="3" applyFont="1" applyFill="1" applyBorder="1" applyAlignment="1">
      <alignment horizontal="left" vertical="center"/>
    </xf>
    <xf numFmtId="0" fontId="69" fillId="0" borderId="27" xfId="3" applyFont="1" applyBorder="1" applyAlignment="1">
      <alignment horizontal="left" vertical="center" wrapText="1" indent="1"/>
    </xf>
    <xf numFmtId="0" fontId="49" fillId="8" borderId="27" xfId="3" applyFont="1" applyFill="1" applyBorder="1" applyAlignment="1">
      <alignment horizontal="left" vertical="center" wrapText="1" indent="5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2" xfId="3" applyFont="1" applyFill="1" applyBorder="1" applyAlignment="1">
      <alignment horizontal="left" vertical="center"/>
    </xf>
    <xf numFmtId="0" fontId="25" fillId="10" borderId="3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10" borderId="32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2" xfId="3" applyFont="1" applyBorder="1" applyAlignment="1">
      <alignment horizontal="left" vertical="center"/>
    </xf>
    <xf numFmtId="0" fontId="49" fillId="8" borderId="28" xfId="3" applyFont="1" applyFill="1" applyBorder="1" applyAlignment="1">
      <alignment horizontal="left" vertical="center" wrapText="1" indent="5"/>
    </xf>
    <xf numFmtId="0" fontId="18" fillId="0" borderId="39" xfId="2" applyFont="1" applyFill="1" applyBorder="1" applyAlignment="1" applyProtection="1">
      <alignment vertical="center"/>
      <protection locked="0"/>
    </xf>
    <xf numFmtId="0" fontId="49" fillId="8" borderId="27" xfId="3" applyFont="1" applyFill="1" applyBorder="1" applyAlignment="1">
      <alignment horizontal="left" vertical="center" wrapText="1" indent="3"/>
    </xf>
    <xf numFmtId="0" fontId="41" fillId="0" borderId="27" xfId="3" applyFont="1" applyBorder="1" applyAlignment="1">
      <alignment vertical="center"/>
    </xf>
    <xf numFmtId="0" fontId="61" fillId="0" borderId="27" xfId="2" applyFont="1" applyFill="1" applyBorder="1" applyAlignment="1">
      <alignment horizontal="left" vertical="center" wrapText="1"/>
    </xf>
    <xf numFmtId="0" fontId="50" fillId="0" borderId="40" xfId="3" applyFont="1" applyBorder="1" applyAlignment="1">
      <alignment vertical="center"/>
    </xf>
    <xf numFmtId="0" fontId="41" fillId="0" borderId="43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4" fillId="6" borderId="0" xfId="2" applyFill="1" applyAlignment="1">
      <alignment horizontal="left" vertical="center"/>
    </xf>
    <xf numFmtId="167" fontId="25" fillId="0" borderId="0" xfId="1" applyNumberFormat="1" applyFont="1" applyAlignment="1">
      <alignment horizontal="left" vertical="center"/>
    </xf>
    <xf numFmtId="167" fontId="41" fillId="0" borderId="0" xfId="0" applyNumberFormat="1" applyFont="1"/>
    <xf numFmtId="0" fontId="41" fillId="6" borderId="27" xfId="3" applyFont="1" applyFill="1" applyBorder="1" applyAlignment="1">
      <alignment horizontal="left" vertical="center" wrapText="1"/>
    </xf>
    <xf numFmtId="0" fontId="4" fillId="8" borderId="6" xfId="2" applyFill="1" applyBorder="1" applyAlignment="1">
      <alignment vertical="center"/>
    </xf>
    <xf numFmtId="4" fontId="41" fillId="0" borderId="0" xfId="0" applyNumberFormat="1" applyFont="1"/>
    <xf numFmtId="0" fontId="4" fillId="8" borderId="0" xfId="2" applyFill="1"/>
    <xf numFmtId="3" fontId="76" fillId="8" borderId="27" xfId="3" applyNumberFormat="1" applyFont="1" applyFill="1" applyBorder="1" applyAlignment="1">
      <alignment vertical="center" wrapText="1"/>
    </xf>
    <xf numFmtId="0" fontId="4" fillId="8" borderId="2" xfId="2" applyFill="1" applyBorder="1" applyAlignment="1">
      <alignment vertical="center" wrapText="1"/>
    </xf>
    <xf numFmtId="0" fontId="52" fillId="8" borderId="27" xfId="3" applyFont="1" applyFill="1" applyBorder="1" applyAlignment="1">
      <alignment vertical="center" wrapText="1"/>
    </xf>
    <xf numFmtId="3" fontId="52" fillId="8" borderId="27" xfId="3" applyNumberFormat="1" applyFont="1" applyFill="1" applyBorder="1" applyAlignment="1">
      <alignment vertical="center" wrapText="1"/>
    </xf>
    <xf numFmtId="0" fontId="77" fillId="8" borderId="45" xfId="3" applyFont="1" applyFill="1" applyBorder="1" applyAlignment="1">
      <alignment vertical="center" wrapText="1"/>
    </xf>
    <xf numFmtId="3" fontId="52" fillId="8" borderId="27" xfId="3" applyNumberFormat="1" applyFont="1" applyFill="1" applyBorder="1" applyAlignment="1">
      <alignment horizontal="right" vertical="center" wrapText="1"/>
    </xf>
    <xf numFmtId="168" fontId="77" fillId="8" borderId="45" xfId="1" applyNumberFormat="1" applyFont="1" applyFill="1" applyBorder="1" applyAlignment="1">
      <alignment horizontal="right" vertical="center" wrapText="1"/>
    </xf>
    <xf numFmtId="3" fontId="77" fillId="8" borderId="45" xfId="3" applyNumberFormat="1" applyFont="1" applyFill="1" applyBorder="1" applyAlignment="1">
      <alignment vertical="center" wrapText="1"/>
    </xf>
    <xf numFmtId="3" fontId="52" fillId="8" borderId="28" xfId="3" applyNumberFormat="1" applyFont="1" applyFill="1" applyBorder="1" applyAlignment="1">
      <alignment horizontal="right" vertical="center" wrapText="1"/>
    </xf>
    <xf numFmtId="0" fontId="69" fillId="8" borderId="45" xfId="3" applyFont="1" applyFill="1" applyBorder="1" applyAlignment="1">
      <alignment vertical="center" wrapText="1"/>
    </xf>
    <xf numFmtId="168" fontId="77" fillId="8" borderId="45" xfId="1" applyNumberFormat="1" applyFont="1" applyFill="1" applyBorder="1" applyAlignment="1">
      <alignment vertical="center" wrapText="1"/>
    </xf>
    <xf numFmtId="164" fontId="25" fillId="11" borderId="44" xfId="1" applyFont="1" applyFill="1" applyBorder="1" applyAlignment="1">
      <alignment horizontal="left" vertical="center"/>
    </xf>
    <xf numFmtId="164" fontId="25" fillId="0" borderId="44" xfId="1" applyFont="1" applyBorder="1" applyAlignment="1">
      <alignment horizontal="left" vertical="center"/>
    </xf>
    <xf numFmtId="0" fontId="78" fillId="0" borderId="0" xfId="3" applyFont="1" applyAlignment="1">
      <alignment horizontal="left" vertical="center"/>
    </xf>
    <xf numFmtId="0" fontId="79" fillId="0" borderId="0" xfId="3" applyFont="1" applyAlignment="1">
      <alignment horizontal="left" vertical="center"/>
    </xf>
    <xf numFmtId="167" fontId="79" fillId="0" borderId="0" xfId="9" applyNumberFormat="1" applyFont="1" applyFill="1" applyAlignment="1">
      <alignment horizontal="left" vertical="center"/>
    </xf>
    <xf numFmtId="164" fontId="79" fillId="0" borderId="0" xfId="9" applyFont="1" applyFill="1" applyAlignment="1">
      <alignment horizontal="left" vertical="center"/>
    </xf>
    <xf numFmtId="0" fontId="79" fillId="0" borderId="0" xfId="3" applyFont="1" applyAlignment="1">
      <alignment horizontal="left" vertical="center" wrapText="1"/>
    </xf>
    <xf numFmtId="0" fontId="59" fillId="11" borderId="0" xfId="10" applyFont="1" applyFill="1" applyAlignment="1">
      <alignment vertical="center"/>
    </xf>
    <xf numFmtId="0" fontId="78" fillId="11" borderId="0" xfId="10" applyFont="1" applyFill="1" applyAlignment="1">
      <alignment vertical="center"/>
    </xf>
    <xf numFmtId="0" fontId="80" fillId="11" borderId="0" xfId="3" applyFont="1" applyFill="1" applyAlignment="1">
      <alignment horizontal="left" vertical="center" indent="1"/>
    </xf>
    <xf numFmtId="0" fontId="80" fillId="11" borderId="0" xfId="3" applyFont="1" applyFill="1" applyAlignment="1">
      <alignment horizontal="left" vertical="center"/>
    </xf>
    <xf numFmtId="164" fontId="80" fillId="11" borderId="0" xfId="9" applyFont="1" applyFill="1" applyBorder="1" applyAlignment="1">
      <alignment horizontal="left" vertical="center"/>
    </xf>
    <xf numFmtId="0" fontId="81" fillId="11" borderId="0" xfId="3" applyFont="1" applyFill="1" applyAlignment="1">
      <alignment horizontal="left" vertical="center"/>
    </xf>
    <xf numFmtId="0" fontId="81" fillId="11" borderId="0" xfId="3" applyFont="1" applyFill="1" applyAlignment="1">
      <alignment horizontal="right" vertical="center"/>
    </xf>
    <xf numFmtId="168" fontId="80" fillId="11" borderId="0" xfId="1" applyNumberFormat="1" applyFont="1" applyFill="1" applyAlignment="1">
      <alignment horizontal="left" vertical="center"/>
    </xf>
    <xf numFmtId="168" fontId="81" fillId="11" borderId="0" xfId="3" applyNumberFormat="1" applyFont="1" applyFill="1" applyAlignment="1">
      <alignment horizontal="left" vertical="center"/>
    </xf>
    <xf numFmtId="3" fontId="49" fillId="8" borderId="27" xfId="3" applyNumberFormat="1" applyFont="1" applyFill="1" applyBorder="1" applyAlignment="1">
      <alignment vertical="center" wrapText="1"/>
    </xf>
    <xf numFmtId="0" fontId="49" fillId="7" borderId="27" xfId="3" applyFont="1" applyFill="1" applyBorder="1" applyAlignment="1">
      <alignment horizontal="left" vertical="center" wrapText="1" indent="3"/>
    </xf>
    <xf numFmtId="169" fontId="52" fillId="8" borderId="27" xfId="3" applyNumberFormat="1" applyFont="1" applyFill="1" applyBorder="1" applyAlignment="1">
      <alignment vertical="center" wrapText="1"/>
    </xf>
    <xf numFmtId="3" fontId="49" fillId="8" borderId="27" xfId="3" applyNumberFormat="1" applyFont="1" applyFill="1" applyBorder="1" applyAlignment="1">
      <alignment horizontal="right" vertical="center" wrapText="1"/>
    </xf>
    <xf numFmtId="0" fontId="52" fillId="0" borderId="28" xfId="3" applyFont="1" applyBorder="1" applyAlignment="1">
      <alignment vertical="center"/>
    </xf>
    <xf numFmtId="166" fontId="4" fillId="8" borderId="0" xfId="2" applyNumberFormat="1" applyFill="1" applyAlignment="1">
      <alignment vertical="center"/>
    </xf>
    <xf numFmtId="3" fontId="82" fillId="0" borderId="0" xfId="0" applyNumberFormat="1" applyFont="1" applyAlignment="1">
      <alignment horizontal="right" vertical="center"/>
    </xf>
    <xf numFmtId="3" fontId="83" fillId="0" borderId="0" xfId="3" applyNumberFormat="1" applyFont="1" applyAlignment="1">
      <alignment horizontal="left" vertical="center"/>
    </xf>
    <xf numFmtId="0" fontId="83" fillId="0" borderId="0" xfId="3" applyFont="1" applyAlignment="1">
      <alignment horizontal="left" vertical="center"/>
    </xf>
    <xf numFmtId="0" fontId="52" fillId="0" borderId="28" xfId="0" applyFont="1" applyBorder="1" applyAlignment="1">
      <alignment horizontal="left" vertical="center" wrapText="1" indent="1"/>
    </xf>
    <xf numFmtId="0" fontId="50" fillId="0" borderId="0" xfId="0" applyFont="1" applyAlignment="1">
      <alignment horizontal="left" vertical="center"/>
    </xf>
    <xf numFmtId="10" fontId="49" fillId="0" borderId="28" xfId="0" applyNumberFormat="1" applyFont="1" applyBorder="1" applyAlignment="1">
      <alignment vertical="center" wrapText="1"/>
    </xf>
    <xf numFmtId="0" fontId="49" fillId="0" borderId="28" xfId="0" applyFont="1" applyBorder="1" applyAlignment="1">
      <alignment vertical="center" wrapText="1"/>
    </xf>
    <xf numFmtId="0" fontId="50" fillId="12" borderId="28" xfId="0" applyFont="1" applyFill="1" applyBorder="1" applyAlignment="1">
      <alignment horizontal="left" vertical="center"/>
    </xf>
    <xf numFmtId="167" fontId="41" fillId="0" borderId="0" xfId="1" applyNumberFormat="1" applyFont="1" applyFill="1"/>
    <xf numFmtId="0" fontId="28" fillId="2" borderId="4" xfId="2" applyFont="1" applyFill="1" applyBorder="1" applyAlignment="1">
      <alignment horizontal="center"/>
    </xf>
    <xf numFmtId="0" fontId="29" fillId="0" borderId="21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3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1" xfId="3" applyFont="1" applyFill="1" applyBorder="1" applyAlignment="1">
      <alignment horizontal="left" vertical="center" wrapText="1"/>
    </xf>
    <xf numFmtId="0" fontId="26" fillId="4" borderId="22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3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0" borderId="0" xfId="2" applyFont="1" applyFill="1" applyBorder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51" fillId="2" borderId="0" xfId="2" applyFont="1" applyFill="1" applyAlignment="1"/>
    <xf numFmtId="0" fontId="65" fillId="2" borderId="0" xfId="2" applyFont="1" applyFill="1" applyAlignment="1"/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4" xfId="2" applyFont="1" applyFill="1" applyBorder="1" applyAlignment="1">
      <alignment horizontal="center"/>
    </xf>
    <xf numFmtId="0" fontId="28" fillId="2" borderId="24" xfId="2" applyFont="1" applyFill="1" applyBorder="1" applyAlignment="1">
      <alignment horizontal="center"/>
    </xf>
    <xf numFmtId="0" fontId="80" fillId="11" borderId="0" xfId="3" applyFont="1" applyFill="1" applyAlignment="1">
      <alignment horizontal="left" vertical="center" indent="1"/>
    </xf>
    <xf numFmtId="0" fontId="67" fillId="11" borderId="0" xfId="1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11">
    <cellStyle name="Comma" xfId="1" builtinId="3"/>
    <cellStyle name="Comma 2" xfId="9" xr:uid="{A392A080-AF8C-4D4C-8380-598361D2672C}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2 5" xfId="7" xr:uid="{FC8106E9-D82E-4991-90B2-A8466DE72E66}"/>
    <cellStyle name="Normal 3" xfId="10" xr:uid="{7D3DCAED-F64D-437A-A334-818BE8F97A40}"/>
    <cellStyle name="Normal 5" xfId="8" xr:uid="{4229CF28-2489-456A-8273-7AFBF88031CB}"/>
    <cellStyle name="Percent" xfId="6" builtinId="5"/>
  </cellStyles>
  <dxfs count="110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 val="0"/>
        <strike val="0"/>
        <outline val="0"/>
        <shadow val="0"/>
        <vertAlign val="baseline"/>
        <name val="Franklin Gothic Book"/>
        <family val="2"/>
        <scheme val="none"/>
      </font>
      <numFmt numFmtId="164" formatCode="_ * #,##0.00_ ;_ * \-#,##0.0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 val="0"/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9"/>
      <tableStyleElement type="firstRowStripe" dxfId="108"/>
      <tableStyleElement type="secondRowStripe" dxfId="107"/>
    </tableStyle>
    <tableStyle name="EITI Table 3" pivot="0" count="3" xr9:uid="{75225649-1FD3-452E-B344-3C5F7BA5401C}">
      <tableStyleElement type="headerRow" dxfId="106"/>
      <tableStyleElement type="firstRowStripe" dxfId="105"/>
      <tableStyleElement type="secondRowStripe" dxfId="104"/>
    </tableStyle>
  </tableStyles>
  <colors>
    <mruColors>
      <color rgb="FFF6A70A"/>
      <color rgb="FFD9D9D9"/>
      <color rgb="FFF2F2F2"/>
      <color rgb="FF0076AF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274"/>
          <a:ext cx="13890171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2143" y="0"/>
          <a:ext cx="1410788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2143" y="0"/>
          <a:ext cx="1700348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44526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6188" y="1005727"/>
          <a:ext cx="21712518" cy="231402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9789</xdr:colOff>
      <xdr:row>203</xdr:row>
      <xdr:rowOff>109860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65/Downloads/SD/2.0/Summary%20Data%202.0%20data%20validation%20french%20translation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esktop\Cartographie%20de%20la%20transparence%20ITIE%20Gabon%202022.xlsx" TargetMode="External"/><Relationship Id="rId1" Type="http://schemas.openxmlformats.org/officeDocument/2006/relationships/externalLinkPath" Target="https://extractives.sharepoint.com/sites/Data/Shared%20Documents/Summary%20data/2.0%20Summary%20Data%20-in%20review-/Gabon/Cartographie%20de%20la%20transparence%20ITIE%20Gabo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À propos de"/>
      <sheetName val="2.1"/>
      <sheetName val="2.2"/>
      <sheetName val="2.3"/>
      <sheetName val="2.4"/>
      <sheetName val="2.5"/>
      <sheetName val="2.6"/>
      <sheetName val="3.1"/>
      <sheetName val="3.2"/>
      <sheetName val="3.3"/>
      <sheetName val="4.1"/>
      <sheetName val="4.1 – Entités déclarantes"/>
      <sheetName val="4.1 - Gouvernement"/>
      <sheetName val="#4.1 – Entreprise"/>
      <sheetName val="4.2"/>
      <sheetName val="4.3"/>
      <sheetName val="4.4"/>
      <sheetName val="4.5"/>
      <sheetName val="4.6"/>
      <sheetName val="4.7"/>
      <sheetName val="4.8"/>
      <sheetName val="4.9"/>
      <sheetName val="5.1"/>
      <sheetName val="5.2"/>
      <sheetName val="5.3"/>
      <sheetName val="6.1"/>
      <sheetName val="6.2"/>
      <sheetName val="6.3"/>
      <sheetName val="6.4"/>
      <sheetName val="Cartographie de la transpa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5:I53" totalsRowShown="0" headerRowDxfId="103" dataDxfId="102" tableBorderDxfId="101" headerRowCellStyle="Normal 2">
  <autoFilter ref="B35:I53" xr:uid="{00000000-0009-0000-0100-000009000000}"/>
  <tableColumns count="8">
    <tableColumn id="1" xr3:uid="{00000000-0010-0000-0000-000001000000}" name="Nom complet de l’entreprise" dataDxfId="100"/>
    <tableColumn id="7" xr3:uid="{808AAC1E-1D33-4EC8-B148-4FFBA7D63DC5}" name="Type d’entreprise" dataDxfId="99" dataCellStyle="Normal 2"/>
    <tableColumn id="2" xr3:uid="{00000000-0010-0000-0000-000002000000}" name="Numéro d’identifiant d’entreprise" dataDxfId="98"/>
    <tableColumn id="5" xr3:uid="{00000000-0010-0000-0000-000005000000}" name="Secteur" dataDxfId="97" dataCellStyle="Normal 2"/>
    <tableColumn id="3" xr3:uid="{00000000-0010-0000-0000-000003000000}" name="Matières premières (séparées par une virgule)" dataDxfId="96" dataCellStyle="Normal 2"/>
    <tableColumn id="4" xr3:uid="{00000000-0010-0000-0000-000004000000}" name="Cotation en bourse ou site Internet de l’entreprise " dataDxfId="95"/>
    <tableColumn id="8" xr3:uid="{22462830-EB9B-4EA7-8DF6-E0AD5C287116}" name="États financiers audités (ou s’ils ne sont pas disponibles, bilan, flux de trésorerie, compte de résultat)" dataDxfId="94"/>
    <tableColumn id="10" xr3:uid="{1BA6D81B-309B-4ABD-8BCC-70FF1CC1F9D4}" name="Rapport sur les versés au gouvernement" dataDxfId="93">
      <calculatedColumnFormula>SUMIF([2]!Table10[Entreprise],[2]!Companies[[#This Row],[Nom complet de l’entreprise]],[2]!Table10[Valeur des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D29" totalsRowShown="0" headerRowDxfId="92" dataDxfId="91" tableBorderDxfId="90" headerRowCellStyle="Normal 2">
  <autoFilter ref="B20:D29" xr:uid="{00000000-0009-0000-0100-00000B000000}"/>
  <tableColumns count="3">
    <tableColumn id="1" xr3:uid="{00000000-0010-0000-0100-000001000000}" name="Nom complet de l’entité" dataDxfId="89" totalsRowDxfId="88" dataCellStyle="Normal 2"/>
    <tableColumn id="4" xr3:uid="{A515A55C-F4BE-4632-9726-8C5991446E4D}" name="Type d'Agence" dataDxfId="87" totalsRowDxfId="86" dataCellStyle="Normal 2"/>
    <tableColumn id="2" xr3:uid="{00000000-0010-0000-0100-000002000000}" name="N° d’identifiant (le cas échéant)" dataDxfId="85" totalsRow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6:J58" totalsRowShown="0" headerRowDxfId="83" dataDxfId="82" tableBorderDxfId="81" headerRowCellStyle="Normal 2">
  <autoFilter ref="B56:J58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131" totalsRowShown="0" headerRowDxfId="71" dataDxfId="70">
  <autoFilter ref="B21:K131" xr:uid="{00000000-0009-0000-0100-000006000000}">
    <filterColumn colId="6">
      <filters>
        <filter val="Part de l'huile de l'État"/>
      </filters>
    </filterColumn>
  </autoFilter>
  <sortState xmlns:xlrd2="http://schemas.microsoft.com/office/spreadsheetml/2017/richdata2" ref="B35:K99">
    <sortCondition ref="H21:H131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316" totalsRowShown="0" headerRowDxfId="59" dataDxfId="58">
  <autoFilter ref="B14:N316" xr:uid="{00000000-0009-0000-0100-00000A000000}"/>
  <sortState xmlns:xlrd2="http://schemas.microsoft.com/office/spreadsheetml/2017/richdata2" ref="B210:N314">
    <sortCondition ref="E14:E316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e flux de revenus" dataDxfId="54"/>
    <tableColumn id="5" xr3:uid="{00000000-0010-0000-0400-000005000000}" name="Prélevé dans le cadre du projet (O/N)" dataDxfId="53"/>
    <tableColumn id="6" xr3:uid="{00000000-0010-0000-0400-000006000000}" name="Déclaré par projet (O/N)" dataDxfId="52"/>
    <tableColumn id="2" xr3:uid="{00000000-0010-0000-0400-000002000000}" name="Nom de projet" dataDxfId="51"/>
    <tableColumn id="13" xr3:uid="{00000000-0010-0000-0400-00000D000000}" name="Devise de déclaration" dataDxfId="50"/>
    <tableColumn id="14" xr3:uid="{00000000-0010-0000-0400-00000E000000}" name="Valeur des revenus" dataDxfId="49"/>
    <tableColumn id="18" xr3:uid="{00000000-0010-0000-0400-000012000000}" name="Paiement en nature (O/N)" dataDxfId="48"/>
    <tableColumn id="8" xr3:uid="{4EDA321B-D206-45BE-AA21-450873EED28F}" name="Volume en nature (le cas échéant)" dataDxfId="47"/>
    <tableColumn id="9" xr3:uid="{7C32B81E-95F3-4AFA-A063-B66F8C1C5A0B}" name="Unité (le cas échéant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://www.dgepf.ga/object.getObject.do?id=308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Paul.Stockton@moore-insight.com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open-data.site/site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norme-itie-2016" TargetMode="External"/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drawing" Target="../drawings/drawing3.xm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/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76.5546875" style="12" customWidth="1"/>
    <col min="4" max="4" width="2.77734375" style="12" customWidth="1"/>
    <col min="5" max="5" width="61.77734375" style="12" customWidth="1"/>
    <col min="6" max="6" width="10.7773437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"/>
    <row r="2" spans="3:7" ht="16.2" x14ac:dyDescent="0.3"/>
    <row r="3" spans="3:7" ht="16.2" x14ac:dyDescent="0.3">
      <c r="E3" s="13"/>
      <c r="G3" s="13"/>
    </row>
    <row r="4" spans="3:7" ht="16.2" x14ac:dyDescent="0.3">
      <c r="E4" s="13" t="s">
        <v>0</v>
      </c>
      <c r="F4" s="238"/>
      <c r="G4" s="239" t="s">
        <v>1</v>
      </c>
    </row>
    <row r="5" spans="3:7" ht="16.2" x14ac:dyDescent="0.3"/>
    <row r="6" spans="3:7" ht="27" customHeight="1" x14ac:dyDescent="0.3"/>
    <row r="7" spans="3:7" ht="0.6" customHeight="1" x14ac:dyDescent="0.3"/>
    <row r="8" spans="3:7" ht="20.100000000000001" customHeight="1" x14ac:dyDescent="0.3"/>
    <row r="9" spans="3:7" ht="16.2" x14ac:dyDescent="0.3">
      <c r="C9" s="14"/>
      <c r="D9" s="15"/>
      <c r="E9" s="15"/>
      <c r="F9" s="16"/>
      <c r="G9" s="16"/>
    </row>
    <row r="10" spans="3:7" x14ac:dyDescent="0.3">
      <c r="C10" s="17" t="s">
        <v>2</v>
      </c>
      <c r="D10" s="18"/>
      <c r="E10" s="18"/>
      <c r="F10" s="16"/>
      <c r="G10" s="16"/>
    </row>
    <row r="11" spans="3:7" ht="16.2" x14ac:dyDescent="0.3">
      <c r="C11" s="19" t="s">
        <v>3</v>
      </c>
      <c r="D11" s="20"/>
      <c r="E11" s="20"/>
      <c r="F11" s="16"/>
      <c r="G11" s="16"/>
    </row>
    <row r="12" spans="3:7" ht="16.2" x14ac:dyDescent="0.3">
      <c r="C12" s="14"/>
      <c r="D12" s="15"/>
      <c r="E12" s="15"/>
      <c r="F12" s="16"/>
      <c r="G12" s="16"/>
    </row>
    <row r="13" spans="3:7" ht="16.2" x14ac:dyDescent="0.3">
      <c r="C13" s="21" t="s">
        <v>4</v>
      </c>
      <c r="D13" s="15"/>
      <c r="E13" s="15"/>
      <c r="F13" s="16"/>
      <c r="G13" s="16"/>
    </row>
    <row r="14" spans="3:7" ht="16.2" x14ac:dyDescent="0.3">
      <c r="C14" s="335" t="s">
        <v>5</v>
      </c>
      <c r="D14" s="335"/>
      <c r="E14" s="335"/>
      <c r="F14" s="16"/>
      <c r="G14" s="16"/>
    </row>
    <row r="15" spans="3:7" ht="16.2" x14ac:dyDescent="0.3">
      <c r="C15" s="22"/>
      <c r="D15" s="22"/>
      <c r="E15" s="22"/>
      <c r="F15" s="16"/>
      <c r="G15" s="16"/>
    </row>
    <row r="16" spans="3:7" ht="16.2" x14ac:dyDescent="0.3">
      <c r="C16" s="23" t="s">
        <v>6</v>
      </c>
      <c r="D16" s="24"/>
      <c r="E16" s="24"/>
      <c r="F16" s="16"/>
      <c r="G16" s="16"/>
    </row>
    <row r="17" spans="3:7" ht="16.2" x14ac:dyDescent="0.3">
      <c r="C17" s="25" t="s">
        <v>7</v>
      </c>
      <c r="D17" s="24"/>
      <c r="E17" s="24"/>
      <c r="F17" s="16"/>
      <c r="G17" s="16"/>
    </row>
    <row r="18" spans="3:7" ht="16.2" x14ac:dyDescent="0.3">
      <c r="C18" s="25" t="s">
        <v>8</v>
      </c>
      <c r="D18" s="24"/>
      <c r="E18" s="24"/>
      <c r="F18" s="16"/>
      <c r="G18" s="16"/>
    </row>
    <row r="19" spans="3:7" ht="16.2" x14ac:dyDescent="0.3">
      <c r="C19" s="343" t="s">
        <v>9</v>
      </c>
      <c r="D19" s="343"/>
      <c r="E19" s="343"/>
      <c r="F19" s="16"/>
      <c r="G19" s="16"/>
    </row>
    <row r="20" spans="3:7" ht="32.1" customHeight="1" x14ac:dyDescent="0.3">
      <c r="C20" s="334" t="s">
        <v>10</v>
      </c>
      <c r="D20" s="334"/>
      <c r="E20" s="334"/>
      <c r="F20" s="16"/>
      <c r="G20" s="16"/>
    </row>
    <row r="21" spans="3:7" ht="16.2" x14ac:dyDescent="0.3">
      <c r="C21" s="24"/>
      <c r="D21" s="24"/>
      <c r="E21" s="24"/>
      <c r="F21" s="16"/>
      <c r="G21" s="16"/>
    </row>
    <row r="22" spans="3:7" ht="16.2" x14ac:dyDescent="0.3">
      <c r="C22" s="26" t="s">
        <v>11</v>
      </c>
      <c r="D22" s="27"/>
      <c r="E22" s="27"/>
      <c r="F22" s="16"/>
      <c r="G22" s="16"/>
    </row>
    <row r="23" spans="3:7" ht="16.2" x14ac:dyDescent="0.3">
      <c r="C23" s="27"/>
      <c r="D23" s="27"/>
      <c r="E23" s="27"/>
      <c r="F23" s="16"/>
      <c r="G23" s="16"/>
    </row>
    <row r="24" spans="3:7" ht="16.2" x14ac:dyDescent="0.3">
      <c r="C24" s="28"/>
      <c r="D24" s="18"/>
      <c r="E24" s="18"/>
      <c r="F24" s="16"/>
      <c r="G24" s="16"/>
    </row>
    <row r="25" spans="3:7" ht="16.2" x14ac:dyDescent="0.3">
      <c r="C25" s="29" t="s">
        <v>12</v>
      </c>
      <c r="D25" s="18"/>
      <c r="E25" s="18"/>
      <c r="F25" s="16"/>
      <c r="G25" s="16"/>
    </row>
    <row r="26" spans="3:7" ht="16.2" x14ac:dyDescent="0.3">
      <c r="C26" s="30"/>
      <c r="D26" s="18"/>
      <c r="E26" s="18"/>
      <c r="F26" s="16"/>
      <c r="G26" s="16"/>
    </row>
    <row r="27" spans="3:7" ht="16.2" x14ac:dyDescent="0.3">
      <c r="C27" s="31" t="s">
        <v>13</v>
      </c>
      <c r="D27" s="18"/>
      <c r="E27" s="18"/>
      <c r="F27" s="16"/>
      <c r="G27" s="16"/>
    </row>
    <row r="28" spans="3:7" ht="16.2" x14ac:dyDescent="0.3">
      <c r="C28" s="31" t="s">
        <v>14</v>
      </c>
      <c r="D28" s="18"/>
      <c r="E28" s="18"/>
      <c r="F28" s="16"/>
      <c r="G28" s="16"/>
    </row>
    <row r="29" spans="3:7" ht="16.2" x14ac:dyDescent="0.3">
      <c r="C29" s="31" t="s">
        <v>15</v>
      </c>
      <c r="D29" s="18"/>
      <c r="E29" s="18"/>
      <c r="F29" s="16"/>
      <c r="G29" s="16"/>
    </row>
    <row r="30" spans="3:7" ht="16.2" x14ac:dyDescent="0.3">
      <c r="C30" s="31" t="s">
        <v>16</v>
      </c>
      <c r="D30" s="18"/>
      <c r="E30" s="18"/>
      <c r="F30" s="16"/>
      <c r="G30" s="16"/>
    </row>
    <row r="31" spans="3:7" ht="16.2" x14ac:dyDescent="0.3">
      <c r="C31" s="31" t="s">
        <v>17</v>
      </c>
      <c r="D31" s="18"/>
      <c r="E31" s="18"/>
      <c r="F31" s="16"/>
      <c r="G31" s="16"/>
    </row>
    <row r="32" spans="3:7" ht="16.2" x14ac:dyDescent="0.3">
      <c r="C32" s="28"/>
      <c r="D32" s="28"/>
      <c r="E32" s="28"/>
      <c r="F32" s="16"/>
      <c r="G32" s="16"/>
    </row>
    <row r="33" spans="3:7" ht="16.2" x14ac:dyDescent="0.35">
      <c r="C33" s="336" t="s">
        <v>18</v>
      </c>
      <c r="D33" s="336"/>
      <c r="E33" s="32" t="s">
        <v>19</v>
      </c>
      <c r="F33" s="16"/>
      <c r="G33" s="16"/>
    </row>
    <row r="34" spans="3:7" s="33" customFormat="1" ht="16.2" x14ac:dyDescent="0.35">
      <c r="C34" s="34"/>
      <c r="D34" s="34"/>
      <c r="E34" s="35"/>
    </row>
    <row r="35" spans="3:7" s="36" customFormat="1" ht="32.4" x14ac:dyDescent="0.3">
      <c r="C35" s="240" t="s">
        <v>20</v>
      </c>
      <c r="E35" s="37" t="s">
        <v>21</v>
      </c>
      <c r="G35" s="38" t="s">
        <v>22</v>
      </c>
    </row>
    <row r="36" spans="3:7" s="33" customFormat="1" ht="16.2" x14ac:dyDescent="0.3">
      <c r="C36" s="39"/>
      <c r="E36" s="39"/>
      <c r="G36" s="39"/>
    </row>
    <row r="37" spans="3:7" ht="16.2" x14ac:dyDescent="0.35">
      <c r="C37" s="23" t="s">
        <v>23</v>
      </c>
      <c r="D37" s="28"/>
      <c r="E37" s="40"/>
      <c r="F37" s="16"/>
      <c r="G37" s="16"/>
    </row>
    <row r="38" spans="3:7" ht="16.2" x14ac:dyDescent="0.35">
      <c r="C38" s="41"/>
      <c r="D38" s="41"/>
      <c r="E38" s="42"/>
    </row>
    <row r="40" spans="3:7" ht="15.6" customHeight="1" x14ac:dyDescent="0.3">
      <c r="C40" s="43" t="s">
        <v>24</v>
      </c>
      <c r="D40" s="44"/>
      <c r="E40" s="45" t="s">
        <v>25</v>
      </c>
      <c r="F40" s="46"/>
      <c r="G40" s="47"/>
    </row>
    <row r="41" spans="3:7" ht="43.5" customHeight="1" x14ac:dyDescent="0.3">
      <c r="C41" s="48" t="s">
        <v>26</v>
      </c>
      <c r="D41" s="44"/>
      <c r="E41" s="49" t="s">
        <v>27</v>
      </c>
      <c r="F41" s="50"/>
      <c r="G41" s="51"/>
    </row>
    <row r="42" spans="3:7" ht="45" customHeight="1" x14ac:dyDescent="0.3">
      <c r="C42" s="48" t="s">
        <v>28</v>
      </c>
      <c r="D42" s="44"/>
      <c r="E42" s="339" t="s">
        <v>29</v>
      </c>
      <c r="F42" s="340"/>
      <c r="G42" s="51"/>
    </row>
    <row r="43" spans="3:7" ht="30" customHeight="1" x14ac:dyDescent="0.3">
      <c r="C43" s="48" t="s">
        <v>30</v>
      </c>
      <c r="D43" s="44"/>
      <c r="E43" s="49" t="s">
        <v>31</v>
      </c>
      <c r="F43" s="50"/>
      <c r="G43" s="51"/>
    </row>
    <row r="44" spans="3:7" ht="48" customHeight="1" x14ac:dyDescent="0.3">
      <c r="C44" s="52" t="s">
        <v>32</v>
      </c>
      <c r="D44" s="44"/>
      <c r="E44" s="341" t="s">
        <v>33</v>
      </c>
      <c r="F44" s="342"/>
      <c r="G44" s="53"/>
    </row>
    <row r="45" spans="3:7" ht="9" customHeight="1" x14ac:dyDescent="0.3"/>
    <row r="46" spans="3:7" ht="17.25" customHeight="1" thickBot="1" x14ac:dyDescent="0.4">
      <c r="C46" s="337" t="s">
        <v>34</v>
      </c>
      <c r="D46" s="337"/>
      <c r="E46" s="337"/>
      <c r="F46" s="337"/>
      <c r="G46" s="337"/>
    </row>
    <row r="47" spans="3:7" ht="24" customHeight="1" thickBot="1" x14ac:dyDescent="0.4">
      <c r="C47" s="338" t="s">
        <v>35</v>
      </c>
      <c r="D47" s="338"/>
      <c r="E47" s="338"/>
      <c r="F47" s="338"/>
      <c r="G47" s="338"/>
    </row>
    <row r="48" spans="3:7" ht="19.5" customHeight="1" thickBot="1" x14ac:dyDescent="0.4">
      <c r="C48" s="337" t="s">
        <v>36</v>
      </c>
      <c r="D48" s="337"/>
      <c r="E48" s="337"/>
      <c r="F48" s="337"/>
      <c r="G48" s="337"/>
    </row>
    <row r="49" spans="2:15" ht="18.75" customHeight="1" thickBot="1" x14ac:dyDescent="0.4">
      <c r="C49" s="331" t="s">
        <v>37</v>
      </c>
      <c r="D49" s="331"/>
      <c r="E49" s="331"/>
      <c r="F49" s="331"/>
      <c r="G49" s="331"/>
    </row>
    <row r="50" spans="2:15" ht="16.8" thickBot="1" x14ac:dyDescent="0.35">
      <c r="C50" s="54"/>
      <c r="D50" s="54"/>
      <c r="E50" s="54"/>
      <c r="F50" s="54"/>
      <c r="G50" s="55"/>
    </row>
    <row r="51" spans="2:15" ht="18.75" customHeight="1" x14ac:dyDescent="0.3">
      <c r="C51" s="332" t="s">
        <v>38</v>
      </c>
      <c r="D51" s="332"/>
      <c r="E51" s="332"/>
    </row>
    <row r="52" spans="2:15" ht="16.2" x14ac:dyDescent="0.3">
      <c r="C52" s="333" t="s">
        <v>39</v>
      </c>
      <c r="D52" s="333"/>
      <c r="E52" s="333"/>
    </row>
    <row r="53" spans="2:15" ht="16.2" x14ac:dyDescent="0.3">
      <c r="B53" s="56" t="s">
        <v>40</v>
      </c>
      <c r="C53" s="57"/>
      <c r="D53" s="56"/>
      <c r="E53" s="58"/>
      <c r="F53" s="56"/>
      <c r="G53" s="56"/>
    </row>
    <row r="54" spans="2:15" ht="16.2" x14ac:dyDescent="0.3">
      <c r="B54" s="59"/>
      <c r="C54" s="59"/>
      <c r="E54" s="60"/>
      <c r="G54" s="60"/>
    </row>
    <row r="55" spans="2:15" s="56" customFormat="1" ht="16.2" x14ac:dyDescent="0.3">
      <c r="B55" s="56" t="s">
        <v>41</v>
      </c>
      <c r="C55" s="61"/>
      <c r="E55" s="62"/>
    </row>
    <row r="56" spans="2:15" s="56" customFormat="1" ht="16.2" x14ac:dyDescent="0.3">
      <c r="B56" s="56" t="s">
        <v>41</v>
      </c>
      <c r="C56" s="61"/>
      <c r="E56" s="62"/>
    </row>
    <row r="57" spans="2:15" ht="15" customHeight="1" x14ac:dyDescent="0.3">
      <c r="B57" s="59"/>
      <c r="C57" s="59"/>
      <c r="E57" s="60"/>
      <c r="G57" s="60"/>
    </row>
    <row r="58" spans="2:15" ht="16.2" x14ac:dyDescent="0.3">
      <c r="B58" s="56" t="s">
        <v>42</v>
      </c>
      <c r="C58" s="63"/>
      <c r="D58" s="56"/>
      <c r="E58" s="58"/>
      <c r="F58" s="56"/>
      <c r="G58" s="56"/>
      <c r="O58" s="56"/>
    </row>
    <row r="59" spans="2:15" s="56" customFormat="1" ht="16.2" x14ac:dyDescent="0.3">
      <c r="B59" s="56" t="s">
        <v>42</v>
      </c>
      <c r="C59" s="61"/>
      <c r="E59" s="58"/>
    </row>
    <row r="60" spans="2:15" ht="16.2" x14ac:dyDescent="0.3">
      <c r="B60" s="56" t="s">
        <v>42</v>
      </c>
      <c r="C60" s="61"/>
      <c r="D60" s="56"/>
      <c r="E60" s="62"/>
      <c r="F60" s="56"/>
      <c r="G60" s="56"/>
    </row>
    <row r="61" spans="2:15" s="56" customFormat="1" ht="16.2" x14ac:dyDescent="0.3">
      <c r="B61" s="56" t="s">
        <v>42</v>
      </c>
      <c r="C61" s="61"/>
      <c r="E61" s="58"/>
      <c r="G61" s="64"/>
    </row>
    <row r="62" spans="2:15" ht="16.2" x14ac:dyDescent="0.3">
      <c r="B62" s="56" t="s">
        <v>42</v>
      </c>
      <c r="C62" s="63"/>
      <c r="D62" s="56"/>
      <c r="E62" s="58"/>
      <c r="F62" s="56"/>
      <c r="G62" s="56"/>
    </row>
    <row r="63" spans="2:15" ht="16.2" x14ac:dyDescent="0.3">
      <c r="B63" s="56" t="s">
        <v>42</v>
      </c>
      <c r="C63" s="61"/>
      <c r="D63" s="56"/>
      <c r="E63" s="62"/>
      <c r="F63" s="56"/>
      <c r="G63" s="56"/>
    </row>
    <row r="64" spans="2:15" s="56" customFormat="1" ht="16.2" x14ac:dyDescent="0.3">
      <c r="B64" s="56" t="s">
        <v>42</v>
      </c>
      <c r="C64" s="61"/>
      <c r="E64" s="58"/>
      <c r="G64" s="64"/>
    </row>
    <row r="65" spans="2:7" ht="16.2" x14ac:dyDescent="0.3">
      <c r="B65" s="56" t="s">
        <v>42</v>
      </c>
      <c r="C65" s="63"/>
      <c r="D65" s="56"/>
      <c r="E65" s="58"/>
      <c r="F65" s="56"/>
      <c r="G65" s="56"/>
    </row>
    <row r="66" spans="2:7" s="56" customFormat="1" ht="16.2" x14ac:dyDescent="0.3">
      <c r="B66" s="56" t="s">
        <v>42</v>
      </c>
      <c r="C66" s="61"/>
      <c r="E66" s="62"/>
    </row>
    <row r="67" spans="2:7" s="56" customFormat="1" ht="16.2" x14ac:dyDescent="0.3">
      <c r="B67" s="56" t="s">
        <v>42</v>
      </c>
      <c r="C67" s="61"/>
      <c r="E67" s="58"/>
      <c r="G67" s="64"/>
    </row>
    <row r="68" spans="2:7" s="56" customFormat="1" ht="16.2" x14ac:dyDescent="0.3">
      <c r="B68" s="59"/>
      <c r="C68" s="59"/>
      <c r="D68" s="12"/>
      <c r="E68" s="60"/>
      <c r="F68" s="12"/>
      <c r="G68" s="60"/>
    </row>
    <row r="69" spans="2:7" ht="16.2" x14ac:dyDescent="0.3">
      <c r="B69" s="56" t="s">
        <v>43</v>
      </c>
      <c r="C69" s="57"/>
      <c r="D69" s="56"/>
      <c r="E69" s="58"/>
      <c r="F69" s="56"/>
      <c r="G69" s="56"/>
    </row>
    <row r="70" spans="2:7" s="56" customFormat="1" ht="16.2" x14ac:dyDescent="0.3">
      <c r="B70" s="56" t="s">
        <v>43</v>
      </c>
      <c r="C70" s="65"/>
      <c r="E70" s="58"/>
    </row>
    <row r="71" spans="2:7" s="56" customFormat="1" ht="16.2" x14ac:dyDescent="0.3">
      <c r="B71" s="56" t="s">
        <v>43</v>
      </c>
      <c r="C71" s="65"/>
      <c r="E71" s="58"/>
    </row>
    <row r="72" spans="2:7" ht="16.2" x14ac:dyDescent="0.3">
      <c r="B72" s="56" t="s">
        <v>43</v>
      </c>
      <c r="C72" s="65"/>
      <c r="D72" s="56"/>
      <c r="E72" s="58"/>
      <c r="F72" s="56"/>
      <c r="G72" s="56"/>
    </row>
    <row r="73" spans="2:7" s="56" customFormat="1" ht="16.2" x14ac:dyDescent="0.3">
      <c r="B73" s="56" t="s">
        <v>43</v>
      </c>
      <c r="C73" s="65"/>
      <c r="E73" s="58"/>
    </row>
    <row r="74" spans="2:7" s="56" customFormat="1" ht="16.2" x14ac:dyDescent="0.3">
      <c r="B74" s="56" t="s">
        <v>43</v>
      </c>
      <c r="C74" s="66"/>
      <c r="E74" s="58"/>
    </row>
    <row r="75" spans="2:7" ht="16.2" x14ac:dyDescent="0.3">
      <c r="B75" s="56" t="s">
        <v>43</v>
      </c>
      <c r="C75" s="65"/>
      <c r="D75" s="56"/>
      <c r="E75" s="58"/>
      <c r="F75" s="56"/>
      <c r="G75" s="56"/>
    </row>
    <row r="76" spans="2:7" ht="16.2" x14ac:dyDescent="0.3">
      <c r="B76" s="56" t="s">
        <v>43</v>
      </c>
      <c r="C76" s="65"/>
      <c r="D76" s="56"/>
      <c r="E76" s="58"/>
      <c r="F76" s="56"/>
      <c r="G76" s="56"/>
    </row>
    <row r="77" spans="2:7" ht="16.2" x14ac:dyDescent="0.3">
      <c r="B77" s="56" t="s">
        <v>43</v>
      </c>
      <c r="C77" s="67"/>
      <c r="D77" s="56"/>
      <c r="E77" s="58"/>
      <c r="F77" s="56"/>
      <c r="G77" s="56"/>
    </row>
    <row r="78" spans="2:7" ht="16.2" x14ac:dyDescent="0.3">
      <c r="B78" s="56" t="s">
        <v>43</v>
      </c>
      <c r="C78" s="65"/>
      <c r="D78" s="56"/>
      <c r="E78" s="68"/>
      <c r="F78" s="56"/>
      <c r="G78" s="56"/>
    </row>
    <row r="79" spans="2:7" ht="16.2" x14ac:dyDescent="0.3">
      <c r="B79" s="56" t="s">
        <v>43</v>
      </c>
      <c r="C79" s="69"/>
      <c r="D79" s="56"/>
      <c r="E79" s="58"/>
      <c r="F79" s="56"/>
      <c r="G79" s="56"/>
    </row>
    <row r="80" spans="2:7" ht="16.2" x14ac:dyDescent="0.3">
      <c r="B80" s="56" t="s">
        <v>43</v>
      </c>
      <c r="C80" s="65"/>
      <c r="D80" s="56"/>
      <c r="E80" s="58"/>
      <c r="F80" s="56"/>
      <c r="G80" s="56"/>
    </row>
    <row r="81" spans="2:7" ht="16.2" x14ac:dyDescent="0.3">
      <c r="B81" s="56" t="s">
        <v>43</v>
      </c>
      <c r="C81" s="65"/>
      <c r="D81" s="56"/>
      <c r="E81" s="58"/>
      <c r="F81" s="56"/>
      <c r="G81" s="56"/>
    </row>
    <row r="82" spans="2:7" ht="16.2" x14ac:dyDescent="0.3">
      <c r="B82" s="56" t="s">
        <v>43</v>
      </c>
      <c r="C82" s="65"/>
      <c r="D82" s="56"/>
      <c r="E82" s="58"/>
      <c r="F82" s="56"/>
      <c r="G82" s="56"/>
    </row>
    <row r="83" spans="2:7" ht="16.2" x14ac:dyDescent="0.3">
      <c r="B83" s="56" t="s">
        <v>43</v>
      </c>
      <c r="C83" s="65"/>
      <c r="D83" s="56"/>
      <c r="E83" s="58"/>
      <c r="F83" s="56"/>
      <c r="G83" s="56"/>
    </row>
    <row r="84" spans="2:7" ht="16.2" x14ac:dyDescent="0.3">
      <c r="B84" s="56"/>
      <c r="C84" s="59"/>
      <c r="D84" s="70"/>
      <c r="E84" s="71"/>
      <c r="F84" s="70"/>
      <c r="G84" s="70"/>
    </row>
    <row r="85" spans="2:7" ht="16.2" x14ac:dyDescent="0.3">
      <c r="B85" s="56"/>
      <c r="C85" s="61"/>
      <c r="D85" s="56"/>
      <c r="E85" s="72"/>
      <c r="F85" s="56"/>
      <c r="G85" s="56"/>
    </row>
    <row r="86" spans="2:7" ht="16.2" x14ac:dyDescent="0.3">
      <c r="B86" s="56"/>
      <c r="C86" s="61"/>
      <c r="D86" s="56"/>
      <c r="E86" s="72"/>
      <c r="F86" s="56"/>
      <c r="G86" s="56"/>
    </row>
    <row r="87" spans="2:7" ht="16.2" x14ac:dyDescent="0.3">
      <c r="B87" s="56"/>
      <c r="C87" s="61"/>
      <c r="D87" s="56"/>
      <c r="E87" s="72"/>
      <c r="F87" s="56"/>
      <c r="G87" s="56"/>
    </row>
    <row r="88" spans="2:7" ht="16.2" x14ac:dyDescent="0.3">
      <c r="B88" s="56"/>
      <c r="C88" s="61"/>
      <c r="D88" s="56"/>
      <c r="E88" s="72"/>
      <c r="F88" s="56"/>
      <c r="G88" s="56"/>
    </row>
    <row r="89" spans="2:7" s="56" customFormat="1" ht="16.2" x14ac:dyDescent="0.3">
      <c r="B89" s="59"/>
      <c r="C89" s="59"/>
      <c r="D89" s="70"/>
      <c r="E89" s="71"/>
      <c r="F89" s="70"/>
      <c r="G89" s="70"/>
    </row>
    <row r="90" spans="2:7" ht="16.2" x14ac:dyDescent="0.3">
      <c r="B90" s="56" t="s">
        <v>44</v>
      </c>
      <c r="C90" s="61"/>
      <c r="D90" s="56"/>
      <c r="E90" s="58"/>
      <c r="F90" s="56"/>
      <c r="G90" s="56"/>
    </row>
    <row r="91" spans="2:7" ht="16.2" x14ac:dyDescent="0.3">
      <c r="B91" s="56" t="s">
        <v>44</v>
      </c>
      <c r="C91" s="61"/>
      <c r="D91" s="56"/>
      <c r="E91" s="58"/>
      <c r="F91" s="56"/>
      <c r="G91" s="56"/>
    </row>
    <row r="92" spans="2:7" ht="16.2" x14ac:dyDescent="0.3">
      <c r="B92" s="56" t="s">
        <v>44</v>
      </c>
      <c r="C92" s="61"/>
      <c r="D92" s="56"/>
      <c r="E92" s="58"/>
      <c r="F92" s="56"/>
      <c r="G92" s="56"/>
    </row>
    <row r="93" spans="2:7" ht="16.2" x14ac:dyDescent="0.3">
      <c r="B93" s="56" t="s">
        <v>44</v>
      </c>
      <c r="C93" s="58"/>
      <c r="D93" s="56"/>
      <c r="E93" s="58"/>
      <c r="F93" s="56"/>
      <c r="G93" s="56"/>
    </row>
    <row r="94" spans="2:7" ht="16.2" x14ac:dyDescent="0.3">
      <c r="C94" s="41"/>
      <c r="D94" s="41"/>
      <c r="E94" s="41"/>
      <c r="F94" s="41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126"/>
  <sheetViews>
    <sheetView showGridLines="0" topLeftCell="A39" zoomScale="70" zoomScaleNormal="70" workbookViewId="0">
      <selection activeCell="A7" sqref="A7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84.21875" style="12" customWidth="1"/>
    <col min="4" max="4" width="2.77734375" style="12" customWidth="1"/>
    <col min="5" max="5" width="57.21875" style="12" customWidth="1"/>
    <col min="6" max="6" width="2.77734375" style="12" customWidth="1"/>
    <col min="7" max="7" width="58.44140625" style="12" customWidth="1"/>
    <col min="8" max="10" width="4" style="12"/>
    <col min="11" max="11" width="9.5546875" style="12" bestFit="1" customWidth="1"/>
    <col min="12" max="14" width="4" style="12"/>
    <col min="15" max="15" width="50" style="12" customWidth="1"/>
    <col min="16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45</v>
      </c>
    </row>
    <row r="4" spans="3:9" ht="16.2" hidden="1" x14ac:dyDescent="0.3">
      <c r="E4" s="13"/>
      <c r="G4" s="13" t="str">
        <f>Introduction!G4</f>
        <v>AAAA-MM-JJ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46</v>
      </c>
      <c r="D8" s="15"/>
      <c r="E8" s="15"/>
      <c r="F8" s="15"/>
      <c r="G8" s="15"/>
    </row>
    <row r="9" spans="3:9" ht="19.5" customHeight="1" x14ac:dyDescent="0.3">
      <c r="C9" s="73" t="s">
        <v>47</v>
      </c>
      <c r="D9" s="74"/>
      <c r="E9" s="74"/>
      <c r="F9" s="74"/>
      <c r="G9" s="73"/>
    </row>
    <row r="10" spans="3:9" ht="30.6" customHeight="1" x14ac:dyDescent="0.3">
      <c r="C10" s="344" t="s">
        <v>48</v>
      </c>
      <c r="D10" s="344"/>
      <c r="E10" s="344"/>
      <c r="F10" s="75"/>
      <c r="G10" s="346"/>
    </row>
    <row r="11" spans="3:9" ht="31.5" customHeight="1" x14ac:dyDescent="0.3">
      <c r="C11" s="345" t="s">
        <v>49</v>
      </c>
      <c r="D11" s="345"/>
      <c r="E11" s="345"/>
      <c r="F11" s="75"/>
      <c r="G11" s="346"/>
    </row>
    <row r="12" spans="3:9" ht="14.55" customHeight="1" x14ac:dyDescent="0.3">
      <c r="C12" s="345" t="s">
        <v>50</v>
      </c>
      <c r="D12" s="345"/>
      <c r="E12" s="345"/>
      <c r="F12" s="345"/>
      <c r="G12" s="346"/>
    </row>
    <row r="13" spans="3:9" ht="14.1" customHeight="1" x14ac:dyDescent="0.35">
      <c r="C13" s="76" t="s">
        <v>51</v>
      </c>
      <c r="D13" s="76"/>
      <c r="E13" s="76"/>
      <c r="F13" s="76"/>
      <c r="G13" s="346"/>
      <c r="H13" s="77"/>
      <c r="I13" s="77"/>
    </row>
    <row r="14" spans="3:9" ht="16.2" x14ac:dyDescent="0.3">
      <c r="D14" s="78"/>
      <c r="E14" s="78"/>
    </row>
    <row r="15" spans="3:9" ht="32.4" x14ac:dyDescent="0.3">
      <c r="C15" s="240" t="s">
        <v>20</v>
      </c>
      <c r="D15" s="33"/>
      <c r="E15" s="37" t="s">
        <v>52</v>
      </c>
      <c r="F15" s="33"/>
      <c r="G15" s="79" t="s">
        <v>22</v>
      </c>
    </row>
    <row r="16" spans="3:9" ht="16.2" x14ac:dyDescent="0.3">
      <c r="D16" s="78"/>
      <c r="E16" s="78"/>
    </row>
    <row r="17" spans="1:7" ht="24.6" thickBot="1" x14ac:dyDescent="0.35">
      <c r="B17" s="80"/>
      <c r="C17" s="81" t="s">
        <v>53</v>
      </c>
      <c r="D17" s="82"/>
      <c r="E17" s="83"/>
      <c r="F17" s="82"/>
      <c r="G17" s="82"/>
    </row>
    <row r="18" spans="1:7" ht="16.8" thickBot="1" x14ac:dyDescent="0.35">
      <c r="A18" s="84"/>
      <c r="B18" s="84"/>
      <c r="C18" s="85" t="s">
        <v>54</v>
      </c>
      <c r="D18" s="86"/>
      <c r="E18" s="87" t="s">
        <v>55</v>
      </c>
      <c r="F18" s="86"/>
      <c r="G18" s="88" t="s">
        <v>56</v>
      </c>
    </row>
    <row r="19" spans="1:7" ht="16.8" thickBot="1" x14ac:dyDescent="0.35">
      <c r="B19" s="89"/>
      <c r="C19" s="90" t="s">
        <v>40</v>
      </c>
      <c r="D19" s="82"/>
      <c r="E19" s="91"/>
      <c r="F19" s="82"/>
      <c r="G19" s="91"/>
    </row>
    <row r="20" spans="1:7" ht="16.2" x14ac:dyDescent="0.3">
      <c r="A20" s="56"/>
      <c r="B20" s="56" t="s">
        <v>40</v>
      </c>
      <c r="C20" s="92" t="s">
        <v>57</v>
      </c>
      <c r="D20" s="56"/>
      <c r="E20" s="241" t="s">
        <v>58</v>
      </c>
      <c r="F20" s="56"/>
      <c r="G20" s="93"/>
    </row>
    <row r="21" spans="1:7" ht="16.2" x14ac:dyDescent="0.3">
      <c r="A21" s="56"/>
      <c r="B21" s="56" t="s">
        <v>40</v>
      </c>
      <c r="C21" s="94" t="s">
        <v>59</v>
      </c>
      <c r="D21" s="56"/>
      <c r="E21" s="95" t="str">
        <f>IFERROR(VLOOKUP($E$20,Table1_Country_codes_and_currencies[],3,FALSE),"")</f>
        <v>GAB</v>
      </c>
      <c r="F21" s="56"/>
      <c r="G21" s="93" t="s">
        <v>60</v>
      </c>
    </row>
    <row r="22" spans="1:7" ht="16.2" x14ac:dyDescent="0.3">
      <c r="B22" s="56" t="s">
        <v>40</v>
      </c>
      <c r="C22" s="94" t="s">
        <v>61</v>
      </c>
      <c r="D22" s="56"/>
      <c r="E22" s="95" t="str">
        <f>IFERROR(VLOOKUP($E$20,Table1_Country_codes_and_currencies[],7,FALSE),"")</f>
        <v>Franc CFA d’Afrique centrale</v>
      </c>
      <c r="F22" s="56"/>
      <c r="G22" s="93"/>
    </row>
    <row r="23" spans="1:7" ht="16.8" thickBot="1" x14ac:dyDescent="0.35">
      <c r="B23" s="56" t="s">
        <v>40</v>
      </c>
      <c r="C23" s="96" t="s">
        <v>62</v>
      </c>
      <c r="D23" s="97"/>
      <c r="E23" s="98" t="str">
        <f>IFERROR(VLOOKUP($E$20,Table1_Country_codes_and_currencies[],5,FALSE),"")</f>
        <v>XAF</v>
      </c>
      <c r="F23" s="97"/>
      <c r="G23" s="99"/>
    </row>
    <row r="24" spans="1:7" ht="16.8" thickBot="1" x14ac:dyDescent="0.35">
      <c r="B24" s="89"/>
      <c r="C24" s="90" t="s">
        <v>41</v>
      </c>
      <c r="D24" s="82"/>
      <c r="E24" s="91"/>
      <c r="F24" s="82"/>
      <c r="G24" s="91"/>
    </row>
    <row r="25" spans="1:7" ht="16.2" x14ac:dyDescent="0.3">
      <c r="A25" s="56"/>
      <c r="B25" s="56" t="s">
        <v>41</v>
      </c>
      <c r="C25" s="92" t="s">
        <v>63</v>
      </c>
      <c r="D25" s="56"/>
      <c r="E25" s="242">
        <v>44562</v>
      </c>
      <c r="F25" s="56"/>
      <c r="G25" s="93"/>
    </row>
    <row r="26" spans="1:7" ht="16.8" thickBot="1" x14ac:dyDescent="0.35">
      <c r="A26" s="56"/>
      <c r="B26" s="56" t="s">
        <v>41</v>
      </c>
      <c r="C26" s="100" t="s">
        <v>64</v>
      </c>
      <c r="D26" s="97"/>
      <c r="E26" s="242">
        <v>44926</v>
      </c>
      <c r="F26" s="97"/>
      <c r="G26" s="99"/>
    </row>
    <row r="27" spans="1:7" ht="16.8" thickBot="1" x14ac:dyDescent="0.35">
      <c r="B27" s="89"/>
      <c r="C27" s="90" t="s">
        <v>42</v>
      </c>
      <c r="D27" s="82"/>
      <c r="E27" s="101"/>
      <c r="F27" s="82"/>
      <c r="G27" s="91"/>
    </row>
    <row r="28" spans="1:7" ht="16.2" x14ac:dyDescent="0.3">
      <c r="B28" s="56" t="s">
        <v>42</v>
      </c>
      <c r="C28" s="102" t="s">
        <v>65</v>
      </c>
      <c r="D28" s="56"/>
      <c r="E28" s="241" t="s">
        <v>66</v>
      </c>
      <c r="F28" s="56"/>
      <c r="G28" s="93"/>
    </row>
    <row r="29" spans="1:7" ht="16.2" x14ac:dyDescent="0.3">
      <c r="A29" s="56"/>
      <c r="B29" s="56" t="s">
        <v>42</v>
      </c>
      <c r="C29" s="92" t="s">
        <v>67</v>
      </c>
      <c r="D29" s="56"/>
      <c r="E29" s="243" t="s">
        <v>68</v>
      </c>
      <c r="F29" s="56"/>
      <c r="G29" s="93"/>
    </row>
    <row r="30" spans="1:7" ht="16.2" x14ac:dyDescent="0.3">
      <c r="B30" s="56" t="s">
        <v>42</v>
      </c>
      <c r="C30" s="92" t="s">
        <v>69</v>
      </c>
      <c r="D30" s="56"/>
      <c r="E30" s="244">
        <v>45509</v>
      </c>
      <c r="F30" s="56"/>
      <c r="G30" s="93"/>
    </row>
    <row r="31" spans="1:7" ht="16.2" x14ac:dyDescent="0.3">
      <c r="A31" s="56"/>
      <c r="B31" s="56" t="s">
        <v>42</v>
      </c>
      <c r="C31" s="92" t="s">
        <v>70</v>
      </c>
      <c r="D31" s="56"/>
      <c r="E31" s="288" t="s">
        <v>71</v>
      </c>
      <c r="F31" s="56"/>
      <c r="G31" s="93"/>
    </row>
    <row r="32" spans="1:7" ht="32.4" x14ac:dyDescent="0.3">
      <c r="B32" s="56" t="s">
        <v>42</v>
      </c>
      <c r="C32" s="103" t="s">
        <v>72</v>
      </c>
      <c r="D32" s="104"/>
      <c r="E32" s="243" t="s">
        <v>73</v>
      </c>
      <c r="F32" s="104"/>
      <c r="G32" s="105"/>
    </row>
    <row r="33" spans="1:9" ht="16.2" x14ac:dyDescent="0.3">
      <c r="B33" s="56" t="s">
        <v>42</v>
      </c>
      <c r="C33" s="92" t="s">
        <v>74</v>
      </c>
      <c r="D33" s="56"/>
      <c r="E33" s="244" t="s">
        <v>75</v>
      </c>
      <c r="F33" s="56"/>
      <c r="G33" s="106"/>
    </row>
    <row r="34" spans="1:9" ht="16.2" x14ac:dyDescent="0.3">
      <c r="A34" s="56"/>
      <c r="B34" s="56" t="s">
        <v>42</v>
      </c>
      <c r="C34" s="92" t="s">
        <v>76</v>
      </c>
      <c r="D34" s="56"/>
      <c r="E34" s="244" t="s">
        <v>75</v>
      </c>
      <c r="F34" s="56"/>
      <c r="G34" s="106"/>
    </row>
    <row r="35" spans="1:9" ht="16.2" x14ac:dyDescent="0.3">
      <c r="B35" s="56" t="s">
        <v>42</v>
      </c>
      <c r="C35" s="103" t="s">
        <v>77</v>
      </c>
      <c r="D35" s="104"/>
      <c r="E35" s="243" t="s">
        <v>73</v>
      </c>
      <c r="F35" s="107"/>
      <c r="G35" s="108"/>
    </row>
    <row r="36" spans="1:9" ht="16.2" x14ac:dyDescent="0.3">
      <c r="A36" s="56"/>
      <c r="B36" s="56" t="s">
        <v>42</v>
      </c>
      <c r="C36" s="92" t="s">
        <v>78</v>
      </c>
      <c r="D36" s="56"/>
      <c r="E36" s="244" t="s">
        <v>75</v>
      </c>
      <c r="F36" s="56"/>
      <c r="G36" s="93"/>
    </row>
    <row r="37" spans="1:9" ht="16.8" thickBot="1" x14ac:dyDescent="0.35">
      <c r="A37" s="56"/>
      <c r="B37" s="56" t="s">
        <v>42</v>
      </c>
      <c r="C37" s="92" t="s">
        <v>79</v>
      </c>
      <c r="D37" s="109"/>
      <c r="E37" s="244" t="s">
        <v>75</v>
      </c>
      <c r="F37" s="97"/>
      <c r="G37" s="110"/>
      <c r="H37" s="111"/>
      <c r="I37" s="111"/>
    </row>
    <row r="38" spans="1:9" ht="16.05" customHeight="1" thickBot="1" x14ac:dyDescent="0.35">
      <c r="C38" s="273" t="s">
        <v>80</v>
      </c>
      <c r="D38" s="112"/>
      <c r="E38" s="58"/>
      <c r="F38" s="113"/>
      <c r="G38" s="64"/>
      <c r="H38" s="111"/>
      <c r="I38" s="111"/>
    </row>
    <row r="39" spans="1:9" ht="16.2" x14ac:dyDescent="0.3">
      <c r="A39" s="56"/>
      <c r="B39" s="59"/>
      <c r="C39" s="114" t="s">
        <v>81</v>
      </c>
      <c r="D39" s="115"/>
      <c r="E39" s="245" t="s">
        <v>82</v>
      </c>
      <c r="F39" s="111"/>
      <c r="G39" s="116"/>
      <c r="H39" s="111"/>
      <c r="I39" s="111"/>
    </row>
    <row r="40" spans="1:9" ht="16.8" thickBot="1" x14ac:dyDescent="0.35">
      <c r="B40" s="56" t="s">
        <v>43</v>
      </c>
      <c r="C40" s="117" t="s">
        <v>83</v>
      </c>
      <c r="D40" s="118"/>
      <c r="E40" s="321" t="s">
        <v>84</v>
      </c>
      <c r="F40" s="119"/>
      <c r="G40" s="120"/>
      <c r="H40" s="111"/>
      <c r="I40" s="111"/>
    </row>
    <row r="41" spans="1:9" ht="18" customHeight="1" thickBot="1" x14ac:dyDescent="0.35">
      <c r="A41" s="56"/>
      <c r="B41" s="56" t="s">
        <v>43</v>
      </c>
      <c r="C41" s="90" t="s">
        <v>43</v>
      </c>
      <c r="D41" s="82"/>
      <c r="E41" s="121"/>
      <c r="F41" s="82"/>
      <c r="G41" s="121"/>
    </row>
    <row r="42" spans="1:9" ht="15.6" customHeight="1" x14ac:dyDescent="0.3">
      <c r="B42" s="56" t="s">
        <v>43</v>
      </c>
      <c r="C42" s="94" t="s">
        <v>85</v>
      </c>
      <c r="D42" s="56"/>
      <c r="E42" s="95"/>
      <c r="F42" s="56"/>
      <c r="G42" s="56"/>
    </row>
    <row r="43" spans="1:9" ht="16.5" customHeight="1" x14ac:dyDescent="0.3">
      <c r="A43" s="56"/>
      <c r="B43" s="56" t="s">
        <v>43</v>
      </c>
      <c r="C43" s="122" t="s">
        <v>86</v>
      </c>
      <c r="D43" s="56"/>
      <c r="E43" s="243" t="s">
        <v>66</v>
      </c>
      <c r="F43" s="56"/>
      <c r="G43" s="106"/>
      <c r="H43" s="111"/>
      <c r="I43" s="111"/>
    </row>
    <row r="44" spans="1:9" ht="16.5" customHeight="1" x14ac:dyDescent="0.3">
      <c r="A44" s="56"/>
      <c r="B44" s="56" t="s">
        <v>43</v>
      </c>
      <c r="C44" s="122" t="s">
        <v>87</v>
      </c>
      <c r="D44" s="56"/>
      <c r="E44" s="243" t="s">
        <v>66</v>
      </c>
      <c r="F44" s="56"/>
      <c r="G44" s="106"/>
      <c r="H44" s="111"/>
      <c r="I44" s="111"/>
    </row>
    <row r="45" spans="1:9" ht="15.6" customHeight="1" x14ac:dyDescent="0.3">
      <c r="B45" s="56" t="s">
        <v>43</v>
      </c>
      <c r="C45" s="122" t="s">
        <v>88</v>
      </c>
      <c r="D45" s="56"/>
      <c r="E45" s="243" t="s">
        <v>66</v>
      </c>
      <c r="F45" s="56"/>
      <c r="G45" s="106"/>
      <c r="H45" s="111"/>
      <c r="I45" s="111"/>
    </row>
    <row r="46" spans="1:9" ht="18" customHeight="1" x14ac:dyDescent="0.3">
      <c r="B46" s="56" t="s">
        <v>43</v>
      </c>
      <c r="C46" s="122" t="s">
        <v>89</v>
      </c>
      <c r="D46" s="56"/>
      <c r="E46" s="243" t="s">
        <v>73</v>
      </c>
      <c r="F46" s="56"/>
      <c r="G46" s="106"/>
    </row>
    <row r="47" spans="1:9" ht="16.2" x14ac:dyDescent="0.3">
      <c r="B47" s="56" t="s">
        <v>43</v>
      </c>
      <c r="C47" s="123" t="s">
        <v>90</v>
      </c>
      <c r="D47" s="56"/>
      <c r="E47" s="243" t="s">
        <v>75</v>
      </c>
      <c r="F47" s="56"/>
      <c r="G47" s="106"/>
    </row>
    <row r="48" spans="1:9" ht="16.2" x14ac:dyDescent="0.3">
      <c r="B48" s="56" t="s">
        <v>43</v>
      </c>
      <c r="C48" s="122" t="s">
        <v>91</v>
      </c>
      <c r="D48" s="56"/>
      <c r="E48" s="243">
        <v>9</v>
      </c>
      <c r="F48" s="56"/>
      <c r="G48" s="106"/>
      <c r="H48" s="111"/>
      <c r="I48" s="111"/>
    </row>
    <row r="49" spans="1:11" ht="16.2" x14ac:dyDescent="0.3">
      <c r="B49" s="56" t="s">
        <v>43</v>
      </c>
      <c r="C49" s="122" t="s">
        <v>92</v>
      </c>
      <c r="D49" s="124"/>
      <c r="E49" s="243">
        <v>21</v>
      </c>
      <c r="F49" s="56"/>
      <c r="G49" s="125"/>
      <c r="H49" s="111"/>
      <c r="I49" s="111"/>
    </row>
    <row r="50" spans="1:11" ht="16.2" x14ac:dyDescent="0.3">
      <c r="B50" s="56" t="s">
        <v>43</v>
      </c>
      <c r="C50" s="126" t="s">
        <v>93</v>
      </c>
      <c r="D50" s="56"/>
      <c r="E50" s="246" t="s">
        <v>94</v>
      </c>
      <c r="F50" s="104"/>
      <c r="G50" s="106"/>
      <c r="H50" s="111"/>
      <c r="I50" s="111"/>
    </row>
    <row r="51" spans="1:11" ht="16.2" x14ac:dyDescent="0.3">
      <c r="B51" s="56" t="s">
        <v>43</v>
      </c>
      <c r="C51" s="127" t="s">
        <v>95</v>
      </c>
      <c r="D51" s="56"/>
      <c r="E51" s="246">
        <v>623.846</v>
      </c>
      <c r="F51" s="56"/>
      <c r="G51" s="106"/>
      <c r="H51" s="111"/>
      <c r="I51" s="111"/>
    </row>
    <row r="52" spans="1:11" ht="16.8" thickBot="1" x14ac:dyDescent="0.35">
      <c r="B52" s="56" t="s">
        <v>43</v>
      </c>
      <c r="C52" s="128" t="s">
        <v>96</v>
      </c>
      <c r="D52" s="129"/>
      <c r="E52" s="290" t="s">
        <v>97</v>
      </c>
      <c r="F52" s="129"/>
      <c r="G52" s="282"/>
      <c r="H52" s="111"/>
      <c r="I52" s="111"/>
    </row>
    <row r="53" spans="1:11" s="84" customFormat="1" ht="25.5" customHeight="1" x14ac:dyDescent="0.3">
      <c r="A53" s="12"/>
      <c r="B53" s="56" t="s">
        <v>43</v>
      </c>
      <c r="C53" s="130" t="s">
        <v>98</v>
      </c>
      <c r="D53" s="56"/>
      <c r="E53" s="131"/>
      <c r="F53" s="56"/>
      <c r="G53" s="105"/>
      <c r="H53" s="12"/>
      <c r="I53" s="12"/>
    </row>
    <row r="54" spans="1:11" ht="15.6" customHeight="1" x14ac:dyDescent="0.3">
      <c r="B54" s="56" t="s">
        <v>43</v>
      </c>
      <c r="C54" s="122" t="s">
        <v>99</v>
      </c>
      <c r="D54" s="56"/>
      <c r="E54" s="243" t="s">
        <v>66</v>
      </c>
      <c r="F54" s="56"/>
      <c r="G54" s="106"/>
    </row>
    <row r="55" spans="1:11" s="56" customFormat="1" ht="16.2" x14ac:dyDescent="0.3">
      <c r="A55" s="12"/>
      <c r="C55" s="122" t="s">
        <v>100</v>
      </c>
      <c r="E55" s="243" t="s">
        <v>66</v>
      </c>
      <c r="G55" s="106"/>
      <c r="H55" s="12"/>
      <c r="I55" s="12"/>
    </row>
    <row r="56" spans="1:11" s="56" customFormat="1" ht="15.6" customHeight="1" x14ac:dyDescent="0.3">
      <c r="A56" s="12"/>
      <c r="C56" s="122" t="s">
        <v>101</v>
      </c>
      <c r="E56" s="243" t="s">
        <v>66</v>
      </c>
      <c r="G56" s="106"/>
      <c r="H56" s="84"/>
      <c r="I56" s="84"/>
    </row>
    <row r="57" spans="1:11" ht="16.8" thickBot="1" x14ac:dyDescent="0.35">
      <c r="B57" s="56"/>
      <c r="C57" s="132" t="s">
        <v>102</v>
      </c>
      <c r="D57" s="97"/>
      <c r="E57" s="243" t="s">
        <v>73</v>
      </c>
      <c r="F57" s="97"/>
      <c r="G57" s="133"/>
    </row>
    <row r="58" spans="1:11" ht="16.8" thickBot="1" x14ac:dyDescent="0.35">
      <c r="B58" s="56"/>
      <c r="C58" s="134" t="s">
        <v>103</v>
      </c>
      <c r="D58" s="135"/>
      <c r="E58" s="136">
        <f>SUM(E59:E62)</f>
        <v>1</v>
      </c>
      <c r="F58" s="135"/>
      <c r="G58" s="135"/>
      <c r="H58" s="56"/>
      <c r="I58" s="56"/>
    </row>
    <row r="59" spans="1:11" ht="16.2" x14ac:dyDescent="0.3">
      <c r="B59" s="56"/>
      <c r="C59" s="92" t="s">
        <v>104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2.1276595744680851E-2</v>
      </c>
      <c r="F59" s="56"/>
      <c r="G59" s="138" t="s">
        <v>105</v>
      </c>
      <c r="H59" s="56"/>
      <c r="I59" s="56"/>
      <c r="K59" s="139"/>
    </row>
    <row r="60" spans="1:11" s="56" customFormat="1" ht="16.2" x14ac:dyDescent="0.3">
      <c r="B60" s="89"/>
      <c r="C60" s="92" t="s">
        <v>106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0.63829787234042556</v>
      </c>
      <c r="G60" s="138" t="s">
        <v>105</v>
      </c>
      <c r="H60" s="12"/>
      <c r="I60" s="12"/>
      <c r="K60" s="139"/>
    </row>
    <row r="61" spans="1:11" s="56" customFormat="1" ht="16.2" x14ac:dyDescent="0.3">
      <c r="A61" s="12"/>
      <c r="B61" s="56" t="s">
        <v>44</v>
      </c>
      <c r="C61" s="92" t="s">
        <v>107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0.14893617021276595</v>
      </c>
      <c r="G61" s="138" t="s">
        <v>105</v>
      </c>
      <c r="H61" s="12"/>
      <c r="I61" s="12"/>
      <c r="K61" s="139"/>
    </row>
    <row r="62" spans="1:11" ht="15" customHeight="1" thickBot="1" x14ac:dyDescent="0.35">
      <c r="B62" s="56" t="s">
        <v>44</v>
      </c>
      <c r="C62" s="92" t="s">
        <v>108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0.19148936170212766</v>
      </c>
      <c r="F62" s="56"/>
      <c r="G62" s="138" t="s">
        <v>105</v>
      </c>
      <c r="K62" s="139"/>
    </row>
    <row r="63" spans="1:11" ht="16.8" thickBot="1" x14ac:dyDescent="0.35">
      <c r="B63" s="56" t="s">
        <v>44</v>
      </c>
      <c r="C63" s="140" t="s">
        <v>109</v>
      </c>
      <c r="D63" s="141"/>
      <c r="E63" s="142"/>
      <c r="F63" s="141"/>
      <c r="G63" s="141"/>
      <c r="H63" s="56"/>
      <c r="I63" s="56"/>
    </row>
    <row r="64" spans="1:11" s="56" customFormat="1" ht="16.2" x14ac:dyDescent="0.3">
      <c r="A64" s="12"/>
      <c r="B64" s="56" t="s">
        <v>44</v>
      </c>
      <c r="C64" s="92" t="s">
        <v>110</v>
      </c>
      <c r="E64" s="241" t="s">
        <v>111</v>
      </c>
      <c r="G64" s="93"/>
    </row>
    <row r="65" spans="1:9" ht="16.2" x14ac:dyDescent="0.3">
      <c r="C65" s="92" t="s">
        <v>112</v>
      </c>
      <c r="D65" s="56"/>
      <c r="E65" s="241" t="s">
        <v>113</v>
      </c>
      <c r="F65" s="56"/>
      <c r="G65" s="93"/>
    </row>
    <row r="66" spans="1:9" ht="12.75" customHeight="1" x14ac:dyDescent="0.3">
      <c r="C66" s="92" t="s">
        <v>114</v>
      </c>
      <c r="D66" s="56"/>
      <c r="E66" s="286" t="s">
        <v>115</v>
      </c>
      <c r="F66" s="56"/>
      <c r="G66" s="93"/>
    </row>
    <row r="67" spans="1:9" ht="18.75" customHeight="1" thickBot="1" x14ac:dyDescent="0.35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">
      <c r="C69" s="337" t="s">
        <v>34</v>
      </c>
      <c r="D69" s="337"/>
      <c r="E69" s="337"/>
      <c r="F69" s="337"/>
      <c r="G69" s="337"/>
    </row>
    <row r="70" spans="1:9" ht="24" hidden="1" customHeight="1" thickBot="1" x14ac:dyDescent="0.4">
      <c r="C70" s="338" t="s">
        <v>35</v>
      </c>
      <c r="D70" s="338"/>
      <c r="E70" s="338"/>
      <c r="F70" s="338"/>
      <c r="G70" s="338"/>
    </row>
    <row r="71" spans="1:9" ht="19.5" hidden="1" customHeight="1" thickBot="1" x14ac:dyDescent="0.4">
      <c r="C71" s="337" t="s">
        <v>36</v>
      </c>
      <c r="D71" s="337"/>
      <c r="E71" s="337"/>
      <c r="F71" s="337"/>
      <c r="G71" s="337"/>
    </row>
    <row r="72" spans="1:9" ht="18.75" hidden="1" customHeight="1" thickBot="1" x14ac:dyDescent="0.4">
      <c r="C72" s="331" t="s">
        <v>37</v>
      </c>
      <c r="D72" s="331"/>
      <c r="E72" s="331"/>
      <c r="F72" s="331"/>
      <c r="G72" s="331"/>
    </row>
    <row r="73" spans="1:9" ht="16.8" thickBot="1" x14ac:dyDescent="0.35">
      <c r="B73" s="56" t="s">
        <v>43</v>
      </c>
      <c r="C73" s="54"/>
      <c r="D73" s="54"/>
      <c r="E73" s="54"/>
      <c r="F73" s="54"/>
      <c r="G73" s="55"/>
      <c r="H73" s="56"/>
      <c r="I73" s="56"/>
    </row>
    <row r="74" spans="1:9" s="56" customFormat="1" ht="16.2" x14ac:dyDescent="0.3">
      <c r="B74" s="56" t="s">
        <v>43</v>
      </c>
      <c r="C74" s="332" t="s">
        <v>116</v>
      </c>
      <c r="D74" s="332"/>
      <c r="E74" s="332"/>
      <c r="F74" s="12"/>
      <c r="G74" s="12"/>
    </row>
    <row r="75" spans="1:9" s="56" customFormat="1" ht="16.2" x14ac:dyDescent="0.3">
      <c r="B75" s="56" t="s">
        <v>43</v>
      </c>
      <c r="C75" s="333" t="s">
        <v>39</v>
      </c>
      <c r="D75" s="333"/>
      <c r="E75" s="333"/>
      <c r="F75" s="12"/>
      <c r="G75" s="12"/>
    </row>
    <row r="76" spans="1:9" ht="16.2" x14ac:dyDescent="0.3">
      <c r="B76" s="56" t="s">
        <v>43</v>
      </c>
      <c r="C76" s="57"/>
      <c r="D76" s="56"/>
      <c r="E76" s="58"/>
      <c r="F76" s="56"/>
      <c r="G76" s="56"/>
    </row>
    <row r="77" spans="1:9" s="56" customFormat="1" ht="16.2" x14ac:dyDescent="0.3">
      <c r="B77" s="56" t="s">
        <v>43</v>
      </c>
      <c r="C77" s="65"/>
      <c r="E77" s="58"/>
    </row>
    <row r="78" spans="1:9" s="56" customFormat="1" ht="16.2" x14ac:dyDescent="0.3">
      <c r="B78" s="56" t="s">
        <v>43</v>
      </c>
      <c r="C78" s="65"/>
      <c r="E78" s="58"/>
    </row>
    <row r="79" spans="1:9" ht="16.2" x14ac:dyDescent="0.3">
      <c r="B79" s="56" t="s">
        <v>43</v>
      </c>
      <c r="C79" s="65"/>
      <c r="D79" s="56"/>
      <c r="E79" s="58"/>
      <c r="F79" s="56"/>
      <c r="G79" s="56"/>
    </row>
    <row r="80" spans="1:9" ht="16.2" x14ac:dyDescent="0.3">
      <c r="B80" s="56" t="s">
        <v>43</v>
      </c>
      <c r="C80" s="65"/>
      <c r="D80" s="56"/>
      <c r="E80" s="58"/>
      <c r="F80" s="56"/>
      <c r="G80" s="56"/>
      <c r="H80" s="56"/>
      <c r="I80" s="56"/>
    </row>
    <row r="81" spans="2:9" ht="16.2" x14ac:dyDescent="0.3">
      <c r="B81" s="56" t="s">
        <v>43</v>
      </c>
      <c r="C81" s="66"/>
      <c r="D81" s="56"/>
      <c r="E81" s="58"/>
      <c r="F81" s="56"/>
      <c r="G81" s="56"/>
      <c r="H81" s="56"/>
      <c r="I81" s="56"/>
    </row>
    <row r="82" spans="2:9" ht="16.2" x14ac:dyDescent="0.3">
      <c r="B82" s="56" t="s">
        <v>43</v>
      </c>
      <c r="C82" s="65"/>
      <c r="D82" s="56"/>
      <c r="E82" s="58"/>
      <c r="F82" s="56"/>
      <c r="G82" s="56"/>
    </row>
    <row r="83" spans="2:9" ht="16.2" x14ac:dyDescent="0.3">
      <c r="B83" s="56" t="s">
        <v>43</v>
      </c>
      <c r="C83" s="65"/>
      <c r="D83" s="56"/>
      <c r="E83" s="58"/>
      <c r="F83" s="56"/>
      <c r="G83" s="56"/>
    </row>
    <row r="84" spans="2:9" ht="16.2" x14ac:dyDescent="0.3">
      <c r="B84" s="56" t="s">
        <v>43</v>
      </c>
      <c r="C84" s="67"/>
      <c r="D84" s="56"/>
      <c r="E84" s="58"/>
      <c r="F84" s="56"/>
      <c r="G84" s="56"/>
    </row>
    <row r="85" spans="2:9" ht="16.2" x14ac:dyDescent="0.3">
      <c r="B85" s="56" t="s">
        <v>43</v>
      </c>
      <c r="C85" s="65"/>
      <c r="D85" s="56"/>
      <c r="E85" s="68"/>
      <c r="F85" s="56"/>
      <c r="G85" s="56"/>
    </row>
    <row r="86" spans="2:9" ht="16.2" x14ac:dyDescent="0.3">
      <c r="B86" s="56" t="s">
        <v>43</v>
      </c>
      <c r="C86" s="69"/>
      <c r="D86" s="56"/>
      <c r="E86" s="58"/>
      <c r="F86" s="56"/>
      <c r="G86" s="56"/>
    </row>
    <row r="87" spans="2:9" ht="16.2" x14ac:dyDescent="0.3">
      <c r="B87" s="56" t="s">
        <v>43</v>
      </c>
      <c r="C87" s="65"/>
      <c r="D87" s="56"/>
      <c r="E87" s="58"/>
      <c r="F87" s="56"/>
      <c r="G87" s="56"/>
    </row>
    <row r="88" spans="2:9" ht="16.2" x14ac:dyDescent="0.3">
      <c r="B88" s="56"/>
      <c r="C88" s="65"/>
      <c r="D88" s="56"/>
      <c r="E88" s="58"/>
      <c r="F88" s="56"/>
      <c r="G88" s="56"/>
    </row>
    <row r="89" spans="2:9" ht="16.2" x14ac:dyDescent="0.3">
      <c r="B89" s="56"/>
      <c r="C89" s="65"/>
      <c r="D89" s="56"/>
      <c r="E89" s="58"/>
      <c r="F89" s="56"/>
      <c r="G89" s="56"/>
    </row>
    <row r="90" spans="2:9" ht="16.2" x14ac:dyDescent="0.3">
      <c r="B90" s="56"/>
      <c r="C90" s="65"/>
      <c r="D90" s="56"/>
      <c r="E90" s="58"/>
      <c r="F90" s="56"/>
      <c r="G90" s="56"/>
    </row>
    <row r="91" spans="2:9" ht="16.2" x14ac:dyDescent="0.3">
      <c r="B91" s="56"/>
      <c r="C91" s="59"/>
      <c r="D91" s="70"/>
      <c r="E91" s="71"/>
      <c r="F91" s="70"/>
      <c r="G91" s="70"/>
    </row>
    <row r="92" spans="2:9" ht="16.2" x14ac:dyDescent="0.3">
      <c r="B92" s="56"/>
      <c r="C92" s="61"/>
      <c r="D92" s="56"/>
      <c r="E92" s="72"/>
      <c r="F92" s="56"/>
      <c r="G92" s="56"/>
    </row>
    <row r="93" spans="2:9" s="56" customFormat="1" ht="16.2" x14ac:dyDescent="0.3">
      <c r="B93" s="59"/>
      <c r="C93" s="61"/>
      <c r="E93" s="72"/>
      <c r="H93" s="12"/>
      <c r="I93" s="12"/>
    </row>
    <row r="94" spans="2:9" ht="16.2" x14ac:dyDescent="0.3">
      <c r="B94" s="56" t="s">
        <v>44</v>
      </c>
      <c r="C94" s="61"/>
      <c r="D94" s="56"/>
      <c r="E94" s="72"/>
      <c r="F94" s="56"/>
      <c r="G94" s="56"/>
    </row>
    <row r="95" spans="2:9" ht="16.2" x14ac:dyDescent="0.3">
      <c r="B95" s="56" t="s">
        <v>44</v>
      </c>
      <c r="C95" s="61"/>
      <c r="D95" s="56"/>
      <c r="E95" s="72"/>
      <c r="F95" s="56"/>
      <c r="G95" s="56"/>
    </row>
    <row r="96" spans="2:9" ht="16.2" x14ac:dyDescent="0.3">
      <c r="B96" s="56" t="s">
        <v>44</v>
      </c>
      <c r="C96" s="59"/>
      <c r="D96" s="70"/>
      <c r="E96" s="71"/>
      <c r="F96" s="70"/>
      <c r="G96" s="70"/>
      <c r="H96" s="56"/>
      <c r="I96" s="56"/>
    </row>
    <row r="97" spans="2:7" ht="16.2" x14ac:dyDescent="0.3">
      <c r="B97" s="56" t="s">
        <v>44</v>
      </c>
      <c r="C97" s="61"/>
      <c r="D97" s="56"/>
      <c r="E97" s="58"/>
      <c r="F97" s="56"/>
      <c r="G97" s="56"/>
    </row>
    <row r="98" spans="2:7" ht="16.2" x14ac:dyDescent="0.3">
      <c r="C98" s="61"/>
      <c r="D98" s="56"/>
      <c r="E98" s="58"/>
      <c r="F98" s="56"/>
      <c r="G98" s="56"/>
    </row>
    <row r="99" spans="2:7" ht="16.2" x14ac:dyDescent="0.3">
      <c r="C99" s="61"/>
      <c r="D99" s="56"/>
      <c r="E99" s="58"/>
      <c r="F99" s="56"/>
      <c r="G99" s="56"/>
    </row>
    <row r="100" spans="2:7" ht="16.2" x14ac:dyDescent="0.3">
      <c r="C100" s="58"/>
      <c r="D100" s="56"/>
      <c r="E100" s="58"/>
      <c r="F100" s="56"/>
      <c r="G100" s="56"/>
    </row>
    <row r="101" spans="2:7" ht="15" customHeight="1" x14ac:dyDescent="0.3">
      <c r="C101" s="41"/>
      <c r="D101" s="41"/>
      <c r="E101" s="41"/>
      <c r="F101" s="41"/>
    </row>
    <row r="102" spans="2:7" ht="15" customHeight="1" x14ac:dyDescent="0.3"/>
    <row r="103" spans="2:7" ht="16.2" x14ac:dyDescent="0.3">
      <c r="C103" s="347"/>
      <c r="D103" s="347"/>
      <c r="E103" s="347"/>
      <c r="F103" s="347"/>
      <c r="G103" s="347"/>
    </row>
    <row r="104" spans="2:7" ht="16.2" x14ac:dyDescent="0.3">
      <c r="C104" s="347"/>
      <c r="D104" s="347"/>
      <c r="E104" s="347"/>
      <c r="F104" s="347"/>
      <c r="G104" s="347"/>
    </row>
    <row r="105" spans="2:7" ht="18.75" customHeight="1" x14ac:dyDescent="0.3">
      <c r="C105" s="347"/>
      <c r="D105" s="347"/>
      <c r="E105" s="347"/>
      <c r="F105" s="347"/>
      <c r="G105" s="347"/>
    </row>
    <row r="106" spans="2:7" ht="16.2" x14ac:dyDescent="0.3">
      <c r="C106" s="347"/>
      <c r="D106" s="347"/>
      <c r="E106" s="347"/>
      <c r="F106" s="347"/>
      <c r="G106" s="347"/>
    </row>
    <row r="107" spans="2:7" ht="16.2" x14ac:dyDescent="0.3">
      <c r="C107" s="41"/>
      <c r="D107" s="41"/>
      <c r="E107" s="41"/>
      <c r="F107" s="41"/>
    </row>
    <row r="108" spans="2:7" ht="16.2" x14ac:dyDescent="0.3">
      <c r="C108" s="333"/>
      <c r="D108" s="333"/>
      <c r="E108" s="333"/>
    </row>
    <row r="109" spans="2:7" ht="16.2" x14ac:dyDescent="0.3">
      <c r="C109" s="333"/>
      <c r="D109" s="333"/>
      <c r="E109" s="333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0">
    <dataValidation allowBlank="1" showInputMessage="1" showErrorMessage="1" promptTitle="URL" prompt="Veuillez insérer l'URL directe vers le document de référence" sqref="G37:G40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:E34 E36:E37 E40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display="Paul.Stockton@moore-insight.com" xr:uid="{81031DCF-5673-470A-BEF4-2A3F3C36204B}"/>
    <hyperlink ref="E52" r:id="rId13" xr:uid="{7E08DB20-65D2-4E0D-89C6-6BCE7ED38507}"/>
    <hyperlink ref="E40" r:id="rId14" xr:uid="{86B956C9-B9B0-4E62-9DE5-BA86CC35E7E5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34"/>
  <sheetViews>
    <sheetView showGridLines="0" topLeftCell="C179" zoomScale="70" zoomScaleNormal="70" workbookViewId="0">
      <selection activeCell="H187" sqref="H187"/>
    </sheetView>
  </sheetViews>
  <sheetFormatPr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58.21875" style="12" bestFit="1" customWidth="1"/>
    <col min="5" max="5" width="4" style="12"/>
    <col min="6" max="6" width="50.5546875" style="12" customWidth="1"/>
    <col min="7" max="7" width="4" style="12"/>
    <col min="8" max="8" width="70.5546875" style="12" bestFit="1" customWidth="1"/>
    <col min="9" max="10" width="4" style="12"/>
    <col min="11" max="11" width="16.77734375" style="12" bestFit="1" customWidth="1"/>
    <col min="12" max="13" width="4" style="12"/>
    <col min="14" max="14" width="17.21875" style="12" customWidth="1"/>
    <col min="15" max="15" width="4" style="12"/>
    <col min="16" max="16" width="42" style="12" bestFit="1" customWidth="1"/>
    <col min="17" max="16384" width="4" style="12"/>
  </cols>
  <sheetData>
    <row r="1" spans="2:8" ht="15.75" hidden="1" customHeight="1" x14ac:dyDescent="0.3"/>
    <row r="2" spans="2:8" ht="16.2" hidden="1" x14ac:dyDescent="0.3"/>
    <row r="3" spans="2:8" ht="16.2" hidden="1" x14ac:dyDescent="0.3">
      <c r="H3" s="13" t="s">
        <v>45</v>
      </c>
    </row>
    <row r="4" spans="2:8" ht="16.2" hidden="1" x14ac:dyDescent="0.3">
      <c r="H4" s="13" t="str">
        <f>Introduction!G4</f>
        <v>AAAA-MM-JJ</v>
      </c>
    </row>
    <row r="5" spans="2:8" ht="16.2" hidden="1" x14ac:dyDescent="0.3"/>
    <row r="6" spans="2:8" ht="16.2" hidden="1" x14ac:dyDescent="0.3"/>
    <row r="7" spans="2:8" ht="16.2" x14ac:dyDescent="0.3"/>
    <row r="8" spans="2:8" ht="16.2" x14ac:dyDescent="0.3">
      <c r="B8" s="144" t="s">
        <v>117</v>
      </c>
      <c r="C8" s="74"/>
      <c r="D8" s="74"/>
      <c r="E8" s="74"/>
      <c r="F8" s="74"/>
      <c r="G8" s="74"/>
      <c r="H8" s="74"/>
    </row>
    <row r="9" spans="2:8" ht="21.6" x14ac:dyDescent="0.3">
      <c r="B9" s="73" t="s">
        <v>47</v>
      </c>
      <c r="C9" s="74"/>
      <c r="D9" s="74"/>
      <c r="E9" s="74"/>
      <c r="F9" s="73"/>
      <c r="G9" s="74"/>
      <c r="H9" s="74"/>
    </row>
    <row r="10" spans="2:8" ht="17.100000000000001" customHeight="1" x14ac:dyDescent="0.3">
      <c r="B10" s="346" t="s">
        <v>118</v>
      </c>
      <c r="C10" s="346"/>
      <c r="D10" s="346"/>
      <c r="E10" s="346"/>
      <c r="F10" s="346"/>
      <c r="G10" s="346"/>
      <c r="H10" s="346"/>
    </row>
    <row r="11" spans="2:8" ht="52.05" customHeight="1" x14ac:dyDescent="0.3">
      <c r="B11" s="345" t="s">
        <v>119</v>
      </c>
      <c r="C11" s="345"/>
      <c r="D11" s="345"/>
      <c r="E11" s="345"/>
      <c r="F11" s="346"/>
      <c r="G11" s="346"/>
      <c r="H11" s="346"/>
    </row>
    <row r="12" spans="2:8" ht="36.6" customHeight="1" x14ac:dyDescent="0.3">
      <c r="B12" s="345" t="s">
        <v>120</v>
      </c>
      <c r="C12" s="345"/>
      <c r="D12" s="345"/>
      <c r="E12" s="345"/>
      <c r="F12" s="346"/>
      <c r="G12" s="346"/>
      <c r="H12" s="346"/>
    </row>
    <row r="13" spans="2:8" ht="39" customHeight="1" x14ac:dyDescent="0.3">
      <c r="B13" s="345" t="s">
        <v>121</v>
      </c>
      <c r="C13" s="345"/>
      <c r="D13" s="345"/>
      <c r="E13" s="345"/>
      <c r="F13" s="346"/>
      <c r="G13" s="346"/>
      <c r="H13" s="346"/>
    </row>
    <row r="14" spans="2:8" ht="17.100000000000001" customHeight="1" x14ac:dyDescent="0.3">
      <c r="B14" s="345" t="s">
        <v>122</v>
      </c>
      <c r="C14" s="345"/>
      <c r="D14" s="345"/>
      <c r="E14" s="345"/>
      <c r="F14" s="346"/>
      <c r="G14" s="346"/>
      <c r="H14" s="346"/>
    </row>
    <row r="15" spans="2:8" ht="15" customHeight="1" x14ac:dyDescent="0.35">
      <c r="B15" s="350" t="s">
        <v>123</v>
      </c>
      <c r="C15" s="351"/>
      <c r="D15" s="351"/>
      <c r="E15" s="351"/>
      <c r="F15" s="351"/>
      <c r="G15" s="351"/>
      <c r="H15" s="351"/>
    </row>
    <row r="16" spans="2:8" ht="15" customHeight="1" x14ac:dyDescent="0.35">
      <c r="E16" s="77"/>
      <c r="F16" s="77"/>
      <c r="G16" s="77"/>
      <c r="H16" s="77"/>
    </row>
    <row r="17" spans="2:8" ht="39" customHeight="1" x14ac:dyDescent="0.3">
      <c r="B17" s="240" t="s">
        <v>20</v>
      </c>
      <c r="D17" s="145" t="s">
        <v>124</v>
      </c>
      <c r="F17" s="146" t="s">
        <v>125</v>
      </c>
      <c r="G17" s="56"/>
      <c r="H17" s="56"/>
    </row>
    <row r="18" spans="2:8" ht="16.2" x14ac:dyDescent="0.3"/>
    <row r="19" spans="2:8" x14ac:dyDescent="0.3">
      <c r="B19" s="147" t="s">
        <v>126</v>
      </c>
      <c r="D19" s="148"/>
      <c r="F19" s="148"/>
    </row>
    <row r="20" spans="2:8" ht="16.2" x14ac:dyDescent="0.3">
      <c r="B20" s="58" t="s">
        <v>127</v>
      </c>
      <c r="D20" s="58"/>
      <c r="F20" s="58"/>
    </row>
    <row r="21" spans="2:8" ht="16.2" x14ac:dyDescent="0.3">
      <c r="B21" s="60"/>
      <c r="D21" s="149"/>
      <c r="F21" s="149"/>
    </row>
    <row r="22" spans="2:8" ht="19.05" customHeight="1" x14ac:dyDescent="0.3">
      <c r="B22" s="150" t="s">
        <v>128</v>
      </c>
      <c r="C22" s="151"/>
      <c r="D22" s="150" t="s">
        <v>129</v>
      </c>
      <c r="E22" s="151"/>
      <c r="F22" s="150" t="s">
        <v>130</v>
      </c>
      <c r="G22" s="151"/>
      <c r="H22" s="152" t="s">
        <v>131</v>
      </c>
    </row>
    <row r="23" spans="2:8" ht="19.05" customHeight="1" x14ac:dyDescent="0.3">
      <c r="B23" s="153" t="s">
        <v>132</v>
      </c>
      <c r="C23" s="111"/>
      <c r="D23" s="154"/>
      <c r="E23" s="111"/>
      <c r="F23" s="154"/>
      <c r="G23" s="111"/>
      <c r="H23" s="155"/>
    </row>
    <row r="24" spans="2:8" ht="16.2" x14ac:dyDescent="0.3">
      <c r="B24" s="156" t="s">
        <v>133</v>
      </c>
      <c r="C24" s="111"/>
      <c r="D24" s="157"/>
      <c r="E24" s="111"/>
      <c r="F24" s="157"/>
      <c r="G24" s="111"/>
      <c r="H24" s="158"/>
    </row>
    <row r="25" spans="2:8" ht="16.2" x14ac:dyDescent="0.3">
      <c r="B25" s="159" t="s">
        <v>134</v>
      </c>
      <c r="C25" s="111"/>
      <c r="D25" s="247" t="s">
        <v>82</v>
      </c>
      <c r="E25" s="111"/>
      <c r="F25" s="247" t="s">
        <v>135</v>
      </c>
      <c r="G25" s="111"/>
      <c r="H25" s="158"/>
    </row>
    <row r="26" spans="2:8" ht="16.2" x14ac:dyDescent="0.3">
      <c r="B26" s="159" t="s">
        <v>136</v>
      </c>
      <c r="C26" s="111"/>
      <c r="D26" s="247" t="s">
        <v>82</v>
      </c>
      <c r="E26" s="111"/>
      <c r="F26" s="247" t="s">
        <v>135</v>
      </c>
      <c r="G26" s="111"/>
      <c r="H26" s="158"/>
    </row>
    <row r="27" spans="2:8" ht="30" x14ac:dyDescent="0.3">
      <c r="B27" s="159" t="s">
        <v>137</v>
      </c>
      <c r="C27" s="111"/>
      <c r="D27" s="247" t="s">
        <v>82</v>
      </c>
      <c r="E27" s="111"/>
      <c r="F27" s="247" t="s">
        <v>138</v>
      </c>
      <c r="G27" s="111"/>
      <c r="H27" s="158"/>
    </row>
    <row r="28" spans="2:8" ht="16.2" x14ac:dyDescent="0.3">
      <c r="B28" s="160" t="s">
        <v>139</v>
      </c>
      <c r="C28" s="111"/>
      <c r="D28" s="247" t="s">
        <v>82</v>
      </c>
      <c r="E28" s="111"/>
      <c r="F28" s="247" t="s">
        <v>140</v>
      </c>
      <c r="G28" s="111"/>
      <c r="H28" s="161"/>
    </row>
    <row r="29" spans="2:8" ht="15" customHeight="1" x14ac:dyDescent="0.3">
      <c r="B29" s="162"/>
      <c r="C29" s="111"/>
      <c r="D29" s="163"/>
      <c r="E29" s="111"/>
      <c r="F29" s="163"/>
      <c r="G29" s="111"/>
      <c r="H29" s="111"/>
    </row>
    <row r="30" spans="2:8" ht="16.2" x14ac:dyDescent="0.3">
      <c r="B30" s="153" t="s">
        <v>141</v>
      </c>
      <c r="C30" s="111"/>
      <c r="D30" s="154"/>
      <c r="E30" s="111"/>
      <c r="F30" s="154"/>
      <c r="G30" s="111"/>
      <c r="H30" s="155"/>
    </row>
    <row r="31" spans="2:8" ht="16.2" x14ac:dyDescent="0.3">
      <c r="B31" s="156" t="s">
        <v>133</v>
      </c>
      <c r="C31" s="111"/>
      <c r="D31" s="157"/>
      <c r="E31" s="111"/>
      <c r="F31" s="157"/>
      <c r="G31" s="111"/>
      <c r="H31" s="158"/>
    </row>
    <row r="32" spans="2:8" ht="16.2" x14ac:dyDescent="0.3">
      <c r="B32" s="159" t="s">
        <v>142</v>
      </c>
      <c r="C32" s="111"/>
      <c r="D32" s="247" t="s">
        <v>82</v>
      </c>
      <c r="E32" s="111"/>
      <c r="F32" s="247" t="s">
        <v>143</v>
      </c>
      <c r="G32" s="111"/>
      <c r="H32" s="158"/>
    </row>
    <row r="33" spans="1:8" ht="16.2" x14ac:dyDescent="0.3">
      <c r="A33" s="164"/>
      <c r="B33" s="165" t="s">
        <v>144</v>
      </c>
      <c r="C33" s="166"/>
      <c r="D33" s="247" t="s">
        <v>82</v>
      </c>
      <c r="E33" s="111"/>
      <c r="F33" s="247" t="s">
        <v>143</v>
      </c>
      <c r="G33" s="111"/>
      <c r="H33" s="158"/>
    </row>
    <row r="34" spans="1:8" ht="16.2" x14ac:dyDescent="0.3">
      <c r="B34" s="159" t="s">
        <v>145</v>
      </c>
      <c r="C34" s="111"/>
      <c r="D34" s="247" t="s">
        <v>82</v>
      </c>
      <c r="E34" s="111"/>
      <c r="F34" s="247" t="s">
        <v>143</v>
      </c>
      <c r="G34" s="111"/>
      <c r="H34" s="158"/>
    </row>
    <row r="35" spans="1:8" ht="16.2" x14ac:dyDescent="0.3">
      <c r="B35" s="167" t="s">
        <v>144</v>
      </c>
      <c r="C35" s="166"/>
      <c r="D35" s="247" t="s">
        <v>82</v>
      </c>
      <c r="E35" s="111"/>
      <c r="F35" s="247" t="s">
        <v>143</v>
      </c>
      <c r="G35" s="111"/>
      <c r="H35" s="158"/>
    </row>
    <row r="36" spans="1:8" ht="16.2" x14ac:dyDescent="0.3">
      <c r="B36" s="159" t="s">
        <v>146</v>
      </c>
      <c r="C36" s="111"/>
      <c r="D36" s="247" t="s">
        <v>82</v>
      </c>
      <c r="E36" s="111"/>
      <c r="F36" s="247" t="s">
        <v>143</v>
      </c>
      <c r="G36" s="111"/>
      <c r="H36" s="158"/>
    </row>
    <row r="37" spans="1:8" ht="30" x14ac:dyDescent="0.3">
      <c r="B37" s="168" t="s">
        <v>147</v>
      </c>
      <c r="C37" s="166"/>
      <c r="D37" s="247" t="s">
        <v>82</v>
      </c>
      <c r="E37" s="111"/>
      <c r="F37" s="291" t="s">
        <v>148</v>
      </c>
      <c r="G37" s="111"/>
      <c r="H37" s="285" t="s">
        <v>149</v>
      </c>
    </row>
    <row r="38" spans="1:8" ht="16.2" x14ac:dyDescent="0.3">
      <c r="B38" s="169"/>
      <c r="C38" s="111"/>
      <c r="D38" s="163"/>
      <c r="E38" s="111"/>
      <c r="F38" s="163"/>
      <c r="G38" s="111"/>
      <c r="H38" s="170"/>
    </row>
    <row r="39" spans="1:8" ht="16.2" x14ac:dyDescent="0.3">
      <c r="B39" s="153" t="s">
        <v>150</v>
      </c>
      <c r="C39" s="111"/>
      <c r="D39" s="171"/>
      <c r="E39" s="111"/>
      <c r="F39" s="171"/>
      <c r="G39" s="111"/>
      <c r="H39" s="155"/>
    </row>
    <row r="40" spans="1:8" ht="16.2" x14ac:dyDescent="0.3">
      <c r="B40" s="156" t="s">
        <v>151</v>
      </c>
      <c r="C40" s="111"/>
      <c r="D40" s="247" t="s">
        <v>82</v>
      </c>
      <c r="E40" s="111"/>
      <c r="F40" s="291" t="s">
        <v>152</v>
      </c>
      <c r="G40" s="111"/>
      <c r="H40" s="158"/>
    </row>
    <row r="41" spans="1:8" ht="16.2" x14ac:dyDescent="0.3">
      <c r="B41" s="156" t="s">
        <v>153</v>
      </c>
      <c r="C41" s="111"/>
      <c r="D41" s="247" t="s">
        <v>82</v>
      </c>
      <c r="E41" s="111"/>
      <c r="F41" s="291" t="s">
        <v>154</v>
      </c>
      <c r="G41" s="111"/>
      <c r="H41" s="158" t="s">
        <v>155</v>
      </c>
    </row>
    <row r="42" spans="1:8" ht="30" x14ac:dyDescent="0.3">
      <c r="B42" s="172" t="s">
        <v>156</v>
      </c>
      <c r="C42" s="111"/>
      <c r="D42" s="247" t="s">
        <v>107</v>
      </c>
      <c r="E42" s="111"/>
      <c r="F42" s="247" t="s">
        <v>107</v>
      </c>
      <c r="G42" s="111"/>
      <c r="H42" s="161"/>
    </row>
    <row r="43" spans="1:8" ht="16.2" x14ac:dyDescent="0.3">
      <c r="B43" s="162"/>
      <c r="C43" s="111"/>
      <c r="D43" s="163"/>
      <c r="E43" s="111"/>
      <c r="F43" s="163"/>
      <c r="G43" s="111"/>
      <c r="H43" s="111"/>
    </row>
    <row r="44" spans="1:8" ht="16.2" x14ac:dyDescent="0.3">
      <c r="B44" s="153" t="s">
        <v>157</v>
      </c>
      <c r="C44" s="111"/>
      <c r="D44" s="171"/>
      <c r="E44" s="111"/>
      <c r="F44" s="171"/>
      <c r="G44" s="111"/>
      <c r="H44" s="155"/>
    </row>
    <row r="45" spans="1:8" ht="16.2" x14ac:dyDescent="0.3">
      <c r="B45" s="156" t="s">
        <v>158</v>
      </c>
      <c r="C45" s="111"/>
      <c r="D45" s="247" t="s">
        <v>82</v>
      </c>
      <c r="E45" s="111"/>
      <c r="F45" s="247" t="s">
        <v>159</v>
      </c>
      <c r="G45" s="111"/>
      <c r="H45" s="158"/>
    </row>
    <row r="46" spans="1:8" ht="16.2" x14ac:dyDescent="0.3">
      <c r="B46" s="159" t="s">
        <v>160</v>
      </c>
      <c r="C46" s="111"/>
      <c r="D46" s="247" t="s">
        <v>161</v>
      </c>
      <c r="E46" s="111"/>
      <c r="F46" s="247" t="s">
        <v>159</v>
      </c>
      <c r="G46" s="111"/>
      <c r="H46" s="158"/>
    </row>
    <row r="47" spans="1:8" ht="16.2" x14ac:dyDescent="0.3">
      <c r="B47" s="156" t="s">
        <v>162</v>
      </c>
      <c r="C47" s="111"/>
      <c r="D47" s="247" t="s">
        <v>82</v>
      </c>
      <c r="E47" s="111"/>
      <c r="F47" s="247" t="s">
        <v>163</v>
      </c>
      <c r="G47" s="111"/>
      <c r="H47" s="158"/>
    </row>
    <row r="48" spans="1:8" ht="16.2" x14ac:dyDescent="0.3">
      <c r="B48" s="156" t="s">
        <v>164</v>
      </c>
      <c r="C48" s="111"/>
      <c r="D48" s="247" t="s">
        <v>82</v>
      </c>
      <c r="E48" s="111"/>
      <c r="F48" s="247" t="s">
        <v>165</v>
      </c>
      <c r="G48" s="111"/>
      <c r="H48" s="158" t="s">
        <v>155</v>
      </c>
    </row>
    <row r="49" spans="2:8" ht="30" x14ac:dyDescent="0.3">
      <c r="B49" s="172" t="s">
        <v>166</v>
      </c>
      <c r="C49" s="111"/>
      <c r="D49" s="247" t="s">
        <v>107</v>
      </c>
      <c r="E49" s="111"/>
      <c r="F49" s="247" t="s">
        <v>107</v>
      </c>
      <c r="G49" s="111"/>
      <c r="H49" s="161"/>
    </row>
    <row r="50" spans="2:8" ht="16.2" x14ac:dyDescent="0.3">
      <c r="B50" s="162"/>
      <c r="C50" s="111"/>
      <c r="D50" s="163"/>
      <c r="E50" s="111"/>
      <c r="F50" s="163"/>
      <c r="G50" s="111"/>
      <c r="H50" s="111"/>
    </row>
    <row r="51" spans="2:8" ht="16.2" x14ac:dyDescent="0.3">
      <c r="B51" s="153" t="s">
        <v>167</v>
      </c>
      <c r="C51" s="111"/>
      <c r="D51" s="173"/>
      <c r="E51" s="111"/>
      <c r="F51" s="173"/>
      <c r="G51" s="111"/>
      <c r="H51" s="155"/>
    </row>
    <row r="52" spans="2:8" ht="16.2" x14ac:dyDescent="0.3">
      <c r="B52" s="156" t="s">
        <v>168</v>
      </c>
      <c r="C52" s="111"/>
      <c r="D52" s="247" t="s">
        <v>82</v>
      </c>
      <c r="E52" s="111"/>
      <c r="F52" s="291" t="s">
        <v>169</v>
      </c>
      <c r="G52" s="111"/>
      <c r="H52" s="158" t="s">
        <v>155</v>
      </c>
    </row>
    <row r="53" spans="2:8" ht="16.2" x14ac:dyDescent="0.3">
      <c r="B53" s="159" t="s">
        <v>170</v>
      </c>
      <c r="C53" s="111"/>
      <c r="D53" s="247" t="s">
        <v>82</v>
      </c>
      <c r="E53" s="111"/>
      <c r="F53" s="291" t="s">
        <v>169</v>
      </c>
      <c r="G53" s="111"/>
      <c r="H53" s="158"/>
    </row>
    <row r="54" spans="2:8" ht="16.2" x14ac:dyDescent="0.3">
      <c r="B54" s="174" t="s">
        <v>171</v>
      </c>
      <c r="C54" s="111"/>
      <c r="D54" s="248" t="s">
        <v>161</v>
      </c>
      <c r="E54" s="111"/>
      <c r="F54" s="291" t="s">
        <v>169</v>
      </c>
      <c r="G54" s="111"/>
      <c r="H54" s="161"/>
    </row>
    <row r="55" spans="2:8" ht="16.2" x14ac:dyDescent="0.3">
      <c r="B55" s="162"/>
      <c r="C55" s="111"/>
      <c r="D55" s="163"/>
      <c r="E55" s="111"/>
      <c r="F55" s="163"/>
      <c r="G55" s="111"/>
      <c r="H55" s="111"/>
    </row>
    <row r="56" spans="2:8" ht="16.2" x14ac:dyDescent="0.3">
      <c r="B56" s="153" t="s">
        <v>172</v>
      </c>
      <c r="C56" s="111"/>
      <c r="D56" s="173"/>
      <c r="E56" s="111"/>
      <c r="F56" s="173"/>
      <c r="G56" s="111"/>
      <c r="H56" s="155"/>
    </row>
    <row r="57" spans="2:8" ht="30" x14ac:dyDescent="0.3">
      <c r="B57" s="175" t="s">
        <v>173</v>
      </c>
      <c r="C57" s="111"/>
      <c r="D57" s="247" t="s">
        <v>82</v>
      </c>
      <c r="E57" s="111"/>
      <c r="F57" s="291" t="s">
        <v>174</v>
      </c>
      <c r="G57" s="111"/>
      <c r="H57" s="158" t="s">
        <v>155</v>
      </c>
    </row>
    <row r="58" spans="2:8" ht="60" x14ac:dyDescent="0.3">
      <c r="B58" s="317" t="s">
        <v>175</v>
      </c>
      <c r="C58" s="111"/>
      <c r="D58" s="247" t="s">
        <v>107</v>
      </c>
      <c r="E58" s="111"/>
      <c r="F58" s="291" t="s">
        <v>174</v>
      </c>
      <c r="G58" s="111"/>
      <c r="H58" s="158"/>
    </row>
    <row r="59" spans="2:8" ht="30" x14ac:dyDescent="0.3">
      <c r="B59" s="177" t="s">
        <v>176</v>
      </c>
      <c r="C59" s="111"/>
      <c r="D59" s="249" t="s">
        <v>82</v>
      </c>
      <c r="E59" s="111"/>
      <c r="F59" s="291" t="s">
        <v>174</v>
      </c>
      <c r="G59" s="111"/>
      <c r="H59" s="161"/>
    </row>
    <row r="60" spans="2:8" ht="16.2" x14ac:dyDescent="0.3">
      <c r="B60" s="162"/>
      <c r="C60" s="111"/>
      <c r="D60" s="163"/>
      <c r="E60" s="111"/>
      <c r="F60" s="163"/>
      <c r="G60" s="111"/>
      <c r="H60" s="111"/>
    </row>
    <row r="61" spans="2:8" ht="16.2" x14ac:dyDescent="0.3">
      <c r="B61" s="153" t="s">
        <v>177</v>
      </c>
      <c r="C61" s="111"/>
      <c r="D61" s="173"/>
      <c r="E61" s="111"/>
      <c r="F61" s="173"/>
      <c r="G61" s="111"/>
      <c r="H61" s="155"/>
    </row>
    <row r="62" spans="2:8" ht="30" x14ac:dyDescent="0.3">
      <c r="B62" s="172" t="s">
        <v>178</v>
      </c>
      <c r="C62" s="111"/>
      <c r="D62" s="247" t="s">
        <v>82</v>
      </c>
      <c r="E62" s="111"/>
      <c r="F62" s="291" t="s">
        <v>179</v>
      </c>
      <c r="G62" s="111"/>
      <c r="H62" s="161"/>
    </row>
    <row r="63" spans="2:8" ht="16.2" x14ac:dyDescent="0.3">
      <c r="B63" s="162"/>
      <c r="C63" s="111"/>
      <c r="D63" s="163"/>
      <c r="E63" s="111"/>
      <c r="F63" s="163"/>
      <c r="G63" s="111"/>
      <c r="H63" s="111"/>
    </row>
    <row r="64" spans="2:8" ht="16.2" x14ac:dyDescent="0.3">
      <c r="B64" s="153" t="s">
        <v>180</v>
      </c>
      <c r="C64" s="111"/>
      <c r="D64" s="173"/>
      <c r="E64" s="111"/>
      <c r="F64" s="173"/>
      <c r="G64" s="111"/>
      <c r="H64" s="155"/>
    </row>
    <row r="65" spans="2:8" ht="16.2" x14ac:dyDescent="0.3">
      <c r="B65" s="276" t="s">
        <v>181</v>
      </c>
      <c r="C65" s="111"/>
      <c r="D65" s="275"/>
      <c r="E65" s="111"/>
      <c r="F65" s="275"/>
      <c r="G65" s="111"/>
      <c r="H65" s="158"/>
    </row>
    <row r="66" spans="2:8" ht="16.2" x14ac:dyDescent="0.3">
      <c r="B66" s="175" t="s">
        <v>182</v>
      </c>
      <c r="C66" s="111"/>
      <c r="D66" s="247" t="s">
        <v>82</v>
      </c>
      <c r="E66" s="111"/>
      <c r="F66" s="291" t="s">
        <v>183</v>
      </c>
      <c r="G66" s="111"/>
      <c r="H66" s="158"/>
    </row>
    <row r="67" spans="2:8" ht="16.2" x14ac:dyDescent="0.3">
      <c r="B67" s="175" t="s">
        <v>184</v>
      </c>
      <c r="C67" s="111"/>
      <c r="D67" s="247" t="s">
        <v>82</v>
      </c>
      <c r="E67" s="111"/>
      <c r="F67" s="247" t="s">
        <v>183</v>
      </c>
      <c r="G67" s="111"/>
      <c r="H67" s="158" t="s">
        <v>155</v>
      </c>
    </row>
    <row r="68" spans="2:8" ht="16.2" x14ac:dyDescent="0.3">
      <c r="B68" s="274" t="s">
        <v>185</v>
      </c>
      <c r="C68" s="111"/>
      <c r="D68" s="292">
        <v>75930000</v>
      </c>
      <c r="E68" s="111"/>
      <c r="F68" s="247" t="s">
        <v>186</v>
      </c>
      <c r="G68" s="111"/>
      <c r="H68" s="158"/>
    </row>
    <row r="69" spans="2:8" ht="16.2" x14ac:dyDescent="0.3">
      <c r="B69" s="176" t="str">
        <f>LEFT(B68,SEARCH(",",B68))&amp;" valeur"</f>
        <v>Pétrole brut (2709), valeur</v>
      </c>
      <c r="C69" s="111"/>
      <c r="D69" s="292">
        <v>4731234000000</v>
      </c>
      <c r="E69" s="111"/>
      <c r="F69" s="247" t="s">
        <v>187</v>
      </c>
      <c r="G69" s="111"/>
      <c r="H69" s="158"/>
    </row>
    <row r="70" spans="2:8" ht="16.2" x14ac:dyDescent="0.3">
      <c r="B70" s="274" t="s">
        <v>188</v>
      </c>
      <c r="C70" s="111"/>
      <c r="D70" s="247" t="s">
        <v>75</v>
      </c>
      <c r="E70" s="111"/>
      <c r="F70" s="247"/>
      <c r="G70" s="111"/>
      <c r="H70" s="158"/>
    </row>
    <row r="71" spans="2:8" ht="16.2" x14ac:dyDescent="0.3">
      <c r="B71" s="176" t="str">
        <f>LEFT(B70,SEARCH(",",B70))&amp;" valeur"</f>
        <v>Gaz naturel (2711), valeur</v>
      </c>
      <c r="C71" s="111"/>
      <c r="D71" s="247" t="s">
        <v>75</v>
      </c>
      <c r="E71" s="111"/>
      <c r="F71" s="247"/>
      <c r="G71" s="111"/>
      <c r="H71" s="158"/>
    </row>
    <row r="72" spans="2:8" ht="16.2" x14ac:dyDescent="0.3">
      <c r="B72" s="274" t="s">
        <v>189</v>
      </c>
      <c r="C72" s="111"/>
      <c r="D72" s="318">
        <v>1.0889599999999999</v>
      </c>
      <c r="E72" s="111"/>
      <c r="F72" s="247" t="s">
        <v>190</v>
      </c>
      <c r="G72" s="111"/>
      <c r="H72" s="158"/>
    </row>
    <row r="73" spans="2:8" ht="16.2" x14ac:dyDescent="0.3">
      <c r="B73" s="176" t="str">
        <f>LEFT(B72,SEARCH(",",B72))&amp;" valeur"</f>
        <v>Or (7108), valeur</v>
      </c>
      <c r="C73" s="111"/>
      <c r="D73" s="292">
        <v>37730509511</v>
      </c>
      <c r="E73" s="111"/>
      <c r="F73" s="247" t="s">
        <v>187</v>
      </c>
      <c r="G73" s="111"/>
      <c r="H73" s="158"/>
    </row>
    <row r="74" spans="2:8" ht="16.2" x14ac:dyDescent="0.3">
      <c r="B74" s="274" t="s">
        <v>191</v>
      </c>
      <c r="C74" s="111"/>
      <c r="D74" s="292">
        <v>10479.222</v>
      </c>
      <c r="E74" s="111"/>
      <c r="F74" s="247" t="s">
        <v>190</v>
      </c>
      <c r="G74" s="111"/>
      <c r="H74" s="158"/>
    </row>
    <row r="75" spans="2:8" ht="16.2" x14ac:dyDescent="0.3">
      <c r="B75" s="176" t="str">
        <f>LEFT(B74,SEARCH(",",B74))&amp;" valeur"</f>
        <v>Manganèse (2602), valeur</v>
      </c>
      <c r="C75" s="111"/>
      <c r="D75" s="294" t="s">
        <v>192</v>
      </c>
      <c r="E75" s="111"/>
      <c r="F75" s="247" t="s">
        <v>187</v>
      </c>
      <c r="G75" s="111"/>
      <c r="H75" s="158"/>
    </row>
    <row r="76" spans="2:8" ht="16.2" x14ac:dyDescent="0.3">
      <c r="B76" s="274" t="s">
        <v>193</v>
      </c>
      <c r="C76" s="111"/>
      <c r="D76" s="294"/>
      <c r="E76" s="111"/>
      <c r="F76" s="247"/>
      <c r="G76" s="111"/>
      <c r="H76" s="158"/>
    </row>
    <row r="77" spans="2:8" ht="16.2" x14ac:dyDescent="0.3">
      <c r="B77" s="176"/>
      <c r="C77" s="111"/>
      <c r="D77" s="247" t="s">
        <v>75</v>
      </c>
      <c r="E77" s="111"/>
      <c r="F77" s="247"/>
      <c r="G77" s="111"/>
      <c r="H77" s="158"/>
    </row>
    <row r="78" spans="2:8" ht="16.2" x14ac:dyDescent="0.3">
      <c r="B78" s="274" t="s">
        <v>194</v>
      </c>
      <c r="C78" s="111"/>
      <c r="D78" s="295" t="s">
        <v>195</v>
      </c>
      <c r="E78" s="111"/>
      <c r="F78" s="247" t="s">
        <v>196</v>
      </c>
      <c r="G78" s="111"/>
      <c r="H78" s="158"/>
    </row>
    <row r="79" spans="2:8" ht="16.2" x14ac:dyDescent="0.3">
      <c r="B79" s="176"/>
      <c r="C79" s="111"/>
      <c r="D79" s="247" t="s">
        <v>75</v>
      </c>
      <c r="E79" s="111"/>
      <c r="F79" s="247"/>
      <c r="G79" s="111"/>
      <c r="H79" s="158"/>
    </row>
    <row r="80" spans="2:8" ht="16.2" x14ac:dyDescent="0.3">
      <c r="B80" s="274" t="s">
        <v>197</v>
      </c>
      <c r="C80" s="111"/>
      <c r="D80" s="295" t="s">
        <v>198</v>
      </c>
      <c r="E80" s="111"/>
      <c r="F80" s="247" t="s">
        <v>190</v>
      </c>
      <c r="G80" s="111"/>
      <c r="H80" s="158"/>
    </row>
    <row r="81" spans="2:8" ht="16.2" x14ac:dyDescent="0.3">
      <c r="B81" s="176"/>
      <c r="C81" s="111"/>
      <c r="D81" s="247" t="s">
        <v>75</v>
      </c>
      <c r="E81" s="111"/>
      <c r="F81" s="247"/>
      <c r="G81" s="111"/>
      <c r="H81" s="158"/>
    </row>
    <row r="82" spans="2:8" ht="16.2" x14ac:dyDescent="0.3">
      <c r="B82" s="274" t="s">
        <v>199</v>
      </c>
      <c r="C82" s="111"/>
      <c r="D82" s="289"/>
      <c r="E82" s="111"/>
      <c r="F82" s="247" t="s">
        <v>196</v>
      </c>
      <c r="G82" s="111"/>
      <c r="H82" s="158"/>
    </row>
    <row r="83" spans="2:8" ht="16.2" x14ac:dyDescent="0.3">
      <c r="B83" s="177"/>
      <c r="C83" s="111"/>
      <c r="D83" s="247" t="s">
        <v>75</v>
      </c>
      <c r="E83" s="111"/>
      <c r="F83" s="247"/>
      <c r="G83" s="111"/>
      <c r="H83" s="161"/>
    </row>
    <row r="84" spans="2:8" ht="16.2" x14ac:dyDescent="0.3">
      <c r="B84" s="162"/>
      <c r="C84" s="111"/>
      <c r="D84" s="163"/>
      <c r="E84" s="111"/>
      <c r="F84" s="163"/>
      <c r="G84" s="111"/>
      <c r="H84" s="111"/>
    </row>
    <row r="85" spans="2:8" ht="16.2" x14ac:dyDescent="0.3">
      <c r="B85" s="153" t="s">
        <v>200</v>
      </c>
      <c r="C85" s="111"/>
      <c r="D85" s="173"/>
      <c r="E85" s="111"/>
      <c r="F85" s="173"/>
      <c r="G85" s="111"/>
      <c r="H85" s="155"/>
    </row>
    <row r="86" spans="2:8" ht="16.2" x14ac:dyDescent="0.3">
      <c r="B86" s="175" t="s">
        <v>201</v>
      </c>
      <c r="C86" s="111"/>
      <c r="D86" s="247" t="s">
        <v>82</v>
      </c>
      <c r="E86" s="111"/>
      <c r="F86" s="247" t="s">
        <v>202</v>
      </c>
      <c r="G86" s="111"/>
      <c r="H86" s="158" t="s">
        <v>155</v>
      </c>
    </row>
    <row r="87" spans="2:8" ht="16.2" x14ac:dyDescent="0.3">
      <c r="B87" s="175" t="s">
        <v>203</v>
      </c>
      <c r="C87" s="111"/>
      <c r="D87" s="247" t="s">
        <v>82</v>
      </c>
      <c r="E87" s="111"/>
      <c r="F87" s="247" t="s">
        <v>202</v>
      </c>
      <c r="G87" s="111"/>
      <c r="H87" s="158"/>
    </row>
    <row r="88" spans="2:8" ht="16.2" x14ac:dyDescent="0.3">
      <c r="B88" s="274" t="s">
        <v>185</v>
      </c>
      <c r="C88" s="111"/>
      <c r="D88" s="316">
        <v>67480000</v>
      </c>
      <c r="E88" s="111"/>
      <c r="F88" s="247" t="s">
        <v>186</v>
      </c>
      <c r="G88" s="111"/>
      <c r="H88" s="158"/>
    </row>
    <row r="89" spans="2:8" ht="16.2" x14ac:dyDescent="0.3">
      <c r="B89" s="176" t="str">
        <f>LEFT(B88,SEARCH(",",B88))&amp;" valeur"</f>
        <v>Pétrole brut (2709), valeur</v>
      </c>
      <c r="C89" s="111"/>
      <c r="D89" s="316">
        <v>4234632639999.9995</v>
      </c>
      <c r="E89" s="111"/>
      <c r="F89" s="247" t="s">
        <v>94</v>
      </c>
      <c r="G89" s="111"/>
      <c r="H89" s="158"/>
    </row>
    <row r="90" spans="2:8" ht="16.2" x14ac:dyDescent="0.3">
      <c r="B90" s="274" t="s">
        <v>188</v>
      </c>
      <c r="C90" s="111"/>
      <c r="D90" s="247" t="s">
        <v>75</v>
      </c>
      <c r="E90" s="111"/>
      <c r="F90" s="247"/>
      <c r="G90" s="111"/>
      <c r="H90" s="158"/>
    </row>
    <row r="91" spans="2:8" ht="16.2" x14ac:dyDescent="0.3">
      <c r="B91" s="176" t="str">
        <f>LEFT(B90,SEARCH(",",B90))&amp;" valeur"</f>
        <v>Gaz naturel (2711), valeur</v>
      </c>
      <c r="C91" s="111"/>
      <c r="D91" s="247" t="s">
        <v>75</v>
      </c>
      <c r="E91" s="111"/>
      <c r="F91" s="247"/>
      <c r="G91" s="111"/>
      <c r="H91" s="158"/>
    </row>
    <row r="92" spans="2:8" ht="16.2" x14ac:dyDescent="0.3">
      <c r="B92" s="274" t="s">
        <v>189</v>
      </c>
      <c r="C92" s="111"/>
      <c r="D92" s="291">
        <f>1461/1000</f>
        <v>1.4610000000000001</v>
      </c>
      <c r="E92" s="111"/>
      <c r="F92" s="247" t="s">
        <v>190</v>
      </c>
      <c r="G92" s="111"/>
      <c r="H92" s="158"/>
    </row>
    <row r="93" spans="2:8" ht="16.2" x14ac:dyDescent="0.3">
      <c r="B93" s="176" t="str">
        <f>LEFT(B92,SEARCH(",",B92))&amp;" valeur"</f>
        <v>Or (7108), valeur</v>
      </c>
      <c r="C93" s="111"/>
      <c r="D93" s="294" t="s">
        <v>204</v>
      </c>
      <c r="E93" s="111"/>
      <c r="F93" s="247" t="s">
        <v>94</v>
      </c>
      <c r="G93" s="111"/>
      <c r="H93" s="158"/>
    </row>
    <row r="94" spans="2:8" ht="16.2" x14ac:dyDescent="0.3">
      <c r="B94" s="274" t="s">
        <v>191</v>
      </c>
      <c r="C94" s="111"/>
      <c r="D94" s="294" t="s">
        <v>205</v>
      </c>
      <c r="E94" s="111"/>
      <c r="F94" s="247" t="s">
        <v>190</v>
      </c>
      <c r="G94" s="111"/>
      <c r="H94" s="158"/>
    </row>
    <row r="95" spans="2:8" ht="16.2" x14ac:dyDescent="0.3">
      <c r="B95" s="176" t="str">
        <f>LEFT(B94,SEARCH(",",B94))&amp;" valeur"</f>
        <v>Manganèse (2602), valeur</v>
      </c>
      <c r="C95" s="111"/>
      <c r="D95" s="294" t="s">
        <v>206</v>
      </c>
      <c r="E95" s="111"/>
      <c r="F95" s="247" t="s">
        <v>94</v>
      </c>
      <c r="G95" s="111"/>
      <c r="H95" s="158"/>
    </row>
    <row r="96" spans="2:8" ht="16.2" x14ac:dyDescent="0.3">
      <c r="B96" s="274" t="s">
        <v>207</v>
      </c>
      <c r="C96" s="111"/>
      <c r="D96" s="247" t="s">
        <v>75</v>
      </c>
      <c r="E96" s="111"/>
      <c r="F96" s="247"/>
      <c r="G96" s="111"/>
      <c r="H96" s="158"/>
    </row>
    <row r="97" spans="2:8" ht="16.2" x14ac:dyDescent="0.3">
      <c r="B97" s="176" t="str">
        <f>LEFT(B96,SEARCH(",",B96))&amp;" valeur"</f>
        <v>Charbon (2701), valeur</v>
      </c>
      <c r="C97" s="111"/>
      <c r="D97" s="247" t="s">
        <v>75</v>
      </c>
      <c r="E97" s="111"/>
      <c r="F97" s="247"/>
      <c r="G97" s="111"/>
      <c r="H97" s="158"/>
    </row>
    <row r="98" spans="2:8" ht="16.2" x14ac:dyDescent="0.3">
      <c r="B98" s="274" t="s">
        <v>208</v>
      </c>
      <c r="C98" s="111"/>
      <c r="D98" s="247" t="s">
        <v>75</v>
      </c>
      <c r="E98" s="111"/>
      <c r="F98" s="247"/>
      <c r="G98" s="111"/>
      <c r="H98" s="158"/>
    </row>
    <row r="99" spans="2:8" ht="16.2" x14ac:dyDescent="0.3">
      <c r="B99" s="176" t="str">
        <f>LEFT(B98,SEARCH(",",B98))&amp;" valeur"</f>
        <v>Cuivre (2603), valeur</v>
      </c>
      <c r="C99" s="111"/>
      <c r="D99" s="247" t="s">
        <v>75</v>
      </c>
      <c r="E99" s="111"/>
      <c r="F99" s="247"/>
      <c r="G99" s="111"/>
      <c r="H99" s="158"/>
    </row>
    <row r="100" spans="2:8" ht="16.2" x14ac:dyDescent="0.3">
      <c r="B100" s="274" t="s">
        <v>209</v>
      </c>
      <c r="C100" s="111"/>
      <c r="D100" s="247" t="s">
        <v>75</v>
      </c>
      <c r="E100" s="111"/>
      <c r="F100" s="247"/>
      <c r="G100" s="111"/>
      <c r="H100" s="158"/>
    </row>
    <row r="101" spans="2:8" ht="16.2" x14ac:dyDescent="0.3">
      <c r="B101" s="176" t="str">
        <f>LEFT(B100,SEARCH(",",B100))&amp;" valeur"</f>
        <v>Ajouter ici toute autre matière première, valeur</v>
      </c>
      <c r="C101" s="111"/>
      <c r="D101" s="247" t="s">
        <v>75</v>
      </c>
      <c r="E101" s="111"/>
      <c r="F101" s="247"/>
      <c r="G101" s="111"/>
      <c r="H101" s="158"/>
    </row>
    <row r="102" spans="2:8" ht="16.2" x14ac:dyDescent="0.3">
      <c r="B102" s="274" t="s">
        <v>209</v>
      </c>
      <c r="C102" s="111"/>
      <c r="D102" s="247" t="s">
        <v>75</v>
      </c>
      <c r="E102" s="111"/>
      <c r="F102" s="247"/>
      <c r="G102" s="111"/>
      <c r="H102" s="158"/>
    </row>
    <row r="103" spans="2:8" ht="16.2" x14ac:dyDescent="0.3">
      <c r="B103" s="177" t="str">
        <f>LEFT(B102,SEARCH(",",B102))&amp;" valeur"</f>
        <v>Ajouter ici toute autre matière première, valeur</v>
      </c>
      <c r="C103" s="111"/>
      <c r="D103" s="247" t="s">
        <v>75</v>
      </c>
      <c r="E103" s="111"/>
      <c r="F103" s="247"/>
      <c r="G103" s="111"/>
      <c r="H103" s="161"/>
    </row>
    <row r="104" spans="2:8" ht="16.2" x14ac:dyDescent="0.3">
      <c r="B104" s="162"/>
      <c r="C104" s="111"/>
      <c r="D104" s="163"/>
      <c r="E104" s="111"/>
      <c r="F104" s="163"/>
      <c r="G104" s="111"/>
      <c r="H104" s="111"/>
    </row>
    <row r="105" spans="2:8" ht="16.2" x14ac:dyDescent="0.3">
      <c r="B105" s="153" t="s">
        <v>210</v>
      </c>
      <c r="C105" s="111"/>
      <c r="D105" s="173"/>
      <c r="E105" s="111"/>
      <c r="F105" s="178"/>
      <c r="G105" s="111"/>
      <c r="H105" s="155"/>
    </row>
    <row r="106" spans="2:8" ht="30" x14ac:dyDescent="0.3">
      <c r="B106" s="175" t="s">
        <v>211</v>
      </c>
      <c r="C106" s="111"/>
      <c r="D106" s="247" t="s">
        <v>82</v>
      </c>
      <c r="E106" s="111"/>
      <c r="F106" s="247" t="s">
        <v>212</v>
      </c>
      <c r="G106" s="111"/>
      <c r="H106" s="158"/>
    </row>
    <row r="107" spans="2:8" ht="30" x14ac:dyDescent="0.3">
      <c r="B107" s="179" t="s">
        <v>213</v>
      </c>
      <c r="C107" s="111"/>
      <c r="D107" s="247" t="s">
        <v>82</v>
      </c>
      <c r="E107" s="111"/>
      <c r="F107" s="247" t="s">
        <v>214</v>
      </c>
      <c r="G107" s="111"/>
      <c r="H107" s="158"/>
    </row>
    <row r="108" spans="2:8" ht="30" x14ac:dyDescent="0.3">
      <c r="B108" s="325" t="s">
        <v>215</v>
      </c>
      <c r="C108" s="326"/>
      <c r="D108" s="327">
        <f>SUM('Partie 5 - Données d’entreprise'!K320/'Partie 4 - Recettes de l’État'!J136)</f>
        <v>0.78461348538520093</v>
      </c>
      <c r="E108" s="326"/>
      <c r="F108" s="328" t="s">
        <v>216</v>
      </c>
      <c r="G108" s="326"/>
      <c r="H108" s="329"/>
    </row>
    <row r="109" spans="2:8" ht="16.2" x14ac:dyDescent="0.3">
      <c r="B109" s="162"/>
      <c r="C109" s="111"/>
      <c r="D109" s="163"/>
      <c r="E109" s="111"/>
      <c r="F109" s="163"/>
      <c r="G109" s="111"/>
      <c r="H109" s="111"/>
    </row>
    <row r="110" spans="2:8" ht="16.2" x14ac:dyDescent="0.3">
      <c r="B110" s="153" t="s">
        <v>217</v>
      </c>
      <c r="C110" s="111"/>
      <c r="D110" s="178"/>
      <c r="E110" s="111"/>
      <c r="F110" s="178"/>
      <c r="G110" s="111"/>
      <c r="H110" s="155"/>
    </row>
    <row r="111" spans="2:8" ht="30" x14ac:dyDescent="0.3">
      <c r="B111" s="180" t="s">
        <v>218</v>
      </c>
      <c r="C111" s="271"/>
      <c r="D111" s="249" t="s">
        <v>219</v>
      </c>
      <c r="E111" s="271"/>
      <c r="F111" s="249" t="s">
        <v>220</v>
      </c>
      <c r="G111" s="111"/>
      <c r="H111" s="158"/>
    </row>
    <row r="112" spans="2:8" ht="16.2" x14ac:dyDescent="0.3">
      <c r="B112" s="181" t="s">
        <v>221</v>
      </c>
      <c r="C112" s="111"/>
      <c r="D112" s="182"/>
      <c r="E112" s="111"/>
      <c r="F112" s="182"/>
      <c r="G112" s="111"/>
      <c r="H112" s="182"/>
    </row>
    <row r="113" spans="2:11" ht="16.2" x14ac:dyDescent="0.3">
      <c r="B113" s="260" t="s">
        <v>222</v>
      </c>
      <c r="C113" s="111"/>
      <c r="D113" s="292">
        <v>6751705</v>
      </c>
      <c r="E113" s="111"/>
      <c r="F113" s="247" t="s">
        <v>186</v>
      </c>
      <c r="G113" s="111"/>
      <c r="H113" s="158"/>
      <c r="K113" s="322">
        <v>3776611</v>
      </c>
    </row>
    <row r="114" spans="2:11" ht="16.2" x14ac:dyDescent="0.3">
      <c r="B114" s="260" t="s">
        <v>223</v>
      </c>
      <c r="C114" s="111"/>
      <c r="D114" s="247" t="s">
        <v>75</v>
      </c>
      <c r="E114" s="111"/>
      <c r="F114" s="247"/>
      <c r="G114" s="111"/>
      <c r="H114" s="158"/>
      <c r="K114" s="322">
        <v>950673</v>
      </c>
    </row>
    <row r="115" spans="2:11" ht="16.2" x14ac:dyDescent="0.3">
      <c r="B115" s="272" t="s">
        <v>209</v>
      </c>
      <c r="C115" s="271"/>
      <c r="D115" s="247" t="s">
        <v>75</v>
      </c>
      <c r="E115" s="271"/>
      <c r="F115" s="182"/>
      <c r="G115" s="111"/>
      <c r="H115" s="158"/>
      <c r="K115" s="323">
        <v>4727284</v>
      </c>
    </row>
    <row r="116" spans="2:11" ht="16.2" x14ac:dyDescent="0.3">
      <c r="B116" s="176" t="s">
        <v>224</v>
      </c>
      <c r="C116" s="111"/>
      <c r="D116" s="182"/>
      <c r="E116" s="111"/>
      <c r="G116" s="111"/>
      <c r="H116" s="182"/>
      <c r="K116" s="324"/>
    </row>
    <row r="117" spans="2:11" ht="16.2" x14ac:dyDescent="0.3">
      <c r="B117" s="260" t="s">
        <v>222</v>
      </c>
      <c r="C117" s="111"/>
      <c r="D117" s="292">
        <v>6608033</v>
      </c>
      <c r="E117" s="111"/>
      <c r="F117" s="247" t="s">
        <v>186</v>
      </c>
      <c r="G117" s="111"/>
      <c r="H117" s="158"/>
      <c r="K117" s="324"/>
    </row>
    <row r="118" spans="2:11" ht="16.2" x14ac:dyDescent="0.3">
      <c r="B118" s="183" t="str">
        <f>LEFT(B117,SEARCH(",",B117))&amp;" valeur"</f>
        <v>Pétrole brut, valeur</v>
      </c>
      <c r="C118" s="111"/>
      <c r="D118" s="296">
        <v>411773300643</v>
      </c>
      <c r="E118" s="111"/>
      <c r="F118" s="247" t="s">
        <v>94</v>
      </c>
      <c r="G118" s="111"/>
      <c r="H118" s="158" t="s">
        <v>225</v>
      </c>
    </row>
    <row r="119" spans="2:11" ht="16.2" x14ac:dyDescent="0.3">
      <c r="B119" s="260" t="s">
        <v>223</v>
      </c>
      <c r="C119" s="111"/>
      <c r="D119" s="247" t="s">
        <v>75</v>
      </c>
      <c r="E119" s="111"/>
      <c r="F119" s="247"/>
      <c r="G119" s="111"/>
      <c r="H119" s="158"/>
    </row>
    <row r="120" spans="2:11" ht="16.2" x14ac:dyDescent="0.3">
      <c r="B120" s="183" t="str">
        <f>LEFT(B119,SEARCH(",",B119))&amp;" valeur"</f>
        <v>Gaz naturel, valeur</v>
      </c>
      <c r="C120" s="111"/>
      <c r="D120" s="247" t="s">
        <v>75</v>
      </c>
      <c r="E120" s="111"/>
      <c r="F120" s="247"/>
      <c r="G120" s="111"/>
      <c r="H120" s="158"/>
    </row>
    <row r="121" spans="2:11" ht="16.2" x14ac:dyDescent="0.3">
      <c r="B121" s="260" t="s">
        <v>209</v>
      </c>
      <c r="C121" s="111"/>
      <c r="D121" s="247" t="s">
        <v>75</v>
      </c>
      <c r="E121" s="111"/>
      <c r="F121" s="247"/>
      <c r="G121" s="111"/>
      <c r="H121" s="158"/>
    </row>
    <row r="122" spans="2:11" ht="16.2" x14ac:dyDescent="0.3">
      <c r="B122" s="183" t="str">
        <f>LEFT(B121,SEARCH(",",B121))&amp;" valeur"</f>
        <v>Ajouter ici toute autre matière première, valeur</v>
      </c>
      <c r="C122" s="111"/>
      <c r="D122" s="247" t="s">
        <v>75</v>
      </c>
      <c r="E122" s="111"/>
      <c r="F122" s="247"/>
      <c r="G122" s="111"/>
      <c r="H122" s="158"/>
    </row>
    <row r="123" spans="2:11" ht="30" x14ac:dyDescent="0.3">
      <c r="B123" s="177" t="s">
        <v>226</v>
      </c>
      <c r="C123" s="111"/>
      <c r="D123" s="247" t="s">
        <v>75</v>
      </c>
      <c r="E123" s="111"/>
      <c r="F123" s="249"/>
      <c r="G123" s="111"/>
      <c r="H123" s="161"/>
    </row>
    <row r="124" spans="2:11" ht="16.2" x14ac:dyDescent="0.3">
      <c r="B124" s="162"/>
      <c r="C124" s="111"/>
      <c r="E124" s="111"/>
      <c r="F124" s="184"/>
      <c r="G124" s="111"/>
      <c r="H124" s="111"/>
    </row>
    <row r="125" spans="2:11" ht="16.05" customHeight="1" x14ac:dyDescent="0.3">
      <c r="B125" s="153" t="s">
        <v>227</v>
      </c>
      <c r="C125" s="111"/>
      <c r="D125" s="178"/>
      <c r="E125" s="111"/>
      <c r="F125" s="178"/>
      <c r="G125" s="111"/>
      <c r="H125" s="155"/>
    </row>
    <row r="126" spans="2:11" ht="30" x14ac:dyDescent="0.3">
      <c r="B126" s="179" t="s">
        <v>228</v>
      </c>
      <c r="C126" s="111"/>
      <c r="D126" s="247" t="s">
        <v>161</v>
      </c>
      <c r="E126" s="111"/>
      <c r="F126" s="293" t="s">
        <v>229</v>
      </c>
      <c r="G126" s="111"/>
      <c r="H126" s="158"/>
    </row>
    <row r="127" spans="2:11" ht="30.75" customHeight="1" x14ac:dyDescent="0.3">
      <c r="B127" s="185" t="s">
        <v>230</v>
      </c>
      <c r="C127" s="111"/>
      <c r="D127" s="247" t="s">
        <v>75</v>
      </c>
      <c r="E127" s="111"/>
      <c r="F127" s="249"/>
      <c r="G127" s="111"/>
      <c r="H127" s="161"/>
    </row>
    <row r="128" spans="2:11" ht="16.2" x14ac:dyDescent="0.3">
      <c r="B128" s="162"/>
      <c r="C128" s="111"/>
      <c r="D128" s="163"/>
      <c r="E128" s="111"/>
      <c r="F128" s="184"/>
      <c r="G128" s="111"/>
      <c r="H128" s="111"/>
    </row>
    <row r="129" spans="2:8" ht="16.2" x14ac:dyDescent="0.3">
      <c r="B129" s="153" t="s">
        <v>231</v>
      </c>
      <c r="C129" s="111"/>
      <c r="D129" s="178"/>
      <c r="E129" s="111"/>
      <c r="F129" s="178"/>
      <c r="G129" s="111"/>
      <c r="H129" s="155"/>
    </row>
    <row r="130" spans="2:8" ht="30" x14ac:dyDescent="0.3">
      <c r="B130" s="179" t="s">
        <v>232</v>
      </c>
      <c r="C130" s="111"/>
      <c r="D130" s="247" t="s">
        <v>82</v>
      </c>
      <c r="E130" s="111"/>
      <c r="F130" s="291" t="s">
        <v>233</v>
      </c>
      <c r="G130" s="111"/>
      <c r="H130" s="158"/>
    </row>
    <row r="131" spans="2:8" ht="30.75" customHeight="1" x14ac:dyDescent="0.3">
      <c r="B131" s="185" t="s">
        <v>234</v>
      </c>
      <c r="C131" s="111"/>
      <c r="D131" s="297">
        <v>456436687</v>
      </c>
      <c r="E131" s="111"/>
      <c r="F131" s="249" t="s">
        <v>94</v>
      </c>
      <c r="G131" s="111"/>
      <c r="H131" s="161"/>
    </row>
    <row r="132" spans="2:8" ht="16.2" x14ac:dyDescent="0.3">
      <c r="B132" s="162"/>
      <c r="C132" s="111"/>
      <c r="D132" s="163"/>
      <c r="E132" s="111"/>
      <c r="F132" s="184"/>
      <c r="G132" s="111"/>
      <c r="H132" s="111"/>
    </row>
    <row r="133" spans="2:8" ht="34.049999999999997" customHeight="1" x14ac:dyDescent="0.3">
      <c r="B133" s="153" t="s">
        <v>235</v>
      </c>
      <c r="C133" s="111"/>
      <c r="D133" s="178"/>
      <c r="E133" s="111"/>
      <c r="F133" s="178"/>
      <c r="G133" s="111"/>
      <c r="H133" s="155"/>
    </row>
    <row r="134" spans="2:8" ht="30" x14ac:dyDescent="0.3">
      <c r="B134" s="179" t="s">
        <v>236</v>
      </c>
      <c r="C134" s="111"/>
      <c r="D134" s="247" t="s">
        <v>82</v>
      </c>
      <c r="E134" s="111"/>
      <c r="F134" s="247" t="s">
        <v>237</v>
      </c>
      <c r="G134" s="111"/>
      <c r="H134" s="158" t="s">
        <v>238</v>
      </c>
    </row>
    <row r="135" spans="2:8" ht="30.75" customHeight="1" x14ac:dyDescent="0.3">
      <c r="B135" s="185" t="s">
        <v>239</v>
      </c>
      <c r="C135" s="111"/>
      <c r="D135" s="319">
        <f>16882894500+420726065146</f>
        <v>437608959646</v>
      </c>
      <c r="E135" s="111"/>
      <c r="F135" s="249" t="s">
        <v>94</v>
      </c>
      <c r="G135" s="111"/>
      <c r="H135" s="158" t="s">
        <v>240</v>
      </c>
    </row>
    <row r="136" spans="2:8" ht="16.2" x14ac:dyDescent="0.3">
      <c r="B136" s="162"/>
      <c r="C136" s="111"/>
      <c r="D136" s="163"/>
      <c r="E136" s="111"/>
      <c r="F136" s="277"/>
      <c r="G136" s="111"/>
      <c r="H136" s="111"/>
    </row>
    <row r="137" spans="2:8" ht="16.2" x14ac:dyDescent="0.3">
      <c r="B137" s="153" t="s">
        <v>241</v>
      </c>
      <c r="C137" s="111"/>
      <c r="D137" s="178"/>
      <c r="E137" s="111"/>
      <c r="F137" s="178"/>
      <c r="G137" s="111"/>
      <c r="H137" s="155"/>
    </row>
    <row r="138" spans="2:8" ht="30" customHeight="1" x14ac:dyDescent="0.3">
      <c r="B138" s="179" t="str">
        <f>"Le government divulgue-t-il des informations sur les"&amp;RIGHT(B137,LEN(B137)-SEARCH(":",B137,1))&amp;"?"</f>
        <v>Le government divulgue-t-il des informations sur les Paiements directs infranationaux ?</v>
      </c>
      <c r="C138" s="111"/>
      <c r="D138" s="247" t="s">
        <v>107</v>
      </c>
      <c r="E138" s="111"/>
      <c r="F138" s="247" t="s">
        <v>242</v>
      </c>
      <c r="G138" s="111"/>
      <c r="H138" s="158"/>
    </row>
    <row r="139" spans="2:8" ht="30" x14ac:dyDescent="0.3">
      <c r="B139" s="185" t="s">
        <v>243</v>
      </c>
      <c r="C139" s="111"/>
      <c r="D139" s="247" t="s">
        <v>75</v>
      </c>
      <c r="E139" s="111"/>
      <c r="F139" s="249"/>
      <c r="G139" s="111"/>
      <c r="H139" s="161"/>
    </row>
    <row r="140" spans="2:8" ht="16.2" x14ac:dyDescent="0.3">
      <c r="B140" s="162"/>
      <c r="C140" s="111"/>
      <c r="D140" s="163"/>
      <c r="E140" s="111"/>
      <c r="F140" s="184"/>
      <c r="G140" s="111"/>
      <c r="H140" s="111"/>
    </row>
    <row r="141" spans="2:8" ht="16.2" x14ac:dyDescent="0.3">
      <c r="B141" s="153" t="s">
        <v>244</v>
      </c>
      <c r="C141" s="111"/>
      <c r="D141" s="178"/>
      <c r="E141" s="111"/>
      <c r="F141" s="184"/>
      <c r="G141" s="111"/>
      <c r="H141" s="155"/>
    </row>
    <row r="142" spans="2:8" ht="30" x14ac:dyDescent="0.3">
      <c r="B142" s="185" t="s">
        <v>245</v>
      </c>
      <c r="C142" s="111"/>
      <c r="D142" s="320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1.5972602739726027</v>
      </c>
      <c r="E142" s="111"/>
      <c r="F142" s="184"/>
      <c r="G142" s="111"/>
      <c r="H142" s="161"/>
    </row>
    <row r="143" spans="2:8" ht="16.2" x14ac:dyDescent="0.3">
      <c r="B143" s="162"/>
      <c r="C143" s="111"/>
      <c r="D143" s="163"/>
      <c r="E143" s="111"/>
      <c r="F143" s="184"/>
      <c r="G143" s="111"/>
      <c r="H143" s="111"/>
    </row>
    <row r="144" spans="2:8" ht="16.2" x14ac:dyDescent="0.3">
      <c r="B144" s="153" t="s">
        <v>246</v>
      </c>
      <c r="C144" s="111"/>
      <c r="D144" s="178"/>
      <c r="E144" s="111"/>
      <c r="F144" s="178"/>
      <c r="G144" s="111"/>
      <c r="H144" s="155"/>
    </row>
    <row r="145" spans="2:8" ht="60" x14ac:dyDescent="0.3">
      <c r="B145" s="175" t="s">
        <v>247</v>
      </c>
      <c r="C145" s="111"/>
      <c r="D145" s="293" t="s">
        <v>219</v>
      </c>
      <c r="E145" s="111"/>
      <c r="F145" s="247" t="s">
        <v>212</v>
      </c>
      <c r="G145" s="111"/>
      <c r="H145" s="158"/>
    </row>
    <row r="146" spans="2:8" ht="45" x14ac:dyDescent="0.3">
      <c r="B146" s="176" t="s">
        <v>248</v>
      </c>
      <c r="C146" s="111"/>
      <c r="D146" s="293" t="s">
        <v>219</v>
      </c>
      <c r="E146" s="111"/>
      <c r="F146" s="247" t="s">
        <v>249</v>
      </c>
      <c r="G146" s="111"/>
      <c r="H146" s="158"/>
    </row>
    <row r="147" spans="2:8" ht="30" x14ac:dyDescent="0.3">
      <c r="B147" s="175" t="s">
        <v>250</v>
      </c>
      <c r="C147" s="111"/>
      <c r="D147" s="293" t="s">
        <v>219</v>
      </c>
      <c r="E147" s="111"/>
      <c r="F147" s="247" t="s">
        <v>251</v>
      </c>
      <c r="G147" s="111"/>
      <c r="H147" s="158"/>
    </row>
    <row r="148" spans="2:8" ht="16.2" x14ac:dyDescent="0.3">
      <c r="B148" s="159" t="s">
        <v>252</v>
      </c>
      <c r="C148" s="111"/>
      <c r="D148" s="293" t="s">
        <v>82</v>
      </c>
      <c r="E148" s="111"/>
      <c r="F148" s="293" t="s">
        <v>249</v>
      </c>
      <c r="G148" s="111"/>
      <c r="H148" s="158"/>
    </row>
    <row r="149" spans="2:8" ht="30" x14ac:dyDescent="0.3">
      <c r="B149" s="175" t="s">
        <v>253</v>
      </c>
      <c r="C149" s="111"/>
      <c r="D149" s="293" t="s">
        <v>219</v>
      </c>
      <c r="E149" s="111"/>
      <c r="F149" s="247" t="s">
        <v>249</v>
      </c>
      <c r="G149" s="111"/>
      <c r="H149" s="158"/>
    </row>
    <row r="150" spans="2:8" ht="16.2" x14ac:dyDescent="0.3">
      <c r="B150" s="160" t="s">
        <v>254</v>
      </c>
      <c r="C150" s="111"/>
      <c r="D150" s="293" t="s">
        <v>219</v>
      </c>
      <c r="E150" s="111"/>
      <c r="F150" s="247" t="s">
        <v>251</v>
      </c>
      <c r="G150" s="111"/>
      <c r="H150" s="161"/>
    </row>
    <row r="151" spans="2:8" ht="16.2" x14ac:dyDescent="0.3">
      <c r="B151" s="162"/>
      <c r="C151" s="111"/>
      <c r="D151" s="163"/>
      <c r="E151" s="111"/>
      <c r="F151" s="184"/>
      <c r="G151" s="111"/>
      <c r="H151" s="111"/>
    </row>
    <row r="152" spans="2:8" ht="30" x14ac:dyDescent="0.3">
      <c r="B152" s="153" t="s">
        <v>255</v>
      </c>
      <c r="C152" s="111"/>
      <c r="D152" s="178"/>
      <c r="E152" s="111"/>
      <c r="F152" s="178"/>
      <c r="G152" s="111"/>
      <c r="H152" s="155"/>
    </row>
    <row r="153" spans="2:8" ht="60" x14ac:dyDescent="0.3">
      <c r="B153" s="179" t="s">
        <v>256</v>
      </c>
      <c r="C153" s="111"/>
      <c r="D153" s="293" t="s">
        <v>82</v>
      </c>
      <c r="E153" s="111"/>
      <c r="F153" s="293" t="s">
        <v>257</v>
      </c>
      <c r="G153" s="111"/>
      <c r="H153" s="285"/>
    </row>
    <row r="154" spans="2:8" ht="45" x14ac:dyDescent="0.3">
      <c r="B154" s="185" t="s">
        <v>258</v>
      </c>
      <c r="C154" s="111"/>
      <c r="D154" s="293" t="s">
        <v>66</v>
      </c>
      <c r="E154" s="111"/>
      <c r="F154" s="293" t="s">
        <v>259</v>
      </c>
      <c r="G154" s="111"/>
      <c r="H154" s="285"/>
    </row>
    <row r="155" spans="2:8" ht="16.2" x14ac:dyDescent="0.3">
      <c r="B155" s="162"/>
      <c r="C155" s="111"/>
      <c r="D155" s="163"/>
      <c r="E155" s="111"/>
      <c r="F155" s="184"/>
      <c r="G155" s="111"/>
      <c r="H155" s="111"/>
    </row>
    <row r="156" spans="2:8" ht="16.2" x14ac:dyDescent="0.3">
      <c r="B156" s="153" t="s">
        <v>260</v>
      </c>
      <c r="C156" s="111"/>
      <c r="D156" s="178"/>
      <c r="E156" s="111"/>
      <c r="F156" s="178"/>
      <c r="G156" s="111"/>
      <c r="H156" s="155"/>
    </row>
    <row r="157" spans="2:8" ht="30" x14ac:dyDescent="0.3">
      <c r="B157" s="179" t="s">
        <v>261</v>
      </c>
      <c r="C157" s="111"/>
      <c r="D157" s="247" t="s">
        <v>107</v>
      </c>
      <c r="E157" s="111"/>
      <c r="F157" s="247" t="s">
        <v>242</v>
      </c>
      <c r="G157" s="111"/>
      <c r="H157" s="158"/>
    </row>
    <row r="158" spans="2:8" ht="45" x14ac:dyDescent="0.3">
      <c r="B158" s="181" t="s">
        <v>262</v>
      </c>
      <c r="C158" s="111"/>
      <c r="D158" s="247"/>
      <c r="E158" s="111"/>
      <c r="F158" s="247"/>
      <c r="G158" s="111"/>
      <c r="H158" s="158"/>
    </row>
    <row r="159" spans="2:8" ht="30" x14ac:dyDescent="0.3">
      <c r="B159" s="185" t="s">
        <v>263</v>
      </c>
      <c r="C159" s="111"/>
      <c r="D159" s="247"/>
      <c r="E159" s="111"/>
      <c r="F159" s="249"/>
      <c r="G159" s="111"/>
      <c r="H159" s="161"/>
    </row>
    <row r="160" spans="2:8" ht="16.2" x14ac:dyDescent="0.3">
      <c r="B160" s="162"/>
      <c r="C160" s="111"/>
      <c r="D160" s="163"/>
      <c r="E160" s="111"/>
      <c r="F160" s="184"/>
      <c r="G160" s="111"/>
      <c r="H160" s="111"/>
    </row>
    <row r="161" spans="2:8" ht="30" x14ac:dyDescent="0.3">
      <c r="B161" s="153" t="s">
        <v>264</v>
      </c>
      <c r="C161" s="111"/>
      <c r="D161" s="178"/>
      <c r="E161" s="111"/>
      <c r="F161" s="178"/>
      <c r="G161" s="111"/>
      <c r="H161" s="155"/>
    </row>
    <row r="162" spans="2:8" ht="63" customHeight="1" x14ac:dyDescent="0.3">
      <c r="B162" s="179" t="s">
        <v>265</v>
      </c>
      <c r="C162" s="111"/>
      <c r="D162" s="293" t="s">
        <v>219</v>
      </c>
      <c r="E162" s="111"/>
      <c r="F162" s="293" t="s">
        <v>266</v>
      </c>
      <c r="G162" s="111"/>
      <c r="H162" s="158"/>
    </row>
    <row r="163" spans="2:8" ht="30" x14ac:dyDescent="0.3">
      <c r="B163" s="179" t="s">
        <v>267</v>
      </c>
      <c r="C163" s="111"/>
      <c r="D163" s="293" t="s">
        <v>219</v>
      </c>
      <c r="E163" s="111"/>
      <c r="F163" s="293" t="s">
        <v>268</v>
      </c>
      <c r="G163" s="111"/>
      <c r="H163" s="158"/>
    </row>
    <row r="164" spans="2:8" ht="60" x14ac:dyDescent="0.3">
      <c r="B164" s="180" t="s">
        <v>269</v>
      </c>
      <c r="C164" s="111"/>
      <c r="D164" s="247" t="s">
        <v>270</v>
      </c>
      <c r="E164" s="111"/>
      <c r="F164" s="293" t="s">
        <v>266</v>
      </c>
      <c r="G164" s="111"/>
      <c r="H164" s="161" t="s">
        <v>271</v>
      </c>
    </row>
    <row r="165" spans="2:8" ht="16.2" x14ac:dyDescent="0.3">
      <c r="B165" s="162"/>
      <c r="C165" s="111"/>
      <c r="D165" s="163"/>
      <c r="E165" s="111"/>
      <c r="F165" s="184"/>
      <c r="G165" s="111"/>
      <c r="H165" s="111"/>
    </row>
    <row r="166" spans="2:8" ht="32.549999999999997" customHeight="1" x14ac:dyDescent="0.3">
      <c r="B166" s="153" t="s">
        <v>272</v>
      </c>
      <c r="C166" s="111"/>
      <c r="D166" s="178"/>
      <c r="E166" s="111"/>
      <c r="F166" s="178"/>
      <c r="G166" s="111"/>
      <c r="H166" s="155"/>
    </row>
    <row r="167" spans="2:8" ht="30" x14ac:dyDescent="0.3">
      <c r="B167" s="179" t="s">
        <v>273</v>
      </c>
      <c r="C167" s="111"/>
      <c r="D167" s="247" t="s">
        <v>107</v>
      </c>
      <c r="E167" s="111"/>
      <c r="F167" s="247"/>
      <c r="G167" s="111"/>
      <c r="H167" s="158"/>
    </row>
    <row r="168" spans="2:8" ht="30" x14ac:dyDescent="0.3">
      <c r="B168" s="181" t="s">
        <v>274</v>
      </c>
      <c r="C168" s="111"/>
      <c r="D168" s="247"/>
      <c r="E168" s="111"/>
      <c r="F168" s="247"/>
      <c r="G168" s="111"/>
      <c r="H168" s="158"/>
    </row>
    <row r="169" spans="2:8" ht="30" x14ac:dyDescent="0.3">
      <c r="B169" s="181" t="s">
        <v>275</v>
      </c>
      <c r="C169" s="111"/>
      <c r="D169" s="247"/>
      <c r="E169" s="186"/>
      <c r="F169" s="247"/>
      <c r="G169" s="111"/>
      <c r="H169" s="158"/>
    </row>
    <row r="170" spans="2:8" ht="30" x14ac:dyDescent="0.3">
      <c r="B170" s="179" t="s">
        <v>276</v>
      </c>
      <c r="C170" s="111"/>
      <c r="D170" s="298" t="s">
        <v>219</v>
      </c>
      <c r="E170" s="111"/>
      <c r="F170" s="293" t="s">
        <v>277</v>
      </c>
      <c r="G170" s="111"/>
      <c r="H170" s="158"/>
    </row>
    <row r="171" spans="2:8" ht="30" x14ac:dyDescent="0.3">
      <c r="B171" s="181" t="s">
        <v>278</v>
      </c>
      <c r="C171" s="111"/>
      <c r="D171" s="299">
        <v>12566800934</v>
      </c>
      <c r="E171" s="111"/>
      <c r="F171" s="247" t="s">
        <v>94</v>
      </c>
      <c r="G171" s="111"/>
      <c r="H171" s="158"/>
    </row>
    <row r="172" spans="2:8" ht="30" x14ac:dyDescent="0.3">
      <c r="B172" s="181" t="s">
        <v>279</v>
      </c>
      <c r="C172" s="111"/>
      <c r="D172" s="299">
        <v>26599237709</v>
      </c>
      <c r="E172" s="111"/>
      <c r="F172" s="247" t="s">
        <v>94</v>
      </c>
      <c r="G172" s="111"/>
      <c r="H172" s="158"/>
    </row>
    <row r="173" spans="2:8" ht="30" x14ac:dyDescent="0.3">
      <c r="B173" s="179" t="s">
        <v>280</v>
      </c>
      <c r="C173" s="111"/>
      <c r="D173" s="293" t="s">
        <v>161</v>
      </c>
      <c r="E173" s="111"/>
      <c r="F173" s="247"/>
      <c r="G173" s="111"/>
      <c r="H173" s="158"/>
    </row>
    <row r="174" spans="2:8" ht="30" x14ac:dyDescent="0.3">
      <c r="B174" s="181" t="s">
        <v>281</v>
      </c>
      <c r="C174" s="111"/>
      <c r="D174" s="289"/>
      <c r="E174" s="111"/>
      <c r="F174" s="247" t="s">
        <v>94</v>
      </c>
      <c r="G174" s="111"/>
      <c r="H174" s="158"/>
    </row>
    <row r="175" spans="2:8" ht="30" x14ac:dyDescent="0.3">
      <c r="B175" s="185" t="s">
        <v>282</v>
      </c>
      <c r="C175" s="111"/>
      <c r="D175" s="289"/>
      <c r="E175" s="111"/>
      <c r="F175" s="247" t="s">
        <v>94</v>
      </c>
      <c r="G175" s="111"/>
      <c r="H175" s="161"/>
    </row>
    <row r="176" spans="2:8" ht="16.2" x14ac:dyDescent="0.3">
      <c r="B176" s="162"/>
      <c r="C176" s="111"/>
      <c r="D176" s="163"/>
      <c r="E176" s="111"/>
      <c r="F176" s="184"/>
      <c r="G176" s="111"/>
      <c r="H176" s="111"/>
    </row>
    <row r="177" spans="2:8" ht="16.2" x14ac:dyDescent="0.3">
      <c r="B177" s="153" t="s">
        <v>283</v>
      </c>
      <c r="C177" s="111"/>
      <c r="D177" s="178"/>
      <c r="E177" s="111"/>
      <c r="F177" s="178"/>
      <c r="G177" s="111"/>
      <c r="H177" s="155"/>
    </row>
    <row r="178" spans="2:8" ht="30" x14ac:dyDescent="0.3">
      <c r="B178" s="179" t="s">
        <v>284</v>
      </c>
      <c r="C178" s="111"/>
      <c r="D178" s="247" t="s">
        <v>107</v>
      </c>
      <c r="E178" s="111"/>
      <c r="F178" s="293" t="s">
        <v>285</v>
      </c>
      <c r="G178" s="111"/>
      <c r="H178" s="158"/>
    </row>
    <row r="179" spans="2:8" ht="30" x14ac:dyDescent="0.3">
      <c r="B179" s="185" t="s">
        <v>286</v>
      </c>
      <c r="C179" s="111"/>
      <c r="D179" s="247" t="s">
        <v>75</v>
      </c>
      <c r="E179" s="111"/>
      <c r="F179" s="249"/>
      <c r="G179" s="111"/>
      <c r="H179" s="161"/>
    </row>
    <row r="180" spans="2:8" ht="16.2" x14ac:dyDescent="0.3">
      <c r="B180" s="162"/>
      <c r="C180" s="111"/>
      <c r="D180" s="163"/>
      <c r="E180" s="111"/>
      <c r="F180" s="184"/>
      <c r="G180" s="111"/>
      <c r="H180" s="111"/>
    </row>
    <row r="181" spans="2:8" ht="16.2" x14ac:dyDescent="0.3">
      <c r="B181" s="153" t="s">
        <v>287</v>
      </c>
      <c r="C181" s="111"/>
      <c r="D181" s="187"/>
      <c r="E181" s="111"/>
      <c r="F181" s="188"/>
      <c r="G181" s="111"/>
      <c r="H181" s="155"/>
    </row>
    <row r="182" spans="2:8" ht="30" x14ac:dyDescent="0.3">
      <c r="B182" s="189" t="s">
        <v>288</v>
      </c>
      <c r="C182" s="111"/>
      <c r="D182" s="293" t="s">
        <v>219</v>
      </c>
      <c r="E182" s="111"/>
      <c r="F182" s="293" t="s">
        <v>289</v>
      </c>
      <c r="G182" s="111"/>
      <c r="H182" s="158"/>
    </row>
    <row r="183" spans="2:8" ht="27.6" customHeight="1" x14ac:dyDescent="0.3">
      <c r="B183" s="190" t="s">
        <v>290</v>
      </c>
      <c r="C183" s="111"/>
      <c r="D183" s="292">
        <f>3976.6*1000000000</f>
        <v>3976600000000</v>
      </c>
      <c r="E183" s="111"/>
      <c r="F183" s="247" t="s">
        <v>94</v>
      </c>
      <c r="G183" s="111"/>
      <c r="H183" s="158"/>
    </row>
    <row r="184" spans="2:8" ht="16.2" x14ac:dyDescent="0.3">
      <c r="B184" s="175" t="s">
        <v>291</v>
      </c>
      <c r="C184" s="111"/>
      <c r="D184" s="291" t="s">
        <v>161</v>
      </c>
      <c r="E184" s="111"/>
      <c r="F184" s="247"/>
      <c r="G184" s="111"/>
      <c r="H184" s="158"/>
    </row>
    <row r="185" spans="2:8" ht="16.2" x14ac:dyDescent="0.3">
      <c r="B185" s="156" t="s">
        <v>292</v>
      </c>
      <c r="C185" s="111"/>
      <c r="D185" s="292">
        <f>13143.7*1000000000</f>
        <v>13143700000000</v>
      </c>
      <c r="E185" s="111"/>
      <c r="F185" s="247" t="s">
        <v>94</v>
      </c>
      <c r="G185" s="111"/>
      <c r="H185" s="158"/>
    </row>
    <row r="186" spans="2:8" ht="16.2" x14ac:dyDescent="0.3">
      <c r="B186" s="156" t="s">
        <v>293</v>
      </c>
      <c r="C186" s="111"/>
      <c r="D186" s="292">
        <v>1570000000000</v>
      </c>
      <c r="E186" s="111"/>
      <c r="F186" s="247" t="s">
        <v>94</v>
      </c>
      <c r="G186" s="111"/>
      <c r="H186" s="158"/>
    </row>
    <row r="187" spans="2:8" ht="16.2" x14ac:dyDescent="0.3">
      <c r="B187" s="156" t="s">
        <v>294</v>
      </c>
      <c r="C187" s="111"/>
      <c r="D187" s="292">
        <v>2306000000000</v>
      </c>
      <c r="E187" s="111"/>
      <c r="F187" s="247" t="s">
        <v>94</v>
      </c>
      <c r="G187" s="111"/>
      <c r="H187" s="158"/>
    </row>
    <row r="188" spans="2:8" ht="16.2" x14ac:dyDescent="0.3">
      <c r="B188" s="156" t="s">
        <v>295</v>
      </c>
      <c r="C188" s="111"/>
      <c r="D188" s="292">
        <v>9932400000000</v>
      </c>
      <c r="E188" s="111"/>
      <c r="F188" s="247" t="s">
        <v>94</v>
      </c>
      <c r="G188" s="111"/>
      <c r="H188" s="158"/>
    </row>
    <row r="189" spans="2:8" ht="16.2" x14ac:dyDescent="0.3">
      <c r="B189" s="156" t="s">
        <v>296</v>
      </c>
      <c r="C189" s="111"/>
      <c r="D189" s="292">
        <v>10421600000000</v>
      </c>
      <c r="E189" s="111"/>
      <c r="F189" s="247" t="s">
        <v>94</v>
      </c>
      <c r="G189" s="111"/>
      <c r="H189" s="158"/>
    </row>
    <row r="190" spans="2:8" ht="16.2" x14ac:dyDescent="0.3">
      <c r="B190" s="156" t="s">
        <v>297</v>
      </c>
      <c r="C190" s="111"/>
      <c r="D190" s="247" t="s">
        <v>161</v>
      </c>
      <c r="E190" s="111"/>
      <c r="F190" s="247"/>
      <c r="G190" s="111"/>
      <c r="H190" s="158"/>
    </row>
    <row r="191" spans="2:8" ht="16.2" x14ac:dyDescent="0.3">
      <c r="B191" s="156" t="s">
        <v>298</v>
      </c>
      <c r="C191" s="111"/>
      <c r="D191" s="247" t="s">
        <v>161</v>
      </c>
      <c r="E191" s="111"/>
      <c r="F191" s="247"/>
      <c r="G191" s="111"/>
      <c r="H191" s="158"/>
    </row>
    <row r="192" spans="2:8" ht="16.2" x14ac:dyDescent="0.3">
      <c r="B192" s="156" t="s">
        <v>299</v>
      </c>
      <c r="C192" s="111"/>
      <c r="D192" s="292">
        <v>6855</v>
      </c>
      <c r="E192" s="111"/>
      <c r="F192" s="247" t="s">
        <v>300</v>
      </c>
      <c r="G192" s="111"/>
      <c r="H192" s="158"/>
    </row>
    <row r="193" spans="2:8" ht="16.2" x14ac:dyDescent="0.3">
      <c r="B193" s="156" t="s">
        <v>301</v>
      </c>
      <c r="C193" s="111"/>
      <c r="D193" s="292">
        <v>185027</v>
      </c>
      <c r="E193" s="111"/>
      <c r="F193" s="247" t="s">
        <v>300</v>
      </c>
      <c r="G193" s="111"/>
      <c r="H193" s="158"/>
    </row>
    <row r="194" spans="2:8" ht="16.2" x14ac:dyDescent="0.3">
      <c r="B194" s="156" t="s">
        <v>302</v>
      </c>
      <c r="C194" s="111"/>
      <c r="D194" s="247" t="s">
        <v>161</v>
      </c>
      <c r="E194" s="111"/>
      <c r="F194" s="247"/>
      <c r="G194" s="111"/>
      <c r="H194" s="158"/>
    </row>
    <row r="195" spans="2:8" ht="16.2" x14ac:dyDescent="0.3">
      <c r="B195" s="174" t="s">
        <v>303</v>
      </c>
      <c r="C195" s="111"/>
      <c r="D195" s="247" t="s">
        <v>161</v>
      </c>
      <c r="E195" s="111"/>
      <c r="F195" s="249"/>
      <c r="G195" s="111"/>
      <c r="H195" s="161"/>
    </row>
    <row r="196" spans="2:8" ht="16.2" x14ac:dyDescent="0.3">
      <c r="B196" s="184"/>
      <c r="C196" s="111"/>
      <c r="D196" s="191"/>
      <c r="E196" s="111"/>
      <c r="F196" s="184"/>
      <c r="G196" s="111"/>
      <c r="H196" s="111"/>
    </row>
    <row r="197" spans="2:8" ht="16.2" x14ac:dyDescent="0.3">
      <c r="B197" s="153" t="s">
        <v>304</v>
      </c>
      <c r="C197" s="250"/>
      <c r="D197" s="251"/>
      <c r="E197" s="250"/>
      <c r="F197" s="251"/>
      <c r="G197" s="250"/>
      <c r="H197" s="252"/>
    </row>
    <row r="198" spans="2:8" ht="37.5" customHeight="1" x14ac:dyDescent="0.3">
      <c r="B198" s="259" t="s">
        <v>305</v>
      </c>
      <c r="C198" s="250"/>
      <c r="D198" s="253"/>
      <c r="E198" s="250"/>
      <c r="F198" s="253"/>
      <c r="G198" s="250"/>
      <c r="H198" s="254"/>
    </row>
    <row r="199" spans="2:8" ht="135" x14ac:dyDescent="0.3">
      <c r="B199" s="255" t="s">
        <v>306</v>
      </c>
      <c r="C199" s="250"/>
      <c r="D199" s="247" t="s">
        <v>307</v>
      </c>
      <c r="E199" s="250"/>
      <c r="F199" s="247" t="s">
        <v>308</v>
      </c>
      <c r="G199" s="250"/>
      <c r="H199" s="254"/>
    </row>
    <row r="200" spans="2:8" ht="120" x14ac:dyDescent="0.3">
      <c r="B200" s="255" t="s">
        <v>309</v>
      </c>
      <c r="C200" s="256"/>
      <c r="D200" s="247" t="s">
        <v>307</v>
      </c>
      <c r="E200" s="250"/>
      <c r="F200" s="247" t="s">
        <v>310</v>
      </c>
      <c r="G200" s="250"/>
      <c r="H200" s="254"/>
    </row>
    <row r="201" spans="2:8" ht="120" x14ac:dyDescent="0.3">
      <c r="B201" s="257" t="s">
        <v>311</v>
      </c>
      <c r="C201" s="256"/>
      <c r="D201" s="247" t="s">
        <v>307</v>
      </c>
      <c r="E201" s="250"/>
      <c r="F201" s="247" t="s">
        <v>310</v>
      </c>
      <c r="G201" s="250"/>
      <c r="H201" s="258"/>
    </row>
    <row r="202" spans="2:8" ht="16.2" x14ac:dyDescent="0.3">
      <c r="B202" s="184"/>
      <c r="C202" s="111"/>
      <c r="D202" s="191"/>
      <c r="E202" s="111"/>
      <c r="F202" s="184"/>
      <c r="G202" s="111"/>
      <c r="H202" s="111"/>
    </row>
    <row r="203" spans="2:8" ht="14.1" customHeight="1" x14ac:dyDescent="0.3">
      <c r="B203" s="41"/>
      <c r="D203" s="41"/>
      <c r="F203" s="41"/>
    </row>
    <row r="204" spans="2:8" ht="17.25" hidden="1" customHeight="1" thickBot="1" x14ac:dyDescent="0.4">
      <c r="B204" s="74"/>
      <c r="C204" s="352" t="s">
        <v>34</v>
      </c>
      <c r="D204" s="352"/>
      <c r="E204" s="352"/>
      <c r="F204" s="352"/>
      <c r="G204" s="352"/>
      <c r="H204" s="74"/>
    </row>
    <row r="205" spans="2:8" ht="24" hidden="1" customHeight="1" thickBot="1" x14ac:dyDescent="0.4">
      <c r="B205" s="192"/>
      <c r="C205" s="338" t="s">
        <v>35</v>
      </c>
      <c r="D205" s="338"/>
      <c r="E205" s="338"/>
      <c r="F205" s="338"/>
      <c r="G205" s="338"/>
      <c r="H205" s="192"/>
    </row>
    <row r="206" spans="2:8" ht="25.05" hidden="1" customHeight="1" thickBot="1" x14ac:dyDescent="0.4">
      <c r="B206" s="192"/>
      <c r="C206" s="337" t="s">
        <v>36</v>
      </c>
      <c r="D206" s="337"/>
      <c r="E206" s="337"/>
      <c r="F206" s="337"/>
      <c r="G206" s="337"/>
      <c r="H206" s="192"/>
    </row>
    <row r="207" spans="2:8" ht="18.600000000000001" hidden="1" customHeight="1" thickBot="1" x14ac:dyDescent="0.4">
      <c r="B207" s="74"/>
      <c r="C207" s="348" t="s">
        <v>37</v>
      </c>
      <c r="D207" s="331"/>
      <c r="E207" s="331"/>
      <c r="F207" s="331"/>
      <c r="G207" s="349"/>
      <c r="H207" s="193"/>
    </row>
    <row r="208" spans="2:8" ht="16.8" thickBot="1" x14ac:dyDescent="0.35">
      <c r="B208" s="54"/>
      <c r="C208" s="54"/>
      <c r="D208" s="54"/>
      <c r="E208" s="54"/>
      <c r="F208" s="54"/>
      <c r="G208" s="54"/>
      <c r="H208" s="55"/>
    </row>
    <row r="209" spans="2:6" ht="18.600000000000001" x14ac:dyDescent="0.3">
      <c r="B209" s="194" t="s">
        <v>116</v>
      </c>
      <c r="D209" s="195"/>
      <c r="F209" s="195"/>
    </row>
    <row r="210" spans="2:6" ht="16.05" customHeight="1" x14ac:dyDescent="0.35">
      <c r="B210" s="333" t="s">
        <v>39</v>
      </c>
      <c r="C210" s="333"/>
      <c r="D210" s="333"/>
      <c r="F210" s="196"/>
    </row>
    <row r="211" spans="2:6" ht="16.2" x14ac:dyDescent="0.3"/>
    <row r="212" spans="2:6" ht="16.2" x14ac:dyDescent="0.3"/>
    <row r="213" spans="2:6" ht="16.2" x14ac:dyDescent="0.3"/>
    <row r="214" spans="2:6" ht="16.2" x14ac:dyDescent="0.3"/>
    <row r="215" spans="2:6" ht="16.2" x14ac:dyDescent="0.3"/>
    <row r="216" spans="2:6" ht="16.2" x14ac:dyDescent="0.3"/>
    <row r="217" spans="2:6" ht="16.2" x14ac:dyDescent="0.3"/>
    <row r="218" spans="2:6" ht="16.2" x14ac:dyDescent="0.3"/>
    <row r="219" spans="2:6" ht="16.2" x14ac:dyDescent="0.3"/>
    <row r="220" spans="2:6" ht="16.2" x14ac:dyDescent="0.3"/>
    <row r="221" spans="2:6" ht="16.2" x14ac:dyDescent="0.3"/>
    <row r="222" spans="2:6" ht="16.2" x14ac:dyDescent="0.3"/>
    <row r="223" spans="2:6" ht="16.2" x14ac:dyDescent="0.3"/>
    <row r="224" spans="2:6" ht="16.2" x14ac:dyDescent="0.3"/>
    <row r="225" ht="16.2" x14ac:dyDescent="0.3"/>
    <row r="226" ht="16.2" x14ac:dyDescent="0.3"/>
    <row r="227" ht="16.2" x14ac:dyDescent="0.3"/>
    <row r="228" ht="16.2" x14ac:dyDescent="0.3"/>
    <row r="229" ht="16.2" x14ac:dyDescent="0.3"/>
    <row r="230" ht="16.2" x14ac:dyDescent="0.3"/>
    <row r="231" ht="16.2" x14ac:dyDescent="0.3"/>
    <row r="232" ht="16.2" x14ac:dyDescent="0.3"/>
    <row r="233" ht="16.2" x14ac:dyDescent="0.3"/>
    <row r="234" ht="16.2" x14ac:dyDescent="0.3"/>
  </sheetData>
  <mergeCells count="12">
    <mergeCell ref="C207:G207"/>
    <mergeCell ref="B210:D210"/>
    <mergeCell ref="B10:E10"/>
    <mergeCell ref="B15:H15"/>
    <mergeCell ref="B11:E11"/>
    <mergeCell ref="B12:E12"/>
    <mergeCell ref="B13:E13"/>
    <mergeCell ref="B14:E14"/>
    <mergeCell ref="F10:H14"/>
    <mergeCell ref="C204:G204"/>
    <mergeCell ref="C206:G206"/>
    <mergeCell ref="C205:G205"/>
  </mergeCells>
  <phoneticPr fontId="75" type="noConversion"/>
  <dataValidations xWindow="588" yWindow="622" count="28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09 B86:B87 B202 B19:B22 B84 B104 B134:B136 B142:B143 B126:B128 B130:B132 B111 B138:B140 B124 B118 B120 B122 B106:B107 B196 B28:B29 D142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41 B137 B133 B129 B125 B110 B105 B85 B197:B201 B61 B56 B51 B44 B39 B17 B144:B165 B167:B172 B176:B182 B185:B189 B194:B195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08:D209 E208:H210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35 F194:F195 F168:F169 F179 F158:F159 F139 F174:F175 F131 F127 F171:F172 F154 F183:F189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68:D169 D131 D135 D154 D174:D175 D171:D172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13:D115 D88:D103 D68:D83 D117:D123 D127 D139 D158:D159 D179" xr:uid="{0B8878C8-6619-40E9-8096-EE6BE7FC604B}">
      <formula1>0</formula1>
    </dataValidation>
    <dataValidation type="decimal" allowBlank="1" showInputMessage="1" showErrorMessage="1" sqref="D143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93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92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88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83:D185 D190:D191 D194:D195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86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87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89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04:G207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76 F121 F80 F78 F88 F90 F82 F92 F96 F98 F100 F102 F113:F115 F94 F119 F117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83:B184 B166 B173:B175 B210:D210 B190:B193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62:D164 D45:D49 D25:D28 D182 D62 D66:D67 D52:D53 D173 D111 D126 D130 D134 D138 D86:D87 D153 D157 D199:D201 D167 D170 D178 D57:D59 D145:D150 D106:D107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12 B116 B123" xr:uid="{5F4D147F-5453-4AC4-8C54-2FA32A611CC1}">
      <formula1>1</formula1>
      <formula2>4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90:F193" xr:uid="{491EFB04-64B8-4925-8080-186089A2EA5E}">
      <formula1>0</formula1>
    </dataValidation>
    <dataValidation type="textLength" allowBlank="1" showInputMessage="1" showErrorMessage="1" sqref="H197:H201" xr:uid="{D3822C6C-1C26-43C8-B6B8-BA8DF4DB7CB6}">
      <formula1>0</formula1>
      <formula2>350</formula2>
    </dataValidation>
    <dataValidation type="whole" showInputMessage="1" showErrorMessage="1" sqref="G197:G201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76 B121 B119 B117 B88 B90 B92 B113:B114 B96 B98 B100 B102 B94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85" r:id="rId7" location="r3-3" xr:uid="{00000000-0004-0000-0200-00000D000000}"/>
    <hyperlink ref="B105" r:id="rId8" location="r4-1" xr:uid="{00000000-0004-0000-0200-00000E000000}"/>
    <hyperlink ref="B110" r:id="rId9" location="r4-2" xr:uid="{00000000-0004-0000-0200-00000F000000}"/>
    <hyperlink ref="B125" r:id="rId10" location="r4-3" xr:uid="{00000000-0004-0000-0200-000010000000}"/>
    <hyperlink ref="B129" r:id="rId11" location="r4-4" xr:uid="{00000000-0004-0000-0200-000011000000}"/>
    <hyperlink ref="B133" r:id="rId12" location="r4-5" xr:uid="{00000000-0004-0000-0200-000012000000}"/>
    <hyperlink ref="B137" r:id="rId13" location="r4-6" xr:uid="{00000000-0004-0000-0200-000013000000}"/>
    <hyperlink ref="B141" r:id="rId14" location="r4-8" xr:uid="{00000000-0004-0000-0200-000014000000}"/>
    <hyperlink ref="B144" r:id="rId15" location="r4-9" xr:uid="{00000000-0004-0000-0200-000015000000}"/>
    <hyperlink ref="B152" r:id="rId16" location="r5-1" xr:uid="{00000000-0004-0000-0200-000016000000}"/>
    <hyperlink ref="B156" r:id="rId17" location="r5-2" xr:uid="{00000000-0004-0000-0200-000017000000}"/>
    <hyperlink ref="B161" r:id="rId18" location="r5-3" xr:uid="{00000000-0004-0000-0200-000018000000}"/>
    <hyperlink ref="B177" r:id="rId19" location="r6-2" xr:uid="{00000000-0004-0000-0200-000019000000}"/>
    <hyperlink ref="B181" r:id="rId20" location="r6-3" xr:uid="{00000000-0004-0000-0200-00001A000000}"/>
    <hyperlink ref="B166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07:G207" r:id="rId23" display="Give us your feedback or report a conflict in the data! Write to us at  data@eiti.org" xr:uid="{CDC3591F-ADA9-4DB3-B355-D653DB6FB600}"/>
    <hyperlink ref="G207" r:id="rId24" display="Give us your feedback or report a conflict in the data! Write to us at  data@eiti.org" xr:uid="{A99B6764-1F3E-47AB-809A-4B3DA15ABEB1}"/>
    <hyperlink ref="E207:F207" r:id="rId25" display="Give us your feedback or report a conflict in the data! Write to us at  data@eiti.org" xr:uid="{3762A584-79C1-403C-A889-1F8B6A9F4EDC}"/>
    <hyperlink ref="F207" r:id="rId26" display="Give us your feedback or report a conflict in the data! Write to us at  data@eiti.org" xr:uid="{13FEE2CC-DF49-4876-978D-2AFDC30F458D}"/>
    <hyperlink ref="C205:G205" r:id="rId27" display="Vous voulez en savoir plus sur votre pays ? Vérifiez si votre pays met en œuvre la Norme ITIE en visitant https://eiti.org/countries" xr:uid="{03621DAE-7983-499C-8202-5F3199FEB9F9}"/>
    <hyperlink ref="C206:G206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83" r:id="rId31" xr:uid="{935A10F2-7E13-4EDA-8C48-4E42B289EB4B}"/>
    <hyperlink ref="C204:G204" r:id="rId32" display="Pour plus d’information sur l’ITIE, visitez notre site Internet  https://eiti.org" xr:uid="{9118B4B3-45C5-4CAF-ADE5-EDB0AF20E096}"/>
    <hyperlink ref="B197" r:id="rId33" location="r6-4" display="EITI Requirement 6.4: Environmental impact" xr:uid="{833DE7D9-6853-4F5B-932A-13042510FCE5}"/>
    <hyperlink ref="B65" r:id="rId34" display="(Harmonised System Codes)" xr:uid="{1EA07E2E-372F-42BE-9BEC-A5AE1CE21E62}"/>
  </hyperlinks>
  <pageMargins left="0.25" right="0.25" top="0.75" bottom="0.75" header="0.3" footer="0.3"/>
  <pageSetup paperSize="8" fitToHeight="0" orientation="landscape" horizontalDpi="2400" verticalDpi="2400" r:id="rId35"/>
  <drawing r:id="rId36"/>
  <extLst>
    <ext xmlns:x14="http://schemas.microsoft.com/office/spreadsheetml/2009/9/main" uri="{CCE6A557-97BC-4b89-ADB6-D9C93CAAB3DF}">
      <x14:dataValidations xmlns:xm="http://schemas.microsoft.com/office/excel/2006/main" xWindow="588" yWindow="622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F123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D181 D196 D202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F71 F122 F95 F77 F79 F81 F83 F73 F91 F89 F93 F97 F99 F101 F103 F118 F120 F75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J115"/>
  <sheetViews>
    <sheetView showGridLines="0" tabSelected="1" topLeftCell="A10" zoomScale="60" zoomScaleNormal="60" workbookViewId="0">
      <selection activeCell="G21" sqref="G21"/>
    </sheetView>
  </sheetViews>
  <sheetFormatPr defaultColWidth="4" defaultRowHeight="24" customHeight="1" x14ac:dyDescent="0.3"/>
  <cols>
    <col min="1" max="1" width="4" style="12"/>
    <col min="2" max="2" width="67.44140625" style="12" customWidth="1"/>
    <col min="3" max="3" width="85.21875" style="12" bestFit="1" customWidth="1"/>
    <col min="4" max="4" width="24.5546875" style="12" customWidth="1"/>
    <col min="5" max="5" width="39.77734375" style="12" customWidth="1"/>
    <col min="6" max="6" width="53.21875" style="12" bestFit="1" customWidth="1"/>
    <col min="7" max="7" width="29.5546875" style="12" bestFit="1" customWidth="1"/>
    <col min="8" max="8" width="30.44140625" style="12" bestFit="1" customWidth="1"/>
    <col min="9" max="9" width="25.21875" style="12" customWidth="1"/>
    <col min="10" max="10" width="18.5546875" style="12" customWidth="1"/>
    <col min="11" max="11" width="51.21875" style="12" bestFit="1" customWidth="1"/>
    <col min="12" max="16384" width="4" style="12"/>
  </cols>
  <sheetData>
    <row r="1" spans="2:10" ht="15.75" hidden="1" customHeight="1" x14ac:dyDescent="0.3"/>
    <row r="2" spans="2:10" ht="16.2" hidden="1" x14ac:dyDescent="0.3"/>
    <row r="3" spans="2:10" ht="16.2" hidden="1" x14ac:dyDescent="0.3">
      <c r="C3" s="13"/>
      <c r="D3" s="13"/>
      <c r="E3" s="13" t="s">
        <v>45</v>
      </c>
    </row>
    <row r="4" spans="2:10" ht="16.2" hidden="1" x14ac:dyDescent="0.3">
      <c r="C4" s="13"/>
      <c r="D4" s="13"/>
      <c r="E4" s="13" t="str">
        <f>Introduction!G4</f>
        <v>AAAA-MM-JJ</v>
      </c>
    </row>
    <row r="5" spans="2:10" ht="16.2" hidden="1" x14ac:dyDescent="0.3"/>
    <row r="6" spans="2:10" ht="16.2" hidden="1" x14ac:dyDescent="0.3"/>
    <row r="7" spans="2:10" ht="16.2" x14ac:dyDescent="0.3"/>
    <row r="8" spans="2:10" ht="16.2" x14ac:dyDescent="0.3">
      <c r="B8" s="15" t="s">
        <v>312</v>
      </c>
      <c r="C8" s="74"/>
      <c r="D8" s="74"/>
      <c r="E8" s="74"/>
    </row>
    <row r="9" spans="2:10" ht="17.100000000000001" customHeight="1" x14ac:dyDescent="0.3">
      <c r="B9" s="73" t="s">
        <v>47</v>
      </c>
      <c r="C9" s="197"/>
      <c r="D9" s="73"/>
      <c r="E9" s="197"/>
      <c r="F9" s="198"/>
      <c r="G9" s="198"/>
      <c r="H9" s="198"/>
    </row>
    <row r="10" spans="2:10" ht="30.6" customHeight="1" x14ac:dyDescent="0.3">
      <c r="B10" s="199" t="s">
        <v>313</v>
      </c>
      <c r="C10" s="75"/>
      <c r="D10" s="346"/>
      <c r="E10" s="75"/>
      <c r="F10" s="44"/>
      <c r="G10" s="44"/>
      <c r="H10" s="44"/>
    </row>
    <row r="11" spans="2:10" ht="31.05" customHeight="1" x14ac:dyDescent="0.3">
      <c r="B11" s="199" t="s">
        <v>314</v>
      </c>
      <c r="C11" s="75"/>
      <c r="D11" s="346"/>
      <c r="E11" s="75"/>
      <c r="F11" s="44"/>
      <c r="G11" s="44"/>
      <c r="H11" s="44"/>
    </row>
    <row r="12" spans="2:10" ht="50.1" customHeight="1" x14ac:dyDescent="0.3">
      <c r="B12" s="199" t="s">
        <v>315</v>
      </c>
      <c r="C12" s="75"/>
      <c r="D12" s="346"/>
      <c r="E12" s="75"/>
      <c r="F12" s="44"/>
      <c r="G12" s="44"/>
      <c r="H12" s="44"/>
    </row>
    <row r="13" spans="2:10" ht="15.6" customHeight="1" x14ac:dyDescent="0.3">
      <c r="B13" s="199" t="s">
        <v>316</v>
      </c>
      <c r="C13" s="75"/>
      <c r="D13" s="346"/>
      <c r="E13" s="75"/>
      <c r="F13" s="44"/>
      <c r="G13" s="44"/>
      <c r="H13" s="44"/>
    </row>
    <row r="14" spans="2:10" ht="16.2" x14ac:dyDescent="0.35">
      <c r="B14" s="200" t="s">
        <v>317</v>
      </c>
      <c r="C14" s="76"/>
      <c r="D14" s="76"/>
      <c r="E14" s="76"/>
      <c r="F14" s="77"/>
      <c r="G14" s="77"/>
      <c r="H14" s="77"/>
      <c r="I14" s="77"/>
      <c r="J14" s="77"/>
    </row>
    <row r="15" spans="2:10" ht="16.2" x14ac:dyDescent="0.3"/>
    <row r="16" spans="2:10" ht="24.6" thickBot="1" x14ac:dyDescent="0.35">
      <c r="B16" s="355" t="s">
        <v>318</v>
      </c>
      <c r="C16" s="355"/>
      <c r="D16" s="355"/>
      <c r="E16" s="355"/>
    </row>
    <row r="17" spans="2:10" s="84" customFormat="1" ht="25.5" customHeight="1" thickBot="1" x14ac:dyDescent="0.35">
      <c r="B17" s="356" t="s">
        <v>319</v>
      </c>
      <c r="C17" s="356"/>
      <c r="D17" s="356"/>
      <c r="E17" s="356"/>
    </row>
    <row r="18" spans="2:10" s="56" customFormat="1" ht="16.2" x14ac:dyDescent="0.3">
      <c r="B18" s="357"/>
      <c r="C18" s="357"/>
      <c r="D18" s="357"/>
      <c r="E18" s="357"/>
    </row>
    <row r="19" spans="2:10" s="56" customFormat="1" ht="19.2" thickBot="1" x14ac:dyDescent="0.35">
      <c r="B19" s="261" t="s">
        <v>320</v>
      </c>
      <c r="C19" s="238"/>
      <c r="D19" s="262"/>
      <c r="E19" s="262"/>
      <c r="F19" s="201"/>
    </row>
    <row r="20" spans="2:10" s="56" customFormat="1" ht="16.8" thickBot="1" x14ac:dyDescent="0.35">
      <c r="B20" s="12" t="s">
        <v>321</v>
      </c>
      <c r="C20" s="12" t="s">
        <v>322</v>
      </c>
      <c r="D20" s="12" t="s">
        <v>323</v>
      </c>
      <c r="E20" s="265" t="s">
        <v>324</v>
      </c>
    </row>
    <row r="21" spans="2:10" s="56" customFormat="1" ht="16.2" x14ac:dyDescent="0.3">
      <c r="B21" s="12" t="s">
        <v>325</v>
      </c>
      <c r="C21" s="12" t="s">
        <v>326</v>
      </c>
      <c r="D21" s="204" t="s">
        <v>75</v>
      </c>
      <c r="E21" s="300">
        <f>SUMIF(Government_revenues_table[Entité de l’État],Government_agencies[[#This Row],[Nom complet de l’entité]],Government_revenues_table[Valeur des revenus])</f>
        <v>645862653103</v>
      </c>
      <c r="F21" s="283"/>
    </row>
    <row r="22" spans="2:10" s="56" customFormat="1" ht="16.2" x14ac:dyDescent="0.3">
      <c r="B22" s="56" t="s">
        <v>327</v>
      </c>
      <c r="C22" s="56" t="s">
        <v>326</v>
      </c>
      <c r="D22" s="204" t="s">
        <v>75</v>
      </c>
      <c r="E22" s="301">
        <f>SUMIF(Government_revenues_table[Entité de l’État],Government_agencies[[#This Row],[Nom complet de l’entité]],Government_revenues_table[Valeur des revenus])</f>
        <v>42468651638</v>
      </c>
      <c r="F22" s="283"/>
      <c r="H22" s="201"/>
      <c r="I22" s="201"/>
      <c r="J22" s="201"/>
    </row>
    <row r="23" spans="2:10" s="56" customFormat="1" ht="16.2" x14ac:dyDescent="0.3">
      <c r="B23" s="56" t="s">
        <v>328</v>
      </c>
      <c r="C23" s="56" t="s">
        <v>326</v>
      </c>
      <c r="D23" s="204" t="s">
        <v>75</v>
      </c>
      <c r="E23" s="300">
        <f>SUMIF(Government_revenues_table[Entité de l’État],Government_agencies[[#This Row],[Nom complet de l’entité]],Government_revenues_table[Valeur des revenus])</f>
        <v>791948070549</v>
      </c>
      <c r="F23" s="283"/>
      <c r="H23" s="203"/>
      <c r="I23" s="203"/>
      <c r="J23" s="203"/>
    </row>
    <row r="24" spans="2:10" s="56" customFormat="1" ht="16.2" x14ac:dyDescent="0.3">
      <c r="B24" s="56" t="s">
        <v>329</v>
      </c>
      <c r="C24" s="56" t="s">
        <v>326</v>
      </c>
      <c r="D24" s="204" t="s">
        <v>75</v>
      </c>
      <c r="E24" s="301">
        <f>SUMIF(Government_revenues_table[Entité de l’État],Government_agencies[[#This Row],[Nom complet de l’entité]],Government_revenues_table[Valeur des revenus])</f>
        <v>339974902524</v>
      </c>
      <c r="F24" s="283"/>
      <c r="H24" s="203"/>
      <c r="I24" s="203"/>
      <c r="J24" s="203"/>
    </row>
    <row r="25" spans="2:10" s="56" customFormat="1" ht="16.2" x14ac:dyDescent="0.3">
      <c r="B25" s="56" t="s">
        <v>330</v>
      </c>
      <c r="C25" s="56" t="s">
        <v>326</v>
      </c>
      <c r="D25" s="204" t="s">
        <v>75</v>
      </c>
      <c r="E25" s="300">
        <f>SUMIF(Government_revenues_table[Entité de l’État],Government_agencies[[#This Row],[Nom complet de l’entité]],Government_revenues_table[Valeur des revenus])</f>
        <v>16882894500</v>
      </c>
      <c r="F25" s="283"/>
      <c r="H25" s="203"/>
      <c r="I25" s="203"/>
      <c r="J25" s="203"/>
    </row>
    <row r="26" spans="2:10" s="56" customFormat="1" ht="16.2" x14ac:dyDescent="0.3">
      <c r="B26" s="56" t="s">
        <v>331</v>
      </c>
      <c r="C26" s="56" t="s">
        <v>326</v>
      </c>
      <c r="D26" s="56" t="s">
        <v>75</v>
      </c>
      <c r="E26" s="301">
        <f>SUMIF(Government_revenues_table[Entité de l’État],Government_agencies[[#This Row],[Nom complet de l’entité]],Government_revenues_table[Valeur des revenus])</f>
        <v>0</v>
      </c>
      <c r="F26" s="283"/>
      <c r="H26" s="203"/>
      <c r="I26" s="203"/>
      <c r="J26" s="203"/>
    </row>
    <row r="27" spans="2:10" s="56" customFormat="1" ht="16.2" x14ac:dyDescent="0.3">
      <c r="B27" s="56" t="s">
        <v>332</v>
      </c>
      <c r="C27" s="56" t="s">
        <v>326</v>
      </c>
      <c r="D27" s="56" t="s">
        <v>75</v>
      </c>
      <c r="E27" s="300">
        <f>SUMIF(Government_revenues_table[Entité de l’État],Government_agencies[[#This Row],[Nom complet de l’entité]],Government_revenues_table[Valeur des revenus])</f>
        <v>0</v>
      </c>
      <c r="F27" s="283"/>
      <c r="H27" s="203"/>
      <c r="I27" s="203"/>
      <c r="J27" s="203"/>
    </row>
    <row r="28" spans="2:10" s="56" customFormat="1" ht="16.2" x14ac:dyDescent="0.3">
      <c r="B28" s="56" t="s">
        <v>333</v>
      </c>
      <c r="C28" s="56" t="s">
        <v>326</v>
      </c>
      <c r="D28" s="12" t="s">
        <v>75</v>
      </c>
      <c r="E28" s="301">
        <f>SUMIF(Government_revenues_table[Entité de l’État],Government_agencies[[#This Row],[Nom complet de l’entité]],Government_revenues_table[Valeur des revenus])</f>
        <v>0</v>
      </c>
      <c r="H28" s="203"/>
      <c r="I28" s="203"/>
      <c r="J28" s="203"/>
    </row>
    <row r="29" spans="2:10" s="56" customFormat="1" ht="16.2" x14ac:dyDescent="0.3">
      <c r="E29" s="300">
        <f>SUM(E21:E28)</f>
        <v>1837137172314</v>
      </c>
    </row>
    <row r="30" spans="2:10" s="56" customFormat="1" ht="16.2" x14ac:dyDescent="0.3"/>
    <row r="31" spans="2:10" s="56" customFormat="1" ht="19.2" thickBot="1" x14ac:dyDescent="0.35">
      <c r="B31" s="261" t="s">
        <v>334</v>
      </c>
      <c r="C31" s="238"/>
      <c r="D31" s="238"/>
      <c r="E31" s="238"/>
      <c r="F31" s="238"/>
      <c r="G31" s="262"/>
      <c r="H31" s="262"/>
      <c r="I31" s="262"/>
    </row>
    <row r="32" spans="2:10" s="56" customFormat="1" ht="16.8" thickBot="1" x14ac:dyDescent="0.35">
      <c r="B32" s="265" t="s">
        <v>335</v>
      </c>
      <c r="C32" s="265"/>
      <c r="D32" s="265"/>
      <c r="E32" s="33"/>
      <c r="F32" s="33"/>
      <c r="G32" s="263"/>
      <c r="H32" s="263"/>
      <c r="I32" s="263"/>
    </row>
    <row r="33" spans="2:9" s="56" customFormat="1" ht="16.2" x14ac:dyDescent="0.3">
      <c r="B33" s="266"/>
      <c r="C33" s="267"/>
      <c r="D33" s="268"/>
      <c r="E33" s="33"/>
      <c r="F33" s="33"/>
      <c r="G33" s="263"/>
      <c r="H33" s="263"/>
      <c r="I33" s="263"/>
    </row>
    <row r="34" spans="2:9" s="56" customFormat="1" ht="18.600000000000001" x14ac:dyDescent="0.3">
      <c r="B34" s="264"/>
      <c r="C34" s="33"/>
      <c r="D34" s="33"/>
      <c r="E34" s="33"/>
      <c r="F34" s="33"/>
      <c r="G34" s="263"/>
      <c r="H34" s="263"/>
      <c r="I34" s="263"/>
    </row>
    <row r="35" spans="2:9" s="56" customFormat="1" ht="16.2" x14ac:dyDescent="0.3">
      <c r="B35" s="302" t="s">
        <v>336</v>
      </c>
      <c r="C35" s="302" t="s">
        <v>337</v>
      </c>
      <c r="D35" s="250" t="s">
        <v>338</v>
      </c>
      <c r="E35" s="250" t="s">
        <v>339</v>
      </c>
      <c r="F35" s="250" t="s">
        <v>340</v>
      </c>
      <c r="G35" s="250" t="s">
        <v>341</v>
      </c>
      <c r="H35" s="250" t="s">
        <v>342</v>
      </c>
      <c r="I35" s="12" t="s">
        <v>343</v>
      </c>
    </row>
    <row r="36" spans="2:9" s="56" customFormat="1" ht="16.2" x14ac:dyDescent="0.3">
      <c r="B36" s="303" t="s">
        <v>344</v>
      </c>
      <c r="C36" s="303" t="s">
        <v>345</v>
      </c>
      <c r="D36" s="303" t="s">
        <v>346</v>
      </c>
      <c r="E36" s="303" t="s">
        <v>347</v>
      </c>
      <c r="F36" s="303" t="s">
        <v>348</v>
      </c>
      <c r="G36" s="304" t="s">
        <v>349</v>
      </c>
      <c r="H36" s="304" t="s">
        <v>73</v>
      </c>
      <c r="I36" s="305">
        <v>16654888650</v>
      </c>
    </row>
    <row r="37" spans="2:9" s="56" customFormat="1" ht="16.2" x14ac:dyDescent="0.3">
      <c r="B37" s="303" t="s">
        <v>350</v>
      </c>
      <c r="C37" s="303" t="s">
        <v>345</v>
      </c>
      <c r="D37" s="303" t="s">
        <v>351</v>
      </c>
      <c r="E37" s="303" t="s">
        <v>352</v>
      </c>
      <c r="F37" s="303" t="s">
        <v>353</v>
      </c>
      <c r="G37" s="304" t="s">
        <v>353</v>
      </c>
      <c r="H37" s="304" t="s">
        <v>73</v>
      </c>
      <c r="I37" s="305">
        <v>981744108</v>
      </c>
    </row>
    <row r="38" spans="2:9" s="56" customFormat="1" ht="16.2" x14ac:dyDescent="0.3">
      <c r="B38" s="303" t="s">
        <v>354</v>
      </c>
      <c r="C38" s="303" t="s">
        <v>345</v>
      </c>
      <c r="D38" s="303" t="s">
        <v>355</v>
      </c>
      <c r="E38" s="303" t="s">
        <v>347</v>
      </c>
      <c r="F38" s="303" t="s">
        <v>353</v>
      </c>
      <c r="G38" s="304" t="s">
        <v>356</v>
      </c>
      <c r="H38" s="304" t="s">
        <v>73</v>
      </c>
      <c r="I38" s="305">
        <v>367078558175</v>
      </c>
    </row>
    <row r="39" spans="2:9" s="56" customFormat="1" ht="16.2" x14ac:dyDescent="0.3">
      <c r="B39" s="303" t="s">
        <v>357</v>
      </c>
      <c r="C39" s="303" t="s">
        <v>345</v>
      </c>
      <c r="D39" s="303" t="s">
        <v>358</v>
      </c>
      <c r="E39" s="303" t="s">
        <v>347</v>
      </c>
      <c r="F39" s="303" t="s">
        <v>353</v>
      </c>
      <c r="G39" s="304" t="s">
        <v>356</v>
      </c>
      <c r="H39" s="304" t="s">
        <v>73</v>
      </c>
      <c r="I39" s="305">
        <v>35012134432</v>
      </c>
    </row>
    <row r="40" spans="2:9" s="56" customFormat="1" ht="16.2" x14ac:dyDescent="0.3">
      <c r="B40" s="303" t="s">
        <v>359</v>
      </c>
      <c r="C40" s="303" t="s">
        <v>345</v>
      </c>
      <c r="D40" s="303" t="s">
        <v>360</v>
      </c>
      <c r="E40" s="303" t="s">
        <v>347</v>
      </c>
      <c r="F40" s="303" t="s">
        <v>353</v>
      </c>
      <c r="G40" s="304" t="s">
        <v>349</v>
      </c>
      <c r="H40" s="304" t="s">
        <v>73</v>
      </c>
      <c r="I40" s="305">
        <v>49271731812</v>
      </c>
    </row>
    <row r="41" spans="2:9" s="56" customFormat="1" ht="16.2" x14ac:dyDescent="0.3">
      <c r="B41" s="303" t="s">
        <v>361</v>
      </c>
      <c r="C41" s="303" t="s">
        <v>345</v>
      </c>
      <c r="D41" s="303" t="s">
        <v>362</v>
      </c>
      <c r="E41" s="303" t="s">
        <v>352</v>
      </c>
      <c r="F41" s="303" t="s">
        <v>353</v>
      </c>
      <c r="G41" s="304" t="s">
        <v>353</v>
      </c>
      <c r="H41" s="304" t="s">
        <v>73</v>
      </c>
      <c r="I41" s="305">
        <v>4119407268</v>
      </c>
    </row>
    <row r="42" spans="2:9" s="56" customFormat="1" ht="16.2" x14ac:dyDescent="0.3">
      <c r="B42" s="303" t="s">
        <v>363</v>
      </c>
      <c r="C42" s="303" t="s">
        <v>345</v>
      </c>
      <c r="D42" s="303" t="s">
        <v>364</v>
      </c>
      <c r="E42" s="303" t="s">
        <v>352</v>
      </c>
      <c r="F42" s="303" t="s">
        <v>365</v>
      </c>
      <c r="G42" s="304" t="s">
        <v>366</v>
      </c>
      <c r="H42" s="304" t="s">
        <v>73</v>
      </c>
      <c r="I42" s="305">
        <v>59538925835</v>
      </c>
    </row>
    <row r="43" spans="2:9" s="56" customFormat="1" ht="16.2" x14ac:dyDescent="0.3">
      <c r="B43" s="303" t="s">
        <v>367</v>
      </c>
      <c r="C43" s="303" t="s">
        <v>368</v>
      </c>
      <c r="D43" s="303" t="s">
        <v>369</v>
      </c>
      <c r="E43" s="303" t="s">
        <v>347</v>
      </c>
      <c r="F43" s="303" t="s">
        <v>370</v>
      </c>
      <c r="G43" s="304" t="s">
        <v>349</v>
      </c>
      <c r="H43" s="304" t="s">
        <v>73</v>
      </c>
      <c r="I43" s="305">
        <v>62985585584</v>
      </c>
    </row>
    <row r="44" spans="2:9" s="56" customFormat="1" ht="16.2" x14ac:dyDescent="0.3">
      <c r="B44" s="303" t="s">
        <v>371</v>
      </c>
      <c r="C44" s="303" t="s">
        <v>345</v>
      </c>
      <c r="D44" s="303" t="s">
        <v>369</v>
      </c>
      <c r="E44" s="303" t="s">
        <v>347</v>
      </c>
      <c r="F44" s="303" t="s">
        <v>372</v>
      </c>
      <c r="G44" s="304" t="s">
        <v>353</v>
      </c>
      <c r="H44" s="304" t="s">
        <v>73</v>
      </c>
      <c r="I44" s="305">
        <v>77180739827</v>
      </c>
    </row>
    <row r="45" spans="2:9" s="56" customFormat="1" ht="16.2" x14ac:dyDescent="0.3">
      <c r="B45" s="303" t="s">
        <v>373</v>
      </c>
      <c r="C45" s="303" t="s">
        <v>345</v>
      </c>
      <c r="D45" s="303" t="s">
        <v>374</v>
      </c>
      <c r="E45" s="303" t="s">
        <v>352</v>
      </c>
      <c r="F45" s="303" t="s">
        <v>353</v>
      </c>
      <c r="G45" s="304" t="s">
        <v>353</v>
      </c>
      <c r="H45" s="304" t="s">
        <v>73</v>
      </c>
      <c r="I45" s="305">
        <v>1320252454</v>
      </c>
    </row>
    <row r="46" spans="2:9" s="56" customFormat="1" ht="16.2" x14ac:dyDescent="0.3">
      <c r="B46" s="303" t="s">
        <v>375</v>
      </c>
      <c r="C46" s="303" t="s">
        <v>345</v>
      </c>
      <c r="D46" s="303" t="s">
        <v>376</v>
      </c>
      <c r="E46" s="303" t="s">
        <v>347</v>
      </c>
      <c r="F46" s="303" t="s">
        <v>353</v>
      </c>
      <c r="G46" s="304" t="s">
        <v>349</v>
      </c>
      <c r="H46" s="304" t="s">
        <v>73</v>
      </c>
      <c r="I46" s="305">
        <v>18963875532</v>
      </c>
    </row>
    <row r="47" spans="2:9" s="56" customFormat="1" ht="16.2" x14ac:dyDescent="0.3">
      <c r="B47" s="303" t="s">
        <v>377</v>
      </c>
      <c r="C47" s="303" t="s">
        <v>345</v>
      </c>
      <c r="D47" s="303" t="s">
        <v>369</v>
      </c>
      <c r="E47" s="303" t="s">
        <v>347</v>
      </c>
      <c r="F47" s="303" t="s">
        <v>378</v>
      </c>
      <c r="G47" s="304" t="s">
        <v>349</v>
      </c>
      <c r="H47" s="304" t="s">
        <v>73</v>
      </c>
      <c r="I47" s="305">
        <v>388002235919</v>
      </c>
    </row>
    <row r="48" spans="2:9" s="56" customFormat="1" ht="16.2" x14ac:dyDescent="0.3">
      <c r="B48" s="303" t="s">
        <v>379</v>
      </c>
      <c r="C48" s="303" t="s">
        <v>345</v>
      </c>
      <c r="D48" s="303" t="s">
        <v>380</v>
      </c>
      <c r="E48" s="303" t="s">
        <v>347</v>
      </c>
      <c r="F48" s="303" t="s">
        <v>381</v>
      </c>
      <c r="G48" s="304" t="s">
        <v>349</v>
      </c>
      <c r="H48" s="304" t="s">
        <v>73</v>
      </c>
      <c r="I48" s="305">
        <v>2760116431</v>
      </c>
    </row>
    <row r="49" spans="2:10" s="56" customFormat="1" ht="16.2" x14ac:dyDescent="0.3">
      <c r="B49" s="303" t="s">
        <v>382</v>
      </c>
      <c r="C49" s="303" t="s">
        <v>368</v>
      </c>
      <c r="D49" s="303" t="s">
        <v>383</v>
      </c>
      <c r="E49" s="303" t="s">
        <v>352</v>
      </c>
      <c r="F49" s="303" t="s">
        <v>353</v>
      </c>
      <c r="G49" s="304" t="s">
        <v>349</v>
      </c>
      <c r="H49" s="304" t="s">
        <v>73</v>
      </c>
      <c r="I49" s="305">
        <v>611782397</v>
      </c>
    </row>
    <row r="50" spans="2:10" s="56" customFormat="1" ht="16.2" x14ac:dyDescent="0.3">
      <c r="B50" s="303" t="s">
        <v>384</v>
      </c>
      <c r="C50" s="303" t="s">
        <v>345</v>
      </c>
      <c r="D50" s="303" t="s">
        <v>385</v>
      </c>
      <c r="E50" s="303" t="s">
        <v>347</v>
      </c>
      <c r="F50" s="303" t="s">
        <v>353</v>
      </c>
      <c r="G50" s="304" t="s">
        <v>349</v>
      </c>
      <c r="H50" s="304" t="s">
        <v>73</v>
      </c>
      <c r="I50" s="305">
        <v>597662189</v>
      </c>
    </row>
    <row r="51" spans="2:10" s="56" customFormat="1" ht="16.2" x14ac:dyDescent="0.3">
      <c r="B51" s="303" t="s">
        <v>386</v>
      </c>
      <c r="C51" s="303" t="s">
        <v>345</v>
      </c>
      <c r="D51" s="303" t="s">
        <v>387</v>
      </c>
      <c r="E51" s="303" t="s">
        <v>347</v>
      </c>
      <c r="F51" s="303" t="s">
        <v>353</v>
      </c>
      <c r="G51" s="303" t="s">
        <v>353</v>
      </c>
      <c r="H51" s="304" t="s">
        <v>73</v>
      </c>
      <c r="I51" s="305">
        <v>178083573811</v>
      </c>
    </row>
    <row r="52" spans="2:10" s="56" customFormat="1" ht="16.2" x14ac:dyDescent="0.3">
      <c r="B52" s="306" t="s">
        <v>388</v>
      </c>
      <c r="C52" s="303" t="s">
        <v>345</v>
      </c>
      <c r="D52" s="303" t="s">
        <v>389</v>
      </c>
      <c r="E52" s="303" t="s">
        <v>347</v>
      </c>
      <c r="F52" s="303" t="s">
        <v>353</v>
      </c>
      <c r="G52" s="304" t="s">
        <v>390</v>
      </c>
      <c r="H52" s="304" t="s">
        <v>73</v>
      </c>
      <c r="I52" s="305">
        <v>86774924519</v>
      </c>
    </row>
    <row r="53" spans="2:10" s="56" customFormat="1" ht="16.2" x14ac:dyDescent="0.3">
      <c r="B53" s="303" t="s">
        <v>391</v>
      </c>
      <c r="C53" s="303" t="s">
        <v>345</v>
      </c>
      <c r="D53" s="303" t="s">
        <v>392</v>
      </c>
      <c r="E53" s="303" t="s">
        <v>347</v>
      </c>
      <c r="F53" s="303" t="s">
        <v>393</v>
      </c>
      <c r="G53" s="304" t="s">
        <v>394</v>
      </c>
      <c r="H53" s="304" t="s">
        <v>73</v>
      </c>
      <c r="I53" s="305">
        <v>91504460957</v>
      </c>
    </row>
    <row r="54" spans="2:10" s="56" customFormat="1" ht="16.2" x14ac:dyDescent="0.3"/>
    <row r="55" spans="2:10" s="56" customFormat="1" ht="18.600000000000001" x14ac:dyDescent="0.3">
      <c r="B55" s="261" t="s">
        <v>395</v>
      </c>
      <c r="C55" s="238"/>
      <c r="D55" s="238"/>
      <c r="E55" s="238"/>
      <c r="F55" s="238"/>
      <c r="G55" s="262"/>
      <c r="H55" s="262"/>
      <c r="I55" s="262"/>
      <c r="J55" s="262"/>
    </row>
    <row r="56" spans="2:10" s="56" customFormat="1" ht="16.2" x14ac:dyDescent="0.35">
      <c r="B56" s="202" t="s">
        <v>396</v>
      </c>
      <c r="C56" s="196" t="s">
        <v>397</v>
      </c>
      <c r="D56" s="196" t="s">
        <v>398</v>
      </c>
      <c r="E56" s="196" t="s">
        <v>399</v>
      </c>
      <c r="F56" s="12" t="s">
        <v>400</v>
      </c>
      <c r="G56" s="12" t="s">
        <v>401</v>
      </c>
      <c r="H56" s="12" t="s">
        <v>402</v>
      </c>
      <c r="I56" s="12" t="s">
        <v>403</v>
      </c>
      <c r="J56" s="12" t="s">
        <v>404</v>
      </c>
    </row>
    <row r="57" spans="2:10" s="56" customFormat="1" ht="16.2" x14ac:dyDescent="0.3">
      <c r="B57" s="12" t="s">
        <v>75</v>
      </c>
      <c r="C57" s="12" t="s">
        <v>75</v>
      </c>
      <c r="D57" s="12" t="s">
        <v>75</v>
      </c>
      <c r="E57" s="12" t="s">
        <v>75</v>
      </c>
      <c r="F57" s="12" t="s">
        <v>75</v>
      </c>
      <c r="G57" s="12" t="s">
        <v>75</v>
      </c>
      <c r="H57" s="12" t="s">
        <v>75</v>
      </c>
      <c r="I57" s="12" t="s">
        <v>75</v>
      </c>
      <c r="J57" s="12" t="s">
        <v>75</v>
      </c>
    </row>
    <row r="58" spans="2:10" ht="16.2" x14ac:dyDescent="0.35">
      <c r="B58" s="56" t="s">
        <v>405</v>
      </c>
      <c r="C58" s="205"/>
      <c r="D58" s="205"/>
      <c r="E58" s="205" t="s">
        <v>406</v>
      </c>
      <c r="F58" s="205"/>
    </row>
    <row r="59" spans="2:10" ht="16.2" x14ac:dyDescent="0.35">
      <c r="B59" s="56"/>
      <c r="C59" s="196"/>
      <c r="D59" s="196"/>
      <c r="E59" s="196"/>
      <c r="F59" s="196"/>
      <c r="G59" s="196"/>
    </row>
    <row r="60" spans="2:10" ht="17.25" hidden="1" customHeight="1" x14ac:dyDescent="0.35">
      <c r="B60" s="337" t="s">
        <v>34</v>
      </c>
      <c r="C60" s="337"/>
      <c r="D60" s="337"/>
      <c r="E60" s="337"/>
      <c r="F60" s="337"/>
      <c r="G60" s="337"/>
      <c r="H60" s="337"/>
      <c r="I60" s="337"/>
    </row>
    <row r="61" spans="2:10" ht="24" hidden="1" customHeight="1" x14ac:dyDescent="0.35">
      <c r="B61" s="353" t="s">
        <v>35</v>
      </c>
      <c r="C61" s="353"/>
      <c r="D61" s="353"/>
      <c r="E61" s="353"/>
      <c r="F61" s="353"/>
      <c r="G61" s="353"/>
      <c r="H61" s="353"/>
      <c r="I61" s="353"/>
    </row>
    <row r="62" spans="2:10" ht="19.5" hidden="1" customHeight="1" x14ac:dyDescent="0.35">
      <c r="B62" s="337" t="s">
        <v>36</v>
      </c>
      <c r="C62" s="337"/>
      <c r="D62" s="337"/>
      <c r="E62" s="337"/>
      <c r="F62" s="337"/>
      <c r="G62" s="337"/>
      <c r="H62" s="337"/>
      <c r="I62" s="337"/>
    </row>
    <row r="63" spans="2:10" ht="18.75" hidden="1" customHeight="1" x14ac:dyDescent="0.35">
      <c r="B63" s="354" t="s">
        <v>37</v>
      </c>
      <c r="C63" s="354"/>
      <c r="D63" s="354"/>
      <c r="E63" s="354"/>
      <c r="F63" s="354"/>
      <c r="G63" s="354"/>
      <c r="H63" s="354"/>
      <c r="I63" s="354"/>
    </row>
    <row r="64" spans="2:10" s="56" customFormat="1" ht="16.8" hidden="1" thickBot="1" x14ac:dyDescent="0.35">
      <c r="B64" s="54"/>
      <c r="C64" s="54"/>
      <c r="D64" s="54"/>
      <c r="E64" s="54"/>
      <c r="F64" s="54"/>
      <c r="G64" s="54"/>
    </row>
    <row r="65" spans="2:7" s="56" customFormat="1" ht="18.600000000000001" x14ac:dyDescent="0.3">
      <c r="B65" s="194" t="s">
        <v>116</v>
      </c>
      <c r="C65" s="12"/>
      <c r="D65" s="195"/>
      <c r="E65" s="12"/>
      <c r="F65" s="195"/>
      <c r="G65" s="12"/>
    </row>
    <row r="66" spans="2:7" s="56" customFormat="1" ht="16.2" x14ac:dyDescent="0.35">
      <c r="B66" s="333" t="s">
        <v>39</v>
      </c>
      <c r="C66" s="333"/>
      <c r="D66" s="333"/>
      <c r="E66" s="12"/>
      <c r="F66" s="196"/>
      <c r="G66" s="12"/>
    </row>
    <row r="67" spans="2:7" ht="16.2" x14ac:dyDescent="0.3"/>
    <row r="68" spans="2:7" s="56" customFormat="1" ht="16.2" x14ac:dyDescent="0.3">
      <c r="B68" s="12"/>
      <c r="C68" s="12"/>
      <c r="D68" s="12"/>
      <c r="E68" s="12"/>
    </row>
    <row r="69" spans="2:7" s="56" customFormat="1" ht="16.2" x14ac:dyDescent="0.3">
      <c r="B69" s="12"/>
      <c r="C69" s="12"/>
      <c r="D69" s="12"/>
      <c r="E69" s="12"/>
    </row>
    <row r="70" spans="2:7" ht="16.2" x14ac:dyDescent="0.3"/>
    <row r="71" spans="2:7" s="56" customFormat="1" ht="16.2" x14ac:dyDescent="0.3">
      <c r="B71" s="12"/>
      <c r="C71" s="12"/>
      <c r="D71" s="12"/>
      <c r="E71" s="12"/>
    </row>
    <row r="72" spans="2:7" s="56" customFormat="1" ht="16.2" x14ac:dyDescent="0.3">
      <c r="B72" s="12"/>
      <c r="C72" s="12"/>
      <c r="D72" s="12"/>
      <c r="E72" s="12"/>
    </row>
    <row r="73" spans="2:7" ht="16.2" x14ac:dyDescent="0.3"/>
    <row r="74" spans="2:7" ht="16.2" x14ac:dyDescent="0.3"/>
    <row r="75" spans="2:7" ht="16.2" x14ac:dyDescent="0.3"/>
    <row r="76" spans="2:7" ht="16.2" x14ac:dyDescent="0.3"/>
    <row r="77" spans="2:7" ht="16.2" x14ac:dyDescent="0.3"/>
    <row r="78" spans="2:7" ht="16.2" x14ac:dyDescent="0.3"/>
    <row r="79" spans="2:7" ht="16.2" x14ac:dyDescent="0.3"/>
    <row r="80" spans="2:7" ht="16.2" x14ac:dyDescent="0.3"/>
    <row r="81" spans="2:5" ht="16.2" x14ac:dyDescent="0.3"/>
    <row r="82" spans="2:5" s="56" customFormat="1" ht="16.2" x14ac:dyDescent="0.3">
      <c r="B82" s="12"/>
      <c r="C82" s="12"/>
      <c r="D82" s="12"/>
      <c r="E82" s="12"/>
    </row>
    <row r="83" spans="2:5" ht="16.2" x14ac:dyDescent="0.3"/>
    <row r="84" spans="2:5" ht="16.2" x14ac:dyDescent="0.3"/>
    <row r="85" spans="2:5" ht="16.2" x14ac:dyDescent="0.3"/>
    <row r="86" spans="2:5" ht="16.2" x14ac:dyDescent="0.3"/>
    <row r="87" spans="2:5" ht="16.2" x14ac:dyDescent="0.3"/>
    <row r="88" spans="2:5" ht="16.2" x14ac:dyDescent="0.3"/>
    <row r="89" spans="2:5" ht="16.2" x14ac:dyDescent="0.3"/>
    <row r="90" spans="2:5" ht="15" customHeight="1" x14ac:dyDescent="0.3"/>
    <row r="91" spans="2:5" ht="15" customHeight="1" x14ac:dyDescent="0.3"/>
    <row r="92" spans="2:5" ht="16.2" x14ac:dyDescent="0.3"/>
    <row r="93" spans="2:5" ht="16.2" x14ac:dyDescent="0.3"/>
    <row r="94" spans="2:5" ht="18.75" customHeight="1" x14ac:dyDescent="0.3"/>
    <row r="95" spans="2:5" ht="16.2" x14ac:dyDescent="0.3"/>
    <row r="96" spans="2:5" ht="16.2" x14ac:dyDescent="0.3"/>
    <row r="97" ht="16.2" x14ac:dyDescent="0.3"/>
    <row r="98" ht="16.2" x14ac:dyDescent="0.3"/>
    <row r="99" ht="16.2" x14ac:dyDescent="0.3"/>
    <row r="100" ht="16.2" x14ac:dyDescent="0.3"/>
    <row r="101" ht="16.2" x14ac:dyDescent="0.3"/>
    <row r="102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</sheetData>
  <mergeCells count="9">
    <mergeCell ref="B61:I61"/>
    <mergeCell ref="B62:I62"/>
    <mergeCell ref="B63:I63"/>
    <mergeCell ref="B66:D66"/>
    <mergeCell ref="D10:D13"/>
    <mergeCell ref="B16:E16"/>
    <mergeCell ref="B17:E17"/>
    <mergeCell ref="B18:E18"/>
    <mergeCell ref="B60:I60"/>
  </mergeCells>
  <dataValidations count="20">
    <dataValidation errorStyle="warning" allowBlank="1" showInputMessage="1" showErrorMessage="1" errorTitle="URL" error="Veuillez indiquer une URL" sqref="D21:D25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26:D28" xr:uid="{CB3B9251-12D5-4F96-BBCA-A761DAA6C149}"/>
    <dataValidation type="textLength" allowBlank="1" showInputMessage="1" showErrorMessage="1" errorTitle="Veuillez ne pas modifier" error="Veuillez ne pas modifier ces cellules" sqref="B56:C56 B55:G55 B16:E17 B19:C19 F56 B20 D20 B31:D32 B34:D34 E31:F34 E20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64:G66 B64:D65" xr:uid="{3A04F5EF-66E4-43AD-A539-8FA3BA9F198C}">
      <formula1>10000</formula1>
      <formula2>500000</formula2>
    </dataValidation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9" xr:uid="{5F2CD2D8-A157-47E5-A3F5-C3C3A71E1458}"/>
    <dataValidation allowBlank="1" showInputMessage="1" showErrorMessage="1" promptTitle="URL du registre" prompt="Veuillez indiquer l'URL directe vers le registre ou l'agence" sqref="H26:J28 D33" xr:uid="{FF61CD17-04D9-4E17-8201-8C3D36137BFF}"/>
    <dataValidation allowBlank="1" showInputMessage="1" showErrorMessage="1" promptTitle="Nom du registre" prompt="Veuillez saisir le nom du registre ou de l'agence" sqref="H24:J25 C33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H23:J23 B33" xr:uid="{FC7A539E-0F6B-429E-8CD3-69786236AD39}"/>
    <dataValidation type="whole" allowBlank="1" showInputMessage="1" showErrorMessage="1" errorTitle="Veuillez ne pas modifier" error="Veuillez ne pas modifier ces cellules" sqref="D56 B60:B63" xr:uid="{FDE65DF8-CA28-4BE2-AC49-6DAD21AF5E77}">
      <formula1>444</formula1>
      <formula2>445</formula2>
    </dataValidation>
    <dataValidation type="list" allowBlank="1" showInputMessage="1" showErrorMessage="1" sqref="F59" xr:uid="{DDDC6CD4-1998-4B24-880C-9DED458166FA}">
      <formula1>Simple_options_list</formula1>
    </dataValidation>
    <dataValidation type="list" allowBlank="1" showInputMessage="1" showErrorMessage="1" sqref="G59 F58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6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58" xr:uid="{35B65327-F6D3-41FF-A657-92A960D2D1F1}"/>
    <dataValidation allowBlank="1" showInputMessage="1" showErrorMessage="1" errorTitle="Veuillez ne pas modifier" error="Veuillez ne pas modifier ces cellules" sqref="B66:D66" xr:uid="{61CAE946-A4D7-4D88-A2EA-B59DF5431476}"/>
    <dataValidation allowBlank="1" showInputMessage="1" showErrorMessage="1" promptTitle="Production -volume-" prompt="Veuillez indiquer le volume de production du projet" sqref="G58" xr:uid="{214EC8C1-6BF9-40F3-9758-86701E4D2A88}"/>
    <dataValidation allowBlank="1" showInputMessage="1" showErrorMessage="1" promptTitle="Nom du Projet" prompt="Veuillez indiquer le nom du Projet._x000a__x000a_Veuillez vous abstenir d'utiliser des acronymes et indiquez le nom complet_x000a__x000a_" sqref="B57:B59 C57:J57" xr:uid="{28E7BA77-65D5-4785-9580-9EE9295D25F1}"/>
    <dataValidation allowBlank="1" showInputMessage="1" showErrorMessage="1" promptTitle="Compagnie associée" prompt="Veuillez indiquer les compagnies affiliées au projet, séparées par une virgule." sqref="D58" xr:uid="{990B4CFE-C77D-4B99-90F4-BE71B86E0400}"/>
    <dataValidation allowBlank="1" showInputMessage="1" showErrorMessage="1" promptTitle="Production -valeur-" prompt="Veuillez indiquer la valeur de la production du projet" sqref="I58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8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58" xr:uid="{46A9ED9C-B29B-4A51-B129-E091B5E99439}">
      <formula1>Commodity_names</formula1>
    </dataValidation>
  </dataValidations>
  <hyperlinks>
    <hyperlink ref="B14" r:id="rId1" xr:uid="{00000000-0004-0000-0300-000004000000}"/>
    <hyperlink ref="B62:G62" r:id="rId2" display="Pour la version la plus récente des modèles de données résumées, consultez https://eiti.org/fr/document/modele-donnees-resumees-itie" xr:uid="{720C091A-88D8-4AD8-A681-42225317FFF1}"/>
    <hyperlink ref="B61:G61" r:id="rId3" display="Vous voulez en savoir plus sur votre pays ? Vérifiez si votre pays met en œuvre la Norme ITIE en visitant https://eiti.org/countries" xr:uid="{B05B0465-C1F8-4E2C-B484-E8B1089F5DD4}"/>
    <hyperlink ref="B63:G63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485DF7-0291-4282-9DA4-8B361737270D}">
          <x14:formula1>
            <xm:f>Listes!$AE$3:$AE$7</xm:f>
          </x14:formula1>
          <xm:sqref>C21:C29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161"/>
  <sheetViews>
    <sheetView showGridLines="0" zoomScale="85" zoomScaleNormal="85" workbookViewId="0">
      <selection activeCell="I121" sqref="I121"/>
    </sheetView>
  </sheetViews>
  <sheetFormatPr defaultColWidth="9.21875" defaultRowHeight="15" x14ac:dyDescent="0.35"/>
  <cols>
    <col min="1" max="1" width="3" style="196" customWidth="1"/>
    <col min="2" max="4" width="9.21875" style="196" hidden="1" customWidth="1"/>
    <col min="5" max="5" width="27.44140625" style="196" hidden="1" customWidth="1"/>
    <col min="6" max="6" width="53.21875" style="196" customWidth="1"/>
    <col min="7" max="7" width="30.77734375" style="196" customWidth="1"/>
    <col min="8" max="8" width="39.21875" style="196" bestFit="1" customWidth="1"/>
    <col min="9" max="9" width="58.5546875" style="196" customWidth="1"/>
    <col min="10" max="10" width="27.77734375" style="196" customWidth="1"/>
    <col min="11" max="11" width="11.21875" style="196" customWidth="1"/>
    <col min="12" max="12" width="2.77734375" style="196" customWidth="1"/>
    <col min="13" max="13" width="19.5546875" style="196" bestFit="1" customWidth="1"/>
    <col min="14" max="14" width="73.44140625" style="196" bestFit="1" customWidth="1"/>
    <col min="15" max="16384" width="9.21875" style="196"/>
  </cols>
  <sheetData>
    <row r="1" spans="6:14" s="12" customFormat="1" ht="16.2" x14ac:dyDescent="0.3"/>
    <row r="2" spans="6:14" s="12" customFormat="1" ht="16.2" x14ac:dyDescent="0.3"/>
    <row r="3" spans="6:14" s="12" customFormat="1" ht="16.2" x14ac:dyDescent="0.3">
      <c r="N3" s="13" t="s">
        <v>45</v>
      </c>
    </row>
    <row r="4" spans="6:14" s="12" customFormat="1" ht="16.2" x14ac:dyDescent="0.3">
      <c r="N4" s="13" t="str">
        <f>Introduction!G4</f>
        <v>AAAA-MM-JJ</v>
      </c>
    </row>
    <row r="5" spans="6:14" s="12" customFormat="1" ht="16.2" x14ac:dyDescent="0.3"/>
    <row r="6" spans="6:14" s="12" customFormat="1" ht="16.2" x14ac:dyDescent="0.3"/>
    <row r="7" spans="6:14" s="12" customFormat="1" ht="16.2" x14ac:dyDescent="0.3"/>
    <row r="8" spans="6:14" s="12" customFormat="1" ht="16.2" x14ac:dyDescent="0.3">
      <c r="F8" s="15" t="s">
        <v>407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.6" x14ac:dyDescent="0.3">
      <c r="F9" s="370" t="s">
        <v>47</v>
      </c>
      <c r="G9" s="370"/>
      <c r="H9" s="370"/>
      <c r="I9" s="370"/>
      <c r="J9" s="370"/>
      <c r="K9" s="206"/>
      <c r="L9" s="206"/>
      <c r="M9" s="370"/>
      <c r="N9" s="370"/>
    </row>
    <row r="10" spans="6:14" s="12" customFormat="1" ht="16.2" x14ac:dyDescent="0.3">
      <c r="F10" s="371" t="s">
        <v>408</v>
      </c>
      <c r="G10" s="371"/>
      <c r="H10" s="371"/>
      <c r="I10" s="371"/>
      <c r="J10" s="371"/>
      <c r="K10" s="207"/>
      <c r="L10" s="74"/>
      <c r="M10" s="361"/>
      <c r="N10" s="361"/>
    </row>
    <row r="11" spans="6:14" s="12" customFormat="1" ht="16.2" x14ac:dyDescent="0.3">
      <c r="F11" s="344" t="s">
        <v>409</v>
      </c>
      <c r="G11" s="344"/>
      <c r="H11" s="344"/>
      <c r="I11" s="344"/>
      <c r="J11" s="344"/>
      <c r="K11" s="208"/>
      <c r="L11" s="74"/>
      <c r="M11" s="361"/>
      <c r="N11" s="361"/>
    </row>
    <row r="12" spans="6:14" s="12" customFormat="1" ht="16.2" x14ac:dyDescent="0.3">
      <c r="F12" s="344" t="s">
        <v>410</v>
      </c>
      <c r="G12" s="344"/>
      <c r="H12" s="344"/>
      <c r="I12" s="344"/>
      <c r="J12" s="344"/>
      <c r="K12" s="208"/>
      <c r="L12" s="74"/>
      <c r="M12" s="361"/>
      <c r="N12" s="361"/>
    </row>
    <row r="13" spans="6:14" s="12" customFormat="1" ht="16.2" x14ac:dyDescent="0.3">
      <c r="F13" s="368" t="s">
        <v>411</v>
      </c>
      <c r="G13" s="368"/>
      <c r="H13" s="368"/>
      <c r="I13" s="368"/>
      <c r="J13" s="368"/>
      <c r="K13" s="209"/>
      <c r="L13" s="74"/>
      <c r="M13" s="361"/>
      <c r="N13" s="361"/>
    </row>
    <row r="14" spans="6:14" s="12" customFormat="1" ht="16.2" x14ac:dyDescent="0.3">
      <c r="F14" s="369" t="s">
        <v>412</v>
      </c>
      <c r="G14" s="369"/>
      <c r="H14" s="369"/>
      <c r="I14" s="369"/>
      <c r="J14" s="369"/>
      <c r="K14" s="210"/>
      <c r="L14" s="74"/>
      <c r="M14" s="361"/>
      <c r="N14" s="361"/>
    </row>
    <row r="15" spans="6:14" s="12" customFormat="1" ht="16.2" x14ac:dyDescent="0.3">
      <c r="F15" s="358" t="s">
        <v>413</v>
      </c>
      <c r="G15" s="358"/>
      <c r="H15" s="358"/>
      <c r="I15" s="358"/>
      <c r="J15" s="358"/>
      <c r="K15" s="211"/>
      <c r="L15" s="74"/>
      <c r="M15" s="212"/>
      <c r="N15" s="212"/>
    </row>
    <row r="16" spans="6:14" s="12" customFormat="1" ht="16.2" x14ac:dyDescent="0.35">
      <c r="F16" s="351" t="s">
        <v>123</v>
      </c>
      <c r="G16" s="351"/>
      <c r="H16" s="351"/>
      <c r="I16" s="351"/>
      <c r="J16" s="351"/>
      <c r="K16" s="351"/>
      <c r="L16" s="351"/>
      <c r="M16" s="351"/>
      <c r="N16" s="351"/>
    </row>
    <row r="17" spans="2:21" s="12" customFormat="1" ht="16.2" x14ac:dyDescent="0.3"/>
    <row r="18" spans="2:21" s="12" customFormat="1" ht="24" x14ac:dyDescent="0.35">
      <c r="F18" s="213" t="s">
        <v>414</v>
      </c>
      <c r="G18" s="74"/>
      <c r="H18" s="214"/>
      <c r="I18" s="74"/>
      <c r="J18" s="214"/>
      <c r="K18" s="214"/>
      <c r="M18" s="215" t="s">
        <v>415</v>
      </c>
      <c r="N18" s="216"/>
    </row>
    <row r="19" spans="2:21" s="12" customFormat="1" ht="16.2" x14ac:dyDescent="0.3">
      <c r="M19" s="363" t="s">
        <v>416</v>
      </c>
      <c r="N19" s="364"/>
    </row>
    <row r="20" spans="2:21" ht="16.2" x14ac:dyDescent="0.35">
      <c r="F20" s="360" t="s">
        <v>417</v>
      </c>
      <c r="G20" s="360"/>
      <c r="H20" s="360"/>
      <c r="I20" s="360"/>
      <c r="J20" s="360"/>
      <c r="K20" s="269"/>
      <c r="M20" s="12"/>
      <c r="N20" s="12"/>
    </row>
    <row r="21" spans="2:21" x14ac:dyDescent="0.35">
      <c r="B21" s="217" t="s">
        <v>418</v>
      </c>
      <c r="C21" s="217" t="s">
        <v>419</v>
      </c>
      <c r="D21" s="217" t="s">
        <v>420</v>
      </c>
      <c r="E21" s="217" t="s">
        <v>421</v>
      </c>
      <c r="F21" s="196" t="s">
        <v>422</v>
      </c>
      <c r="G21" s="196" t="s">
        <v>339</v>
      </c>
      <c r="H21" s="218" t="s">
        <v>423</v>
      </c>
      <c r="I21" s="196" t="s">
        <v>424</v>
      </c>
      <c r="J21" s="196" t="s">
        <v>425</v>
      </c>
      <c r="K21" s="196" t="s">
        <v>404</v>
      </c>
      <c r="M21" s="367" t="s">
        <v>426</v>
      </c>
      <c r="N21" s="367"/>
    </row>
    <row r="22" spans="2:21" hidden="1" x14ac:dyDescent="0.35">
      <c r="B22" s="217" t="str">
        <f>IFERROR(VLOOKUP(Government_revenues_table[[#This Row],[Classification SFP]],Table6_GFS_codes_classification[],COLUMNS($F:F)+3,FALSE),"Do not enter data")</f>
        <v>Autre revenu (14E)</v>
      </c>
      <c r="C22" s="217" t="str">
        <f>IFERROR(VLOOKUP(Government_revenues_table[[#This Row],[Classification SFP]],Table6_GFS_codes_classification[],COLUMNS($F:G)+3,FALSE),"Do not enter data")</f>
        <v>Revenu dégagé de la propriété (141E)</v>
      </c>
      <c r="D22" s="217" t="str">
        <f>IFERROR(VLOOKUP(Government_revenues_table[[#This Row],[Classification SFP]],Table6_GFS_codes_classification[],COLUMNS($F:H)+3,FALSE),"Do not enter data")</f>
        <v>Loyers (1415E)</v>
      </c>
      <c r="E22" s="217" t="str">
        <f>IFERROR(VLOOKUP(Government_revenues_table[[#This Row],[Classification SFP]],Table6_GFS_codes_classification[],COLUMNS($F:I)+3,FALSE),"Do not enter data")</f>
        <v>Redevances (1415E1)</v>
      </c>
      <c r="F22" s="218" t="s">
        <v>427</v>
      </c>
      <c r="G22" s="111" t="s">
        <v>347</v>
      </c>
      <c r="H22" s="196" t="s">
        <v>428</v>
      </c>
      <c r="I22" s="196" t="s">
        <v>328</v>
      </c>
      <c r="J22" s="219">
        <v>84174615362</v>
      </c>
      <c r="K22" s="219" t="s">
        <v>94</v>
      </c>
      <c r="M22" s="359" t="s">
        <v>429</v>
      </c>
      <c r="N22" s="359"/>
    </row>
    <row r="23" spans="2:21" ht="30" hidden="1" x14ac:dyDescent="0.35">
      <c r="B23" s="217" t="str">
        <f>IFERROR(VLOOKUP(Government_revenues_table[[#This Row],[Classification SFP]],Table6_GFS_codes_classification[],COLUMNS($F:F)+3,FALSE),"Do not enter data")</f>
        <v>Impôts (11E)</v>
      </c>
      <c r="C23" s="217" t="str">
        <f>IFERROR(VLOOKUP(Government_revenues_table[[#This Row],[Classification SFP]],Table6_GFS_codes_classification[],COLUMNS($F:G)+3,FALSE),"Do not enter data")</f>
        <v>Impôts sur les biens et services (114E)</v>
      </c>
      <c r="D23" s="217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23" s="217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23" s="218" t="s">
        <v>430</v>
      </c>
      <c r="G23" s="111" t="s">
        <v>347</v>
      </c>
      <c r="H23" s="196" t="s">
        <v>431</v>
      </c>
      <c r="I23" s="196" t="s">
        <v>328</v>
      </c>
      <c r="J23" s="219">
        <v>7579120124</v>
      </c>
      <c r="K23" s="219" t="s">
        <v>94</v>
      </c>
      <c r="M23" s="359"/>
      <c r="N23" s="359"/>
    </row>
    <row r="24" spans="2:21" hidden="1" x14ac:dyDescent="0.35">
      <c r="B24" s="217" t="str">
        <f>IFERROR(VLOOKUP(Government_revenues_table[[#This Row],[Classification SFP]],Table6_GFS_codes_classification[],COLUMNS($F:F)+3,FALSE),"Do not enter data")</f>
        <v>Autre revenu (14E)</v>
      </c>
      <c r="C24" s="217" t="str">
        <f>IFERROR(VLOOKUP(Government_revenues_table[[#This Row],[Classification SFP]],Table6_GFS_codes_classification[],COLUMNS($F:G)+3,FALSE),"Do not enter data")</f>
        <v>Revenu dégagé de la propriété (141E)</v>
      </c>
      <c r="D24" s="217" t="str">
        <f>IFERROR(VLOOKUP(Government_revenues_table[[#This Row],[Classification SFP]],Table6_GFS_codes_classification[],COLUMNS($F:H)+3,FALSE),"Do not enter data")</f>
        <v>Loyers (1415E)</v>
      </c>
      <c r="E24" s="217" t="str">
        <f>IFERROR(VLOOKUP(Government_revenues_table[[#This Row],[Classification SFP]],Table6_GFS_codes_classification[],COLUMNS($F:I)+3,FALSE),"Do not enter data")</f>
        <v>Redevances (1415E1)</v>
      </c>
      <c r="F24" s="218" t="s">
        <v>427</v>
      </c>
      <c r="G24" s="111" t="s">
        <v>347</v>
      </c>
      <c r="H24" s="196" t="s">
        <v>432</v>
      </c>
      <c r="I24" s="196" t="s">
        <v>328</v>
      </c>
      <c r="J24" s="219">
        <v>4335370103</v>
      </c>
      <c r="K24" s="219" t="s">
        <v>94</v>
      </c>
      <c r="M24" s="359"/>
      <c r="N24" s="359"/>
    </row>
    <row r="25" spans="2:21" hidden="1" x14ac:dyDescent="0.35">
      <c r="B25" s="217" t="str">
        <f>IFERROR(VLOOKUP(Government_revenues_table[[#This Row],[Classification SFP]],Table6_GFS_codes_classification[],COLUMNS($F:F)+3,FALSE),"Do not enter data")</f>
        <v>Autre revenu (14E)</v>
      </c>
      <c r="C25" s="217" t="str">
        <f>IFERROR(VLOOKUP(Government_revenues_table[[#This Row],[Classification SFP]],Table6_GFS_codes_classification[],COLUMNS($F:G)+3,FALSE),"Do not enter data")</f>
        <v>Revenu dégagé de la propriété (141E)</v>
      </c>
      <c r="D25" s="217" t="str">
        <f>IFERROR(VLOOKUP(Government_revenues_table[[#This Row],[Classification SFP]],Table6_GFS_codes_classification[],COLUMNS($F:H)+3,FALSE),"Do not enter data")</f>
        <v>Dividendes (1412E)</v>
      </c>
      <c r="E25" s="217" t="str">
        <f>IFERROR(VLOOKUP(Government_revenues_table[[#This Row],[Classification SFP]],Table6_GFS_codes_classification[],COLUMNS($F:I)+3,FALSE),"Do not enter data")</f>
        <v>Provenant de la participation de l’État (1412E2)</v>
      </c>
      <c r="F25" s="220" t="s">
        <v>433</v>
      </c>
      <c r="G25" s="111" t="s">
        <v>347</v>
      </c>
      <c r="H25" s="196" t="s">
        <v>434</v>
      </c>
      <c r="I25" s="196" t="s">
        <v>328</v>
      </c>
      <c r="J25" s="219">
        <v>2733628439</v>
      </c>
      <c r="K25" s="219" t="s">
        <v>94</v>
      </c>
      <c r="M25" s="359"/>
      <c r="N25" s="359"/>
    </row>
    <row r="26" spans="2:21" ht="30" hidden="1" x14ac:dyDescent="0.35">
      <c r="B26" s="217" t="str">
        <f>IFERROR(VLOOKUP(Government_revenues_table[[#This Row],[Classification SFP]],Table6_GFS_codes_classification[],COLUMNS($F:F)+3,FALSE),"Do not enter data")</f>
        <v>Impôts (11E)</v>
      </c>
      <c r="C26" s="217" t="str">
        <f>IFERROR(VLOOKUP(Government_revenues_table[[#This Row],[Classification SFP]],Table6_GFS_codes_classification[],COLUMNS($F:G)+3,FALSE),"Do not enter data")</f>
        <v>Impôts sur les biens et services (114E)</v>
      </c>
      <c r="D26" s="217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26" s="217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26" s="218" t="s">
        <v>430</v>
      </c>
      <c r="G26" s="111" t="s">
        <v>347</v>
      </c>
      <c r="H26" s="196" t="s">
        <v>435</v>
      </c>
      <c r="I26" s="196" t="s">
        <v>328</v>
      </c>
      <c r="J26" s="219">
        <v>1898565219</v>
      </c>
      <c r="K26" s="219" t="s">
        <v>94</v>
      </c>
      <c r="M26" s="359"/>
      <c r="N26" s="359"/>
    </row>
    <row r="27" spans="2:21" hidden="1" x14ac:dyDescent="0.35">
      <c r="B27" s="217" t="str">
        <f>IFERROR(VLOOKUP(Government_revenues_table[[#This Row],[Classification SFP]],Table6_GFS_codes_classification[],COLUMNS($F:F)+3,FALSE),"Do not enter data")</f>
        <v>Autre revenu (14E)</v>
      </c>
      <c r="C27" s="217" t="str">
        <f>IFERROR(VLOOKUP(Government_revenues_table[[#This Row],[Classification SFP]],Table6_GFS_codes_classification[],COLUMNS($F:G)+3,FALSE),"Do not enter data")</f>
        <v>Revenu dégagé de la propriété (141E)</v>
      </c>
      <c r="D27" s="217" t="str">
        <f>IFERROR(VLOOKUP(Government_revenues_table[[#This Row],[Classification SFP]],Table6_GFS_codes_classification[],COLUMNS($F:H)+3,FALSE),"Do not enter data")</f>
        <v>Loyers (1415E)</v>
      </c>
      <c r="E27" s="217" t="str">
        <f>IFERROR(VLOOKUP(Government_revenues_table[[#This Row],[Classification SFP]],Table6_GFS_codes_classification[],COLUMNS($F:I)+3,FALSE),"Do not enter data")</f>
        <v>Redevances (1415E1)</v>
      </c>
      <c r="F27" s="218" t="s">
        <v>427</v>
      </c>
      <c r="G27" s="111" t="s">
        <v>347</v>
      </c>
      <c r="H27" s="196" t="s">
        <v>436</v>
      </c>
      <c r="I27" s="196" t="s">
        <v>328</v>
      </c>
      <c r="J27" s="219">
        <v>1286225780</v>
      </c>
      <c r="K27" s="219" t="s">
        <v>94</v>
      </c>
      <c r="M27" s="365" t="s">
        <v>437</v>
      </c>
      <c r="N27" s="365"/>
    </row>
    <row r="28" spans="2:21" hidden="1" x14ac:dyDescent="0.35">
      <c r="B28" s="217" t="str">
        <f>IFERROR(VLOOKUP(Government_revenues_table[[#This Row],[Classification SFP]],Table6_GFS_codes_classification[],COLUMNS($F:F)+3,FALSE),"Do not enter data")</f>
        <v>Autre revenu (14E)</v>
      </c>
      <c r="C28" s="217" t="str">
        <f>IFERROR(VLOOKUP(Government_revenues_table[[#This Row],[Classification SFP]],Table6_GFS_codes_classification[],COLUMNS($F:G)+3,FALSE),"Do not enter data")</f>
        <v>Revenu dégagé de la propriété (141E)</v>
      </c>
      <c r="D28" s="217" t="str">
        <f>IFERROR(VLOOKUP(Government_revenues_table[[#This Row],[Classification SFP]],Table6_GFS_codes_classification[],COLUMNS($F:H)+3,FALSE),"Do not enter data")</f>
        <v>Loyers (1415E)</v>
      </c>
      <c r="E28" s="217" t="str">
        <f>IFERROR(VLOOKUP(Government_revenues_table[[#This Row],[Classification SFP]],Table6_GFS_codes_classification[],COLUMNS($F:I)+3,FALSE),"Do not enter data")</f>
        <v>Redevances (1415E1)</v>
      </c>
      <c r="F28" s="218" t="s">
        <v>427</v>
      </c>
      <c r="G28" s="111" t="s">
        <v>347</v>
      </c>
      <c r="H28" s="196" t="s">
        <v>438</v>
      </c>
      <c r="I28" s="196" t="s">
        <v>328</v>
      </c>
      <c r="J28" s="219">
        <v>269214480376</v>
      </c>
      <c r="K28" s="219" t="s">
        <v>94</v>
      </c>
      <c r="M28" s="366" t="s">
        <v>439</v>
      </c>
      <c r="N28" s="366"/>
    </row>
    <row r="29" spans="2:21" ht="16.8" hidden="1" thickBot="1" x14ac:dyDescent="0.4">
      <c r="B29" s="222" t="str">
        <f>IFERROR(VLOOKUP(Government_revenues_table[[#This Row],[Classification SFP]],Table6_GFS_codes_classification[],COLUMNS($F:F)+3,FALSE),"Do not enter data")</f>
        <v>Autre revenu (14E)</v>
      </c>
      <c r="C29" s="222" t="str">
        <f>IFERROR(VLOOKUP(Government_revenues_table[[#This Row],[Classification SFP]],Table6_GFS_codes_classification[],COLUMNS($F:G)+3,FALSE),"Do not enter data")</f>
        <v>Amendes, peines et forfaits (143E)</v>
      </c>
      <c r="D29" s="222" t="str">
        <f>IFERROR(VLOOKUP(Government_revenues_table[[#This Row],[Classification SFP]],Table6_GFS_codes_classification[],COLUMNS($F:H)+3,FALSE),"Do not enter data")</f>
        <v>Amendes, peines et forfaits(143E)</v>
      </c>
      <c r="E29" s="222" t="str">
        <f>IFERROR(VLOOKUP(Government_revenues_table[[#This Row],[Classification SFP]],Table6_GFS_codes_classification[],COLUMNS($F:I)+3,FALSE),"Do not enter data")</f>
        <v>Amendes, peines et forfaits (143E)</v>
      </c>
      <c r="F29" s="218" t="s">
        <v>440</v>
      </c>
      <c r="G29" s="111" t="s">
        <v>352</v>
      </c>
      <c r="H29" s="196" t="s">
        <v>441</v>
      </c>
      <c r="I29" s="196" t="s">
        <v>325</v>
      </c>
      <c r="J29" s="219">
        <v>72000</v>
      </c>
      <c r="K29" s="219" t="s">
        <v>94</v>
      </c>
      <c r="M29" s="221"/>
      <c r="N29" s="221"/>
    </row>
    <row r="30" spans="2:21" ht="24" hidden="1" x14ac:dyDescent="0.35">
      <c r="B30" s="222"/>
      <c r="C30" s="222"/>
      <c r="D30" s="222"/>
      <c r="E30" s="222"/>
      <c r="F30" s="218" t="s">
        <v>440</v>
      </c>
      <c r="G30" s="218" t="s">
        <v>347</v>
      </c>
      <c r="H30" s="218" t="s">
        <v>441</v>
      </c>
      <c r="I30" s="196" t="s">
        <v>325</v>
      </c>
      <c r="J30" s="219">
        <v>39495725</v>
      </c>
      <c r="K30" s="219" t="s">
        <v>94</v>
      </c>
      <c r="P30" s="147"/>
      <c r="Q30" s="12"/>
      <c r="R30" s="148"/>
      <c r="S30" s="12"/>
      <c r="T30" s="148"/>
      <c r="U30" s="12"/>
    </row>
    <row r="31" spans="2:21" ht="30" hidden="1" x14ac:dyDescent="0.35">
      <c r="B31" s="222"/>
      <c r="C31" s="222"/>
      <c r="D31" s="222"/>
      <c r="E31" s="222"/>
      <c r="F31" s="218" t="s">
        <v>442</v>
      </c>
      <c r="G31" s="111" t="s">
        <v>352</v>
      </c>
      <c r="H31" s="196" t="s">
        <v>443</v>
      </c>
      <c r="I31" s="196" t="s">
        <v>325</v>
      </c>
      <c r="J31" s="219">
        <v>23431200</v>
      </c>
      <c r="K31" s="219" t="s">
        <v>94</v>
      </c>
      <c r="P31" s="362"/>
      <c r="Q31" s="362"/>
      <c r="R31" s="362"/>
      <c r="S31" s="362"/>
      <c r="T31" s="362"/>
      <c r="U31" s="362"/>
    </row>
    <row r="32" spans="2:21" ht="30" hidden="1" x14ac:dyDescent="0.35">
      <c r="B32" s="222"/>
      <c r="C32" s="222"/>
      <c r="D32" s="222"/>
      <c r="E32" s="222"/>
      <c r="F32" s="218" t="s">
        <v>442</v>
      </c>
      <c r="G32" s="218" t="s">
        <v>347</v>
      </c>
      <c r="H32" s="218" t="s">
        <v>443</v>
      </c>
      <c r="I32" s="196" t="s">
        <v>325</v>
      </c>
      <c r="J32" s="219">
        <v>2170436758</v>
      </c>
      <c r="K32" s="219" t="s">
        <v>94</v>
      </c>
    </row>
    <row r="33" spans="2:11" hidden="1" x14ac:dyDescent="0.35">
      <c r="B33" s="217" t="str">
        <f>IFERROR(VLOOKUP(Government_revenues_table[[#This Row],[Classification SFP]],Table6_GFS_codes_classification[],COLUMNS($F:F)+3,FALSE),"Do not enter data")</f>
        <v>Impôts (11E)</v>
      </c>
      <c r="C33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3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33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33" s="218" t="s">
        <v>444</v>
      </c>
      <c r="G33" s="111" t="s">
        <v>347</v>
      </c>
      <c r="H33" s="196" t="s">
        <v>445</v>
      </c>
      <c r="I33" s="196" t="s">
        <v>327</v>
      </c>
      <c r="J33" s="219">
        <v>150748780</v>
      </c>
      <c r="K33" s="219" t="s">
        <v>94</v>
      </c>
    </row>
    <row r="34" spans="2:11" hidden="1" x14ac:dyDescent="0.35">
      <c r="B34" s="217" t="str">
        <f>IFERROR(VLOOKUP(Government_revenues_table[[#This Row],[Classification SFP]],Table6_GFS_codes_classification[],COLUMNS($F:F)+3,FALSE),"Do not enter data")</f>
        <v>Impôts (11E)</v>
      </c>
      <c r="C34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4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34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34" s="218" t="s">
        <v>444</v>
      </c>
      <c r="G34" s="111" t="s">
        <v>347</v>
      </c>
      <c r="H34" s="196" t="s">
        <v>446</v>
      </c>
      <c r="I34" s="196" t="s">
        <v>327</v>
      </c>
      <c r="J34" s="219">
        <v>71446302</v>
      </c>
      <c r="K34" s="219" t="s">
        <v>94</v>
      </c>
    </row>
    <row r="35" spans="2:11" hidden="1" x14ac:dyDescent="0.35">
      <c r="B35" s="222" t="str">
        <f>IFERROR(VLOOKUP(Government_revenues_table[[#This Row],[Classification SFP]],Table6_GFS_codes_classification[],COLUMNS($F:F)+3,FALSE),"Do not enter data")</f>
        <v>Impôts (11E)</v>
      </c>
      <c r="C35" s="222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5" s="222" t="str">
        <f>IFERROR(VLOOKUP(Government_revenues_table[[#This Row],[Classification SFP]],Table6_GFS_codes_classification[],COLUMNS($F:H)+3,FALSE),"Do not enter data")</f>
        <v>Droits de douane et autres droits d’importation (1151E)</v>
      </c>
      <c r="E35" s="222" t="str">
        <f>IFERROR(VLOOKUP(Government_revenues_table[[#This Row],[Classification SFP]],Table6_GFS_codes_classification[],COLUMNS($F:I)+3,FALSE),"Do not enter data")</f>
        <v>Droits de douane et autres droits d’importation (1151E)</v>
      </c>
      <c r="F35" s="218" t="s">
        <v>444</v>
      </c>
      <c r="G35" s="111" t="s">
        <v>347</v>
      </c>
      <c r="H35" s="196" t="s">
        <v>447</v>
      </c>
      <c r="I35" s="196" t="s">
        <v>327</v>
      </c>
      <c r="J35" s="219">
        <v>11746949</v>
      </c>
      <c r="K35" s="219" t="s">
        <v>94</v>
      </c>
    </row>
    <row r="36" spans="2:11" hidden="1" x14ac:dyDescent="0.35">
      <c r="B36" s="217" t="str">
        <f>IFERROR(VLOOKUP(Government_revenues_table[[#This Row],[Classification SFP]],Table6_GFS_codes_classification[],COLUMNS($F:F)+3,FALSE),"Do not enter data")</f>
        <v>Impôts (11E)</v>
      </c>
      <c r="C36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6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36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36" s="218" t="s">
        <v>444</v>
      </c>
      <c r="G36" s="111" t="s">
        <v>347</v>
      </c>
      <c r="H36" s="196" t="s">
        <v>448</v>
      </c>
      <c r="I36" s="196" t="s">
        <v>327</v>
      </c>
      <c r="J36" s="219">
        <v>36224667</v>
      </c>
      <c r="K36" s="219" t="s">
        <v>94</v>
      </c>
    </row>
    <row r="37" spans="2:11" hidden="1" x14ac:dyDescent="0.35">
      <c r="B37" s="217" t="str">
        <f>IFERROR(VLOOKUP(Government_revenues_table[[#This Row],[Classification SFP]],Table6_GFS_codes_classification[],COLUMNS($F:F)+3,FALSE),"Do not enter data")</f>
        <v>Impôts (11E)</v>
      </c>
      <c r="C37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7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37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37" s="218" t="s">
        <v>444</v>
      </c>
      <c r="G37" s="111" t="s">
        <v>347</v>
      </c>
      <c r="H37" s="196" t="s">
        <v>449</v>
      </c>
      <c r="I37" s="196" t="s">
        <v>327</v>
      </c>
      <c r="J37" s="219">
        <v>9525103596</v>
      </c>
      <c r="K37" s="219" t="s">
        <v>94</v>
      </c>
    </row>
    <row r="38" spans="2:11" hidden="1" x14ac:dyDescent="0.35">
      <c r="B38" s="217" t="str">
        <f>IFERROR(VLOOKUP(Government_revenues_table[[#This Row],[Classification SFP]],Table6_GFS_codes_classification[],COLUMNS($F:F)+3,FALSE),"Do not enter data")</f>
        <v>Impôts (11E)</v>
      </c>
      <c r="C38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8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38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38" s="218" t="s">
        <v>444</v>
      </c>
      <c r="G38" s="111" t="s">
        <v>347</v>
      </c>
      <c r="H38" s="196" t="s">
        <v>450</v>
      </c>
      <c r="I38" s="196" t="s">
        <v>327</v>
      </c>
      <c r="J38" s="219">
        <v>18846052</v>
      </c>
      <c r="K38" s="219" t="s">
        <v>94</v>
      </c>
    </row>
    <row r="39" spans="2:11" hidden="1" x14ac:dyDescent="0.35">
      <c r="B39" s="217" t="str">
        <f>IFERROR(VLOOKUP(Government_revenues_table[[#This Row],[Classification SFP]],Table6_GFS_codes_classification[],COLUMNS($F:F)+3,FALSE),"Do not enter data")</f>
        <v>Impôts (11E)</v>
      </c>
      <c r="C39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9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39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39" s="218" t="s">
        <v>444</v>
      </c>
      <c r="G39" s="111" t="s">
        <v>347</v>
      </c>
      <c r="H39" s="196" t="s">
        <v>451</v>
      </c>
      <c r="I39" s="196" t="s">
        <v>327</v>
      </c>
      <c r="J39" s="219">
        <v>2626305</v>
      </c>
      <c r="K39" s="219" t="s">
        <v>94</v>
      </c>
    </row>
    <row r="40" spans="2:11" hidden="1" x14ac:dyDescent="0.35">
      <c r="B40" s="217" t="str">
        <f>IFERROR(VLOOKUP(Government_revenues_table[[#This Row],[Classification SFP]],Table6_GFS_codes_classification[],COLUMNS($F:F)+3,FALSE),"Do not enter data")</f>
        <v>Impôts (11E)</v>
      </c>
      <c r="C40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0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40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40" s="218" t="s">
        <v>444</v>
      </c>
      <c r="G40" s="111" t="s">
        <v>347</v>
      </c>
      <c r="H40" s="196" t="s">
        <v>452</v>
      </c>
      <c r="I40" s="196" t="s">
        <v>327</v>
      </c>
      <c r="J40" s="219">
        <v>558270</v>
      </c>
      <c r="K40" s="219" t="s">
        <v>94</v>
      </c>
    </row>
    <row r="41" spans="2:11" hidden="1" x14ac:dyDescent="0.35">
      <c r="B41" s="217" t="str">
        <f>IFERROR(VLOOKUP(Government_revenues_table[[#This Row],[Classification SFP]],Table6_GFS_codes_classification[],COLUMNS($F:F)+3,FALSE),"Do not enter data")</f>
        <v>Impôts (11E)</v>
      </c>
      <c r="C41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1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41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41" s="218" t="s">
        <v>444</v>
      </c>
      <c r="G41" s="111" t="s">
        <v>347</v>
      </c>
      <c r="H41" s="196" t="s">
        <v>453</v>
      </c>
      <c r="I41" s="196" t="s">
        <v>327</v>
      </c>
      <c r="J41" s="219">
        <v>2496420</v>
      </c>
      <c r="K41" s="219" t="s">
        <v>94</v>
      </c>
    </row>
    <row r="42" spans="2:11" hidden="1" x14ac:dyDescent="0.35">
      <c r="B42" s="217" t="str">
        <f>IFERROR(VLOOKUP(Government_revenues_table[[#This Row],[Classification SFP]],Table6_GFS_codes_classification[],COLUMNS($F:F)+3,FALSE),"Do not enter data")</f>
        <v>Impôts (11E)</v>
      </c>
      <c r="C42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2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42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42" s="218" t="s">
        <v>444</v>
      </c>
      <c r="G42" s="111" t="s">
        <v>347</v>
      </c>
      <c r="H42" s="196" t="s">
        <v>454</v>
      </c>
      <c r="I42" s="196" t="s">
        <v>327</v>
      </c>
      <c r="J42" s="219">
        <v>177007075</v>
      </c>
      <c r="K42" s="219" t="s">
        <v>94</v>
      </c>
    </row>
    <row r="43" spans="2:11" hidden="1" x14ac:dyDescent="0.35">
      <c r="B43" s="217" t="str">
        <f>IFERROR(VLOOKUP(Government_revenues_table[[#This Row],[Classification SFP]],Table6_GFS_codes_classification[],COLUMNS($F:F)+3,FALSE),"Do not enter data")</f>
        <v>Impôts (11E)</v>
      </c>
      <c r="C43" s="217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3" s="217" t="str">
        <f>IFERROR(VLOOKUP(Government_revenues_table[[#This Row],[Classification SFP]],Table6_GFS_codes_classification[],COLUMNS($F:H)+3,FALSE),"Do not enter data")</f>
        <v>Droits de douane et autres droits d’importation (1151E)</v>
      </c>
      <c r="E43" s="217" t="str">
        <f>IFERROR(VLOOKUP(Government_revenues_table[[#This Row],[Classification SFP]],Table6_GFS_codes_classification[],COLUMNS($F:I)+3,FALSE),"Do not enter data")</f>
        <v>Droits de douane et autres droits d’importation (1151E)</v>
      </c>
      <c r="F43" s="218" t="s">
        <v>444</v>
      </c>
      <c r="G43" s="111" t="s">
        <v>347</v>
      </c>
      <c r="H43" s="196" t="s">
        <v>455</v>
      </c>
      <c r="I43" s="196" t="s">
        <v>327</v>
      </c>
      <c r="J43" s="219">
        <v>962910271</v>
      </c>
      <c r="K43" s="219" t="s">
        <v>94</v>
      </c>
    </row>
    <row r="44" spans="2:11" hidden="1" x14ac:dyDescent="0.35">
      <c r="B44" s="222"/>
      <c r="C44" s="222"/>
      <c r="D44" s="222"/>
      <c r="E44" s="222"/>
      <c r="F44" s="218" t="s">
        <v>427</v>
      </c>
      <c r="G44" s="218" t="s">
        <v>352</v>
      </c>
      <c r="H44" s="218" t="s">
        <v>428</v>
      </c>
      <c r="I44" s="196" t="s">
        <v>325</v>
      </c>
      <c r="J44" s="219">
        <v>425434560</v>
      </c>
      <c r="K44" s="219" t="s">
        <v>94</v>
      </c>
    </row>
    <row r="45" spans="2:11" ht="30" hidden="1" x14ac:dyDescent="0.35">
      <c r="B45" s="222"/>
      <c r="C45" s="222"/>
      <c r="D45" s="222"/>
      <c r="E45" s="222"/>
      <c r="F45" s="218" t="s">
        <v>442</v>
      </c>
      <c r="G45" s="111" t="s">
        <v>352</v>
      </c>
      <c r="H45" s="196" t="s">
        <v>456</v>
      </c>
      <c r="I45" s="196" t="s">
        <v>329</v>
      </c>
      <c r="J45" s="219">
        <v>3000000</v>
      </c>
      <c r="K45" s="219" t="s">
        <v>94</v>
      </c>
    </row>
    <row r="46" spans="2:11" ht="30" hidden="1" x14ac:dyDescent="0.35">
      <c r="B46" s="222"/>
      <c r="C46" s="222"/>
      <c r="D46" s="222"/>
      <c r="E46" s="222"/>
      <c r="F46" s="218" t="s">
        <v>442</v>
      </c>
      <c r="G46" s="111" t="s">
        <v>352</v>
      </c>
      <c r="H46" s="196" t="s">
        <v>457</v>
      </c>
      <c r="I46" s="196" t="s">
        <v>329</v>
      </c>
      <c r="J46" s="219">
        <v>173906376</v>
      </c>
      <c r="K46" s="219" t="s">
        <v>94</v>
      </c>
    </row>
    <row r="47" spans="2:11" ht="30" hidden="1" x14ac:dyDescent="0.35">
      <c r="B47" s="222"/>
      <c r="C47" s="222"/>
      <c r="D47" s="222"/>
      <c r="E47" s="222"/>
      <c r="F47" s="218" t="s">
        <v>442</v>
      </c>
      <c r="G47" s="218" t="s">
        <v>347</v>
      </c>
      <c r="H47" s="218" t="s">
        <v>457</v>
      </c>
      <c r="I47" s="196" t="s">
        <v>329</v>
      </c>
      <c r="J47" s="219">
        <v>18094532</v>
      </c>
      <c r="K47" s="219" t="s">
        <v>94</v>
      </c>
    </row>
    <row r="48" spans="2:11" ht="30" hidden="1" x14ac:dyDescent="0.35">
      <c r="B48" s="222"/>
      <c r="C48" s="222"/>
      <c r="D48" s="222"/>
      <c r="E48" s="222"/>
      <c r="F48" s="218" t="s">
        <v>442</v>
      </c>
      <c r="G48" s="111" t="s">
        <v>352</v>
      </c>
      <c r="H48" s="196" t="s">
        <v>458</v>
      </c>
      <c r="I48" s="196" t="s">
        <v>329</v>
      </c>
      <c r="J48" s="219">
        <v>813826301</v>
      </c>
      <c r="K48" s="219" t="s">
        <v>94</v>
      </c>
    </row>
    <row r="49" spans="2:11" ht="30" hidden="1" x14ac:dyDescent="0.35">
      <c r="B49" s="222"/>
      <c r="C49" s="222"/>
      <c r="D49" s="222"/>
      <c r="E49" s="222"/>
      <c r="F49" s="218" t="s">
        <v>442</v>
      </c>
      <c r="G49" s="218" t="s">
        <v>347</v>
      </c>
      <c r="H49" s="218" t="s">
        <v>458</v>
      </c>
      <c r="I49" s="196" t="s">
        <v>329</v>
      </c>
      <c r="J49" s="219">
        <v>2250000</v>
      </c>
      <c r="K49" s="219" t="s">
        <v>94</v>
      </c>
    </row>
    <row r="50" spans="2:11" hidden="1" x14ac:dyDescent="0.35">
      <c r="B50" s="222"/>
      <c r="C50" s="222"/>
      <c r="D50" s="222"/>
      <c r="E50" s="222"/>
      <c r="F50" s="218" t="s">
        <v>459</v>
      </c>
      <c r="G50" s="218" t="s">
        <v>352</v>
      </c>
      <c r="H50" s="218" t="s">
        <v>460</v>
      </c>
      <c r="I50" s="196" t="s">
        <v>329</v>
      </c>
      <c r="J50" s="219">
        <v>463262298</v>
      </c>
      <c r="K50" s="219" t="s">
        <v>94</v>
      </c>
    </row>
    <row r="51" spans="2:11" hidden="1" x14ac:dyDescent="0.35">
      <c r="B51" s="222"/>
      <c r="C51" s="222"/>
      <c r="D51" s="222"/>
      <c r="E51" s="222"/>
      <c r="F51" s="218" t="s">
        <v>459</v>
      </c>
      <c r="G51" s="218" t="s">
        <v>347</v>
      </c>
      <c r="H51" s="218" t="s">
        <v>460</v>
      </c>
      <c r="I51" s="196" t="s">
        <v>329</v>
      </c>
      <c r="J51" s="219">
        <v>107888128</v>
      </c>
      <c r="K51" s="219" t="s">
        <v>94</v>
      </c>
    </row>
    <row r="52" spans="2:11" hidden="1" x14ac:dyDescent="0.35">
      <c r="B52" s="222"/>
      <c r="C52" s="222"/>
      <c r="D52" s="222"/>
      <c r="E52" s="222"/>
      <c r="F52" s="218" t="s">
        <v>459</v>
      </c>
      <c r="G52" s="218" t="s">
        <v>352</v>
      </c>
      <c r="H52" s="218" t="s">
        <v>461</v>
      </c>
      <c r="I52" s="196" t="s">
        <v>329</v>
      </c>
      <c r="J52" s="219">
        <v>3260001</v>
      </c>
      <c r="K52" s="219" t="s">
        <v>94</v>
      </c>
    </row>
    <row r="53" spans="2:11" ht="30" hidden="1" x14ac:dyDescent="0.35">
      <c r="B53" s="222"/>
      <c r="C53" s="222"/>
      <c r="D53" s="222"/>
      <c r="E53" s="222"/>
      <c r="F53" s="218" t="s">
        <v>442</v>
      </c>
      <c r="G53" s="111" t="s">
        <v>352</v>
      </c>
      <c r="H53" s="196" t="s">
        <v>462</v>
      </c>
      <c r="I53" s="196" t="s">
        <v>327</v>
      </c>
      <c r="J53" s="219">
        <v>100000</v>
      </c>
      <c r="K53" s="219" t="s">
        <v>94</v>
      </c>
    </row>
    <row r="54" spans="2:11" hidden="1" x14ac:dyDescent="0.35">
      <c r="B54" s="222"/>
      <c r="C54" s="222"/>
      <c r="D54" s="222"/>
      <c r="E54" s="222"/>
      <c r="F54" s="218" t="s">
        <v>427</v>
      </c>
      <c r="G54" s="218" t="s">
        <v>347</v>
      </c>
      <c r="H54" s="218" t="s">
        <v>428</v>
      </c>
      <c r="I54" s="196" t="s">
        <v>325</v>
      </c>
      <c r="J54" s="219">
        <v>36827274000</v>
      </c>
      <c r="K54" s="219" t="s">
        <v>94</v>
      </c>
    </row>
    <row r="55" spans="2:11" hidden="1" x14ac:dyDescent="0.35">
      <c r="B55" s="222"/>
      <c r="C55" s="222"/>
      <c r="D55" s="222"/>
      <c r="E55" s="222"/>
      <c r="F55" s="218" t="s">
        <v>444</v>
      </c>
      <c r="G55" s="111" t="s">
        <v>352</v>
      </c>
      <c r="H55" s="196" t="s">
        <v>445</v>
      </c>
      <c r="I55" s="196" t="s">
        <v>327</v>
      </c>
      <c r="J55" s="219">
        <v>27698761</v>
      </c>
      <c r="K55" s="219" t="s">
        <v>94</v>
      </c>
    </row>
    <row r="56" spans="2:11" hidden="1" x14ac:dyDescent="0.35">
      <c r="B56" s="222"/>
      <c r="C56" s="222"/>
      <c r="D56" s="222"/>
      <c r="E56" s="222"/>
      <c r="F56" s="218" t="s">
        <v>444</v>
      </c>
      <c r="G56" s="111" t="s">
        <v>352</v>
      </c>
      <c r="H56" s="196" t="s">
        <v>446</v>
      </c>
      <c r="I56" s="196" t="s">
        <v>327</v>
      </c>
      <c r="J56" s="219">
        <v>13656108</v>
      </c>
      <c r="K56" s="219" t="s">
        <v>94</v>
      </c>
    </row>
    <row r="57" spans="2:11" hidden="1" x14ac:dyDescent="0.35">
      <c r="B57" s="222"/>
      <c r="C57" s="222"/>
      <c r="D57" s="222"/>
      <c r="E57" s="222"/>
      <c r="F57" s="218" t="s">
        <v>444</v>
      </c>
      <c r="G57" s="111" t="s">
        <v>352</v>
      </c>
      <c r="H57" s="196" t="s">
        <v>447</v>
      </c>
      <c r="I57" s="196" t="s">
        <v>327</v>
      </c>
      <c r="J57" s="219">
        <v>79164709</v>
      </c>
      <c r="K57" s="219" t="s">
        <v>94</v>
      </c>
    </row>
    <row r="58" spans="2:11" hidden="1" x14ac:dyDescent="0.35">
      <c r="B58" s="222"/>
      <c r="C58" s="222"/>
      <c r="D58" s="222"/>
      <c r="E58" s="222"/>
      <c r="F58" s="218" t="s">
        <v>444</v>
      </c>
      <c r="G58" s="111" t="s">
        <v>352</v>
      </c>
      <c r="H58" s="196" t="s">
        <v>448</v>
      </c>
      <c r="I58" s="196" t="s">
        <v>327</v>
      </c>
      <c r="J58" s="219">
        <v>838187</v>
      </c>
      <c r="K58" s="219" t="s">
        <v>94</v>
      </c>
    </row>
    <row r="59" spans="2:11" hidden="1" x14ac:dyDescent="0.35">
      <c r="B59" s="222"/>
      <c r="C59" s="222"/>
      <c r="D59" s="222"/>
      <c r="E59" s="222"/>
      <c r="F59" s="218" t="s">
        <v>444</v>
      </c>
      <c r="G59" s="111" t="s">
        <v>352</v>
      </c>
      <c r="H59" s="196" t="s">
        <v>449</v>
      </c>
      <c r="I59" s="196" t="s">
        <v>327</v>
      </c>
      <c r="J59" s="219">
        <v>6337918066</v>
      </c>
      <c r="K59" s="219" t="s">
        <v>94</v>
      </c>
    </row>
    <row r="60" spans="2:11" hidden="1" x14ac:dyDescent="0.35">
      <c r="B60" s="222"/>
      <c r="C60" s="222"/>
      <c r="D60" s="222"/>
      <c r="E60" s="222"/>
      <c r="F60" s="218" t="s">
        <v>444</v>
      </c>
      <c r="G60" s="111" t="s">
        <v>352</v>
      </c>
      <c r="H60" s="196" t="s">
        <v>450</v>
      </c>
      <c r="I60" s="196" t="s">
        <v>327</v>
      </c>
      <c r="J60" s="219">
        <v>3462949</v>
      </c>
      <c r="K60" s="219" t="s">
        <v>94</v>
      </c>
    </row>
    <row r="61" spans="2:11" hidden="1" x14ac:dyDescent="0.35">
      <c r="B61" s="222"/>
      <c r="C61" s="222"/>
      <c r="D61" s="222"/>
      <c r="E61" s="222"/>
      <c r="F61" s="218" t="s">
        <v>444</v>
      </c>
      <c r="G61" s="111" t="s">
        <v>352</v>
      </c>
      <c r="H61" s="196" t="s">
        <v>463</v>
      </c>
      <c r="I61" s="196" t="s">
        <v>327</v>
      </c>
      <c r="J61" s="219">
        <v>599693859</v>
      </c>
      <c r="K61" s="219" t="s">
        <v>94</v>
      </c>
    </row>
    <row r="62" spans="2:11" hidden="1" x14ac:dyDescent="0.35">
      <c r="B62" s="222"/>
      <c r="C62" s="222"/>
      <c r="D62" s="222"/>
      <c r="E62" s="222"/>
      <c r="F62" s="218" t="s">
        <v>444</v>
      </c>
      <c r="G62" s="218" t="s">
        <v>352</v>
      </c>
      <c r="H62" s="196" t="s">
        <v>451</v>
      </c>
      <c r="I62" s="196" t="s">
        <v>327</v>
      </c>
      <c r="J62" s="219">
        <v>8061238</v>
      </c>
      <c r="K62" s="219" t="s">
        <v>94</v>
      </c>
    </row>
    <row r="63" spans="2:11" hidden="1" x14ac:dyDescent="0.35">
      <c r="B63" s="222"/>
      <c r="C63" s="222"/>
      <c r="D63" s="222"/>
      <c r="E63" s="222"/>
      <c r="F63" s="218" t="s">
        <v>444</v>
      </c>
      <c r="G63" s="218" t="s">
        <v>352</v>
      </c>
      <c r="H63" s="196" t="s">
        <v>454</v>
      </c>
      <c r="I63" s="196" t="s">
        <v>327</v>
      </c>
      <c r="J63" s="219">
        <v>1076145389</v>
      </c>
      <c r="K63" s="219" t="s">
        <v>94</v>
      </c>
    </row>
    <row r="64" spans="2:11" hidden="1" x14ac:dyDescent="0.35">
      <c r="B64" s="222"/>
      <c r="C64" s="222"/>
      <c r="D64" s="222"/>
      <c r="E64" s="222"/>
      <c r="F64" s="218" t="s">
        <v>444</v>
      </c>
      <c r="G64" s="218" t="s">
        <v>352</v>
      </c>
      <c r="H64" s="218" t="s">
        <v>464</v>
      </c>
      <c r="I64" s="196" t="s">
        <v>327</v>
      </c>
      <c r="J64" s="219">
        <v>25617309</v>
      </c>
      <c r="K64" s="219" t="s">
        <v>94</v>
      </c>
    </row>
    <row r="65" spans="2:11" hidden="1" x14ac:dyDescent="0.35">
      <c r="B65" s="222"/>
      <c r="C65" s="222"/>
      <c r="D65" s="222"/>
      <c r="E65" s="222"/>
      <c r="F65" s="218" t="s">
        <v>427</v>
      </c>
      <c r="G65" s="218" t="s">
        <v>347</v>
      </c>
      <c r="H65" s="218" t="s">
        <v>432</v>
      </c>
      <c r="I65" s="196" t="s">
        <v>325</v>
      </c>
      <c r="J65" s="219">
        <v>16948273840</v>
      </c>
      <c r="K65" s="219" t="s">
        <v>94</v>
      </c>
    </row>
    <row r="66" spans="2:11" hidden="1" x14ac:dyDescent="0.35">
      <c r="B66" s="222"/>
      <c r="C66" s="222"/>
      <c r="D66" s="222"/>
      <c r="E66" s="222"/>
      <c r="F66" s="218" t="s">
        <v>459</v>
      </c>
      <c r="G66" s="218" t="s">
        <v>347</v>
      </c>
      <c r="H66" s="218" t="s">
        <v>461</v>
      </c>
      <c r="I66" s="196" t="s">
        <v>329</v>
      </c>
      <c r="J66" s="219">
        <v>7126142</v>
      </c>
      <c r="K66" s="219" t="s">
        <v>94</v>
      </c>
    </row>
    <row r="67" spans="2:11" hidden="1" x14ac:dyDescent="0.35">
      <c r="B67" s="222"/>
      <c r="C67" s="222"/>
      <c r="D67" s="222"/>
      <c r="E67" s="222"/>
      <c r="F67" s="218" t="s">
        <v>465</v>
      </c>
      <c r="G67" s="218" t="s">
        <v>352</v>
      </c>
      <c r="H67" s="218" t="s">
        <v>466</v>
      </c>
      <c r="I67" s="196" t="s">
        <v>329</v>
      </c>
      <c r="J67" s="219">
        <v>51892118</v>
      </c>
      <c r="K67" s="219" t="s">
        <v>94</v>
      </c>
    </row>
    <row r="68" spans="2:11" hidden="1" x14ac:dyDescent="0.35">
      <c r="B68" s="222"/>
      <c r="C68" s="222"/>
      <c r="D68" s="222"/>
      <c r="E68" s="222"/>
      <c r="F68" s="218" t="s">
        <v>465</v>
      </c>
      <c r="G68" s="218" t="s">
        <v>347</v>
      </c>
      <c r="H68" s="218" t="s">
        <v>466</v>
      </c>
      <c r="I68" s="196" t="s">
        <v>329</v>
      </c>
      <c r="J68" s="219">
        <v>115537030</v>
      </c>
      <c r="K68" s="219" t="s">
        <v>94</v>
      </c>
    </row>
    <row r="69" spans="2:11" ht="30" hidden="1" x14ac:dyDescent="0.35">
      <c r="B69" s="222"/>
      <c r="C69" s="222"/>
      <c r="D69" s="222"/>
      <c r="E69" s="222"/>
      <c r="F69" s="218" t="s">
        <v>442</v>
      </c>
      <c r="G69" s="218" t="s">
        <v>347</v>
      </c>
      <c r="H69" s="218" t="s">
        <v>467</v>
      </c>
      <c r="I69" s="196" t="s">
        <v>329</v>
      </c>
      <c r="J69" s="219">
        <v>170000</v>
      </c>
      <c r="K69" s="219" t="s">
        <v>94</v>
      </c>
    </row>
    <row r="70" spans="2:11" ht="30" hidden="1" x14ac:dyDescent="0.35">
      <c r="B70" s="222"/>
      <c r="C70" s="222"/>
      <c r="D70" s="222"/>
      <c r="E70" s="222"/>
      <c r="F70" s="218" t="s">
        <v>442</v>
      </c>
      <c r="G70" s="111" t="s">
        <v>352</v>
      </c>
      <c r="H70" s="196" t="s">
        <v>468</v>
      </c>
      <c r="I70" s="196" t="s">
        <v>329</v>
      </c>
      <c r="J70" s="219">
        <v>12584029</v>
      </c>
      <c r="K70" s="219" t="s">
        <v>94</v>
      </c>
    </row>
    <row r="71" spans="2:11" ht="30" hidden="1" x14ac:dyDescent="0.35">
      <c r="B71" s="222"/>
      <c r="C71" s="222"/>
      <c r="D71" s="222"/>
      <c r="E71" s="222"/>
      <c r="F71" s="218" t="s">
        <v>442</v>
      </c>
      <c r="G71" s="218" t="s">
        <v>347</v>
      </c>
      <c r="H71" s="218" t="s">
        <v>468</v>
      </c>
      <c r="I71" s="196" t="s">
        <v>329</v>
      </c>
      <c r="J71" s="219">
        <v>2500000</v>
      </c>
      <c r="K71" s="219" t="s">
        <v>94</v>
      </c>
    </row>
    <row r="72" spans="2:11" hidden="1" x14ac:dyDescent="0.35">
      <c r="B72" s="222"/>
      <c r="C72" s="222"/>
      <c r="D72" s="222"/>
      <c r="E72" s="222"/>
      <c r="F72" s="218" t="s">
        <v>444</v>
      </c>
      <c r="G72" s="218" t="s">
        <v>347</v>
      </c>
      <c r="H72" s="218" t="s">
        <v>447</v>
      </c>
      <c r="I72" s="196" t="s">
        <v>327</v>
      </c>
      <c r="J72" s="219">
        <v>16944133</v>
      </c>
      <c r="K72" s="219" t="s">
        <v>94</v>
      </c>
    </row>
    <row r="73" spans="2:11" ht="30" hidden="1" x14ac:dyDescent="0.35">
      <c r="B73" s="222"/>
      <c r="C73" s="222"/>
      <c r="D73" s="222"/>
      <c r="E73" s="222"/>
      <c r="F73" s="218" t="s">
        <v>442</v>
      </c>
      <c r="G73" s="111" t="s">
        <v>352</v>
      </c>
      <c r="H73" s="196" t="s">
        <v>469</v>
      </c>
      <c r="I73" s="196" t="s">
        <v>329</v>
      </c>
      <c r="J73" s="219">
        <v>234244216</v>
      </c>
      <c r="K73" s="219" t="s">
        <v>94</v>
      </c>
    </row>
    <row r="74" spans="2:11" hidden="1" x14ac:dyDescent="0.35">
      <c r="B74" s="222"/>
      <c r="C74" s="222"/>
      <c r="D74" s="222"/>
      <c r="E74" s="222"/>
      <c r="F74" s="218" t="s">
        <v>427</v>
      </c>
      <c r="G74" s="218" t="s">
        <v>352</v>
      </c>
      <c r="H74" s="218" t="s">
        <v>470</v>
      </c>
      <c r="I74" s="196" t="s">
        <v>329</v>
      </c>
      <c r="J74" s="219">
        <v>11250000</v>
      </c>
      <c r="K74" s="219" t="s">
        <v>94</v>
      </c>
    </row>
    <row r="75" spans="2:11" hidden="1" x14ac:dyDescent="0.35">
      <c r="B75" s="222"/>
      <c r="C75" s="222"/>
      <c r="D75" s="222"/>
      <c r="E75" s="222"/>
      <c r="F75" s="218" t="s">
        <v>465</v>
      </c>
      <c r="G75" s="218" t="s">
        <v>352</v>
      </c>
      <c r="H75" s="218" t="s">
        <v>471</v>
      </c>
      <c r="I75" s="196" t="s">
        <v>329</v>
      </c>
      <c r="J75" s="219">
        <v>206876866</v>
      </c>
      <c r="K75" s="219" t="s">
        <v>94</v>
      </c>
    </row>
    <row r="76" spans="2:11" hidden="1" x14ac:dyDescent="0.35">
      <c r="B76" s="222"/>
      <c r="C76" s="222"/>
      <c r="D76" s="222"/>
      <c r="E76" s="222"/>
      <c r="F76" s="218" t="s">
        <v>465</v>
      </c>
      <c r="G76" s="218" t="s">
        <v>347</v>
      </c>
      <c r="H76" s="218" t="s">
        <v>471</v>
      </c>
      <c r="I76" s="196" t="s">
        <v>329</v>
      </c>
      <c r="J76" s="219">
        <v>856457439</v>
      </c>
      <c r="K76" s="219" t="s">
        <v>94</v>
      </c>
    </row>
    <row r="77" spans="2:11" ht="30" hidden="1" x14ac:dyDescent="0.35">
      <c r="B77" s="222"/>
      <c r="C77" s="222"/>
      <c r="D77" s="222"/>
      <c r="E77" s="222"/>
      <c r="F77" s="218" t="s">
        <v>472</v>
      </c>
      <c r="G77" s="218" t="s">
        <v>352</v>
      </c>
      <c r="H77" s="218" t="s">
        <v>473</v>
      </c>
      <c r="I77" s="196" t="s">
        <v>329</v>
      </c>
      <c r="J77" s="219">
        <v>1484856256</v>
      </c>
      <c r="K77" s="219" t="s">
        <v>94</v>
      </c>
    </row>
    <row r="78" spans="2:11" hidden="1" x14ac:dyDescent="0.35">
      <c r="B78" s="222"/>
      <c r="C78" s="222"/>
      <c r="D78" s="222"/>
      <c r="E78" s="222"/>
      <c r="F78" s="218" t="s">
        <v>433</v>
      </c>
      <c r="G78" s="218" t="s">
        <v>352</v>
      </c>
      <c r="H78" s="218" t="s">
        <v>474</v>
      </c>
      <c r="I78" s="196" t="s">
        <v>325</v>
      </c>
      <c r="J78" s="219">
        <v>1300000</v>
      </c>
      <c r="K78" s="219" t="s">
        <v>94</v>
      </c>
    </row>
    <row r="79" spans="2:11" hidden="1" x14ac:dyDescent="0.35">
      <c r="B79" s="222"/>
      <c r="C79" s="222"/>
      <c r="D79" s="222"/>
      <c r="E79" s="222"/>
      <c r="F79" s="218" t="s">
        <v>433</v>
      </c>
      <c r="G79" s="218" t="s">
        <v>352</v>
      </c>
      <c r="H79" s="218" t="s">
        <v>474</v>
      </c>
      <c r="I79" s="196" t="s">
        <v>330</v>
      </c>
      <c r="J79" s="219">
        <v>16882894500</v>
      </c>
      <c r="K79" s="219" t="s">
        <v>94</v>
      </c>
    </row>
    <row r="80" spans="2:11" hidden="1" x14ac:dyDescent="0.35">
      <c r="B80" s="222"/>
      <c r="C80" s="222"/>
      <c r="D80" s="222"/>
      <c r="E80" s="222"/>
      <c r="F80" s="218" t="s">
        <v>433</v>
      </c>
      <c r="G80" s="218" t="s">
        <v>347</v>
      </c>
      <c r="H80" s="218" t="s">
        <v>474</v>
      </c>
      <c r="I80" s="196" t="s">
        <v>325</v>
      </c>
      <c r="J80" s="219">
        <v>91585867801</v>
      </c>
      <c r="K80" s="219" t="s">
        <v>94</v>
      </c>
    </row>
    <row r="81" spans="2:11" hidden="1" x14ac:dyDescent="0.35">
      <c r="B81" s="222"/>
      <c r="C81" s="222"/>
      <c r="D81" s="222"/>
      <c r="E81" s="222"/>
      <c r="F81" s="218" t="s">
        <v>475</v>
      </c>
      <c r="G81" s="218" t="s">
        <v>352</v>
      </c>
      <c r="H81" s="218" t="s">
        <v>476</v>
      </c>
      <c r="I81" s="196" t="s">
        <v>325</v>
      </c>
      <c r="J81" s="219">
        <v>12750000</v>
      </c>
      <c r="K81" s="219" t="s">
        <v>94</v>
      </c>
    </row>
    <row r="82" spans="2:11" ht="30" hidden="1" x14ac:dyDescent="0.35">
      <c r="B82" s="222"/>
      <c r="C82" s="222"/>
      <c r="D82" s="222"/>
      <c r="E82" s="222"/>
      <c r="F82" s="218" t="s">
        <v>472</v>
      </c>
      <c r="G82" s="218" t="s">
        <v>347</v>
      </c>
      <c r="H82" s="218" t="s">
        <v>473</v>
      </c>
      <c r="I82" s="196" t="s">
        <v>329</v>
      </c>
      <c r="J82" s="219">
        <v>33290480337</v>
      </c>
      <c r="K82" s="219" t="s">
        <v>94</v>
      </c>
    </row>
    <row r="83" spans="2:11" ht="30" hidden="1" x14ac:dyDescent="0.35">
      <c r="B83" s="222"/>
      <c r="C83" s="222"/>
      <c r="D83" s="222"/>
      <c r="E83" s="222"/>
      <c r="F83" s="218" t="s">
        <v>472</v>
      </c>
      <c r="G83" s="218" t="s">
        <v>352</v>
      </c>
      <c r="H83" s="218" t="s">
        <v>477</v>
      </c>
      <c r="I83" s="196" t="s">
        <v>329</v>
      </c>
      <c r="J83" s="219">
        <v>24889295941</v>
      </c>
      <c r="K83" s="219" t="s">
        <v>94</v>
      </c>
    </row>
    <row r="84" spans="2:11" hidden="1" x14ac:dyDescent="0.35">
      <c r="B84" s="222"/>
      <c r="C84" s="222"/>
      <c r="D84" s="222"/>
      <c r="E84" s="222"/>
      <c r="F84" s="218" t="s">
        <v>478</v>
      </c>
      <c r="G84" s="218" t="s">
        <v>352</v>
      </c>
      <c r="H84" s="218" t="s">
        <v>479</v>
      </c>
      <c r="I84" s="196" t="s">
        <v>327</v>
      </c>
      <c r="J84" s="219">
        <v>3884807500</v>
      </c>
      <c r="K84" s="219" t="s">
        <v>94</v>
      </c>
    </row>
    <row r="85" spans="2:11" hidden="1" x14ac:dyDescent="0.35">
      <c r="B85" s="217" t="str">
        <f>IFERROR(VLOOKUP(Government_revenues_table[[#This Row],[Classification SFP]],Table6_GFS_codes_classification[],COLUMNS($F:F)+3,FALSE),"Do not enter data")</f>
        <v>Autre revenu (14E)</v>
      </c>
      <c r="C85" s="217" t="str">
        <f>IFERROR(VLOOKUP(Government_revenues_table[[#This Row],[Classification SFP]],Table6_GFS_codes_classification[],COLUMNS($F:G)+3,FALSE),"Do not enter data")</f>
        <v>Revenu dégagé de la propriété (141E)</v>
      </c>
      <c r="D85" s="217" t="str">
        <f>IFERROR(VLOOKUP(Government_revenues_table[[#This Row],[Classification SFP]],Table6_GFS_codes_classification[],COLUMNS($F:H)+3,FALSE),"Do not enter data")</f>
        <v>Loyers (1415E)</v>
      </c>
      <c r="E85" s="217" t="str">
        <f>IFERROR(VLOOKUP(Government_revenues_table[[#This Row],[Classification SFP]],Table6_GFS_codes_classification[],COLUMNS($F:I)+3,FALSE),"Do not enter data")</f>
        <v>Redevances (1415E1)</v>
      </c>
      <c r="F85" s="218" t="s">
        <v>427</v>
      </c>
      <c r="G85" s="111" t="s">
        <v>347</v>
      </c>
      <c r="H85" s="196" t="s">
        <v>480</v>
      </c>
      <c r="I85" s="196" t="s">
        <v>325</v>
      </c>
      <c r="J85" s="219">
        <v>1462304794</v>
      </c>
      <c r="K85" s="219" t="s">
        <v>94</v>
      </c>
    </row>
    <row r="86" spans="2:11" hidden="1" x14ac:dyDescent="0.35">
      <c r="B86" s="222"/>
      <c r="C86" s="222"/>
      <c r="D86" s="222"/>
      <c r="E86" s="222"/>
      <c r="F86" s="218" t="s">
        <v>440</v>
      </c>
      <c r="G86" s="218" t="s">
        <v>347</v>
      </c>
      <c r="H86" s="218" t="s">
        <v>481</v>
      </c>
      <c r="I86" s="196" t="s">
        <v>327</v>
      </c>
      <c r="J86" s="219">
        <v>194833320</v>
      </c>
      <c r="K86" s="219" t="s">
        <v>94</v>
      </c>
    </row>
    <row r="87" spans="2:11" ht="30" hidden="1" x14ac:dyDescent="0.35">
      <c r="B87" s="222"/>
      <c r="C87" s="222"/>
      <c r="D87" s="222"/>
      <c r="E87" s="222"/>
      <c r="F87" s="218" t="s">
        <v>472</v>
      </c>
      <c r="G87" s="218" t="s">
        <v>347</v>
      </c>
      <c r="H87" s="218" t="s">
        <v>482</v>
      </c>
      <c r="I87" s="196" t="s">
        <v>329</v>
      </c>
      <c r="J87" s="219">
        <v>265007556967</v>
      </c>
      <c r="K87" s="219" t="s">
        <v>94</v>
      </c>
    </row>
    <row r="88" spans="2:11" hidden="1" x14ac:dyDescent="0.35">
      <c r="B88" s="217" t="str">
        <f>IFERROR(VLOOKUP(Government_revenues_table[[#This Row],[Classification SFP]],Table6_GFS_codes_classification[],COLUMNS($F:F)+3,FALSE),"Do not enter data")</f>
        <v>Autre revenu (14E)</v>
      </c>
      <c r="C88" s="217" t="str">
        <f>IFERROR(VLOOKUP(Government_revenues_table[[#This Row],[Classification SFP]],Table6_GFS_codes_classification[],COLUMNS($F:G)+3,FALSE),"Do not enter data")</f>
        <v>Amendes, peines et forfaits (143E)</v>
      </c>
      <c r="D88" s="217" t="str">
        <f>IFERROR(VLOOKUP(Government_revenues_table[[#This Row],[Classification SFP]],Table6_GFS_codes_classification[],COLUMNS($F:H)+3,FALSE),"Do not enter data")</f>
        <v>Amendes, peines et forfaits(143E)</v>
      </c>
      <c r="E88" s="217" t="str">
        <f>IFERROR(VLOOKUP(Government_revenues_table[[#This Row],[Classification SFP]],Table6_GFS_codes_classification[],COLUMNS($F:I)+3,FALSE),"Do not enter data")</f>
        <v>Amendes, peines et forfaits (143E)</v>
      </c>
      <c r="F88" s="218" t="s">
        <v>440</v>
      </c>
      <c r="G88" s="111" t="s">
        <v>352</v>
      </c>
      <c r="H88" s="196" t="s">
        <v>483</v>
      </c>
      <c r="I88" s="196" t="s">
        <v>329</v>
      </c>
      <c r="J88" s="219">
        <v>9862352</v>
      </c>
      <c r="K88" s="219" t="s">
        <v>94</v>
      </c>
    </row>
    <row r="89" spans="2:11" hidden="1" x14ac:dyDescent="0.35">
      <c r="B89" s="222"/>
      <c r="C89" s="222"/>
      <c r="D89" s="222"/>
      <c r="E89" s="222"/>
      <c r="F89" s="218" t="s">
        <v>440</v>
      </c>
      <c r="G89" s="218" t="s">
        <v>347</v>
      </c>
      <c r="H89" s="218" t="s">
        <v>483</v>
      </c>
      <c r="I89" s="196" t="s">
        <v>329</v>
      </c>
      <c r="J89" s="219">
        <v>499901</v>
      </c>
      <c r="K89" s="219" t="s">
        <v>94</v>
      </c>
    </row>
    <row r="90" spans="2:11" hidden="1" x14ac:dyDescent="0.35">
      <c r="B90" s="217" t="str">
        <f>IFERROR(VLOOKUP(Government_revenues_table[[#This Row],[Classification SFP]],Table6_GFS_codes_classification[],COLUMNS($F:F)+3,FALSE),"Do not enter data")</f>
        <v>Autre revenu (14E)</v>
      </c>
      <c r="C90" s="217" t="str">
        <f>IFERROR(VLOOKUP(Government_revenues_table[[#This Row],[Classification SFP]],Table6_GFS_codes_classification[],COLUMNS($F:G)+3,FALSE),"Do not enter data")</f>
        <v>Amendes, peines et forfaits (143E)</v>
      </c>
      <c r="D90" s="217" t="str">
        <f>IFERROR(VLOOKUP(Government_revenues_table[[#This Row],[Classification SFP]],Table6_GFS_codes_classification[],COLUMNS($F:H)+3,FALSE),"Do not enter data")</f>
        <v>Amendes, peines et forfaits(143E)</v>
      </c>
      <c r="E90" s="217" t="str">
        <f>IFERROR(VLOOKUP(Government_revenues_table[[#This Row],[Classification SFP]],Table6_GFS_codes_classification[],COLUMNS($F:I)+3,FALSE),"Do not enter data")</f>
        <v>Amendes, peines et forfaits (143E)</v>
      </c>
      <c r="F90" s="218" t="s">
        <v>440</v>
      </c>
      <c r="G90" s="111" t="s">
        <v>352</v>
      </c>
      <c r="H90" s="196" t="s">
        <v>484</v>
      </c>
      <c r="I90" s="196" t="s">
        <v>329</v>
      </c>
      <c r="J90" s="219">
        <v>47283854</v>
      </c>
      <c r="K90" s="219" t="s">
        <v>94</v>
      </c>
    </row>
    <row r="91" spans="2:11" hidden="1" x14ac:dyDescent="0.35">
      <c r="B91" s="222"/>
      <c r="C91" s="222"/>
      <c r="D91" s="222"/>
      <c r="E91" s="222"/>
      <c r="F91" s="218" t="s">
        <v>440</v>
      </c>
      <c r="G91" s="218" t="s">
        <v>347</v>
      </c>
      <c r="H91" s="218" t="s">
        <v>484</v>
      </c>
      <c r="I91" s="196" t="s">
        <v>329</v>
      </c>
      <c r="J91" s="219">
        <v>610629664</v>
      </c>
      <c r="K91" s="219" t="s">
        <v>94</v>
      </c>
    </row>
    <row r="92" spans="2:11" hidden="1" x14ac:dyDescent="0.35">
      <c r="B92" s="217" t="str">
        <f>IFERROR(VLOOKUP(Government_revenues_table[[#This Row],[Classification SFP]],Table6_GFS_codes_classification[],COLUMNS($F:F)+3,FALSE),"Do not enter data")</f>
        <v>Autre revenu (14E)</v>
      </c>
      <c r="C92" s="217" t="str">
        <f>IFERROR(VLOOKUP(Government_revenues_table[[#This Row],[Classification SFP]],Table6_GFS_codes_classification[],COLUMNS($F:G)+3,FALSE),"Do not enter data")</f>
        <v>Amendes, peines et forfaits (143E)</v>
      </c>
      <c r="D92" s="217" t="str">
        <f>IFERROR(VLOOKUP(Government_revenues_table[[#This Row],[Classification SFP]],Table6_GFS_codes_classification[],COLUMNS($F:H)+3,FALSE),"Do not enter data")</f>
        <v>Amendes, peines et forfaits(143E)</v>
      </c>
      <c r="E92" s="217" t="str">
        <f>IFERROR(VLOOKUP(Government_revenues_table[[#This Row],[Classification SFP]],Table6_GFS_codes_classification[],COLUMNS($F:I)+3,FALSE),"Do not enter data")</f>
        <v>Amendes, peines et forfaits (143E)</v>
      </c>
      <c r="F92" s="218" t="s">
        <v>440</v>
      </c>
      <c r="G92" s="111" t="s">
        <v>352</v>
      </c>
      <c r="H92" s="196" t="s">
        <v>485</v>
      </c>
      <c r="I92" s="196" t="s">
        <v>329</v>
      </c>
      <c r="J92" s="219">
        <v>7500000</v>
      </c>
      <c r="K92" s="219" t="s">
        <v>94</v>
      </c>
    </row>
    <row r="93" spans="2:11" ht="30" hidden="1" x14ac:dyDescent="0.35">
      <c r="B93" s="222"/>
      <c r="C93" s="222"/>
      <c r="D93" s="222"/>
      <c r="E93" s="222"/>
      <c r="F93" s="218" t="s">
        <v>472</v>
      </c>
      <c r="G93" s="218" t="s">
        <v>352</v>
      </c>
      <c r="H93" s="218" t="s">
        <v>486</v>
      </c>
      <c r="I93" s="196" t="s">
        <v>329</v>
      </c>
      <c r="J93" s="219">
        <v>1300000</v>
      </c>
      <c r="K93" s="219" t="s">
        <v>94</v>
      </c>
    </row>
    <row r="94" spans="2:11" ht="30" hidden="1" x14ac:dyDescent="0.35">
      <c r="B94" s="222"/>
      <c r="C94" s="222"/>
      <c r="D94" s="222"/>
      <c r="E94" s="222"/>
      <c r="F94" s="218" t="s">
        <v>472</v>
      </c>
      <c r="G94" s="218" t="s">
        <v>347</v>
      </c>
      <c r="H94" s="218" t="s">
        <v>486</v>
      </c>
      <c r="I94" s="196" t="s">
        <v>329</v>
      </c>
      <c r="J94" s="219">
        <v>484268798</v>
      </c>
      <c r="K94" s="219" t="s">
        <v>94</v>
      </c>
    </row>
    <row r="95" spans="2:11" ht="30" hidden="1" x14ac:dyDescent="0.35">
      <c r="B95" s="222"/>
      <c r="C95" s="222"/>
      <c r="D95" s="222"/>
      <c r="E95" s="222"/>
      <c r="F95" s="218" t="s">
        <v>442</v>
      </c>
      <c r="G95" s="218" t="s">
        <v>347</v>
      </c>
      <c r="H95" s="218" t="s">
        <v>462</v>
      </c>
      <c r="I95" s="196" t="s">
        <v>327</v>
      </c>
      <c r="J95" s="219">
        <v>243667443</v>
      </c>
      <c r="K95" s="219" t="s">
        <v>94</v>
      </c>
    </row>
    <row r="96" spans="2:11" hidden="1" x14ac:dyDescent="0.35">
      <c r="B96" s="222"/>
      <c r="C96" s="222"/>
      <c r="D96" s="222"/>
      <c r="E96" s="222"/>
      <c r="F96" s="218" t="s">
        <v>427</v>
      </c>
      <c r="G96" s="218" t="s">
        <v>347</v>
      </c>
      <c r="H96" s="218" t="s">
        <v>480</v>
      </c>
      <c r="I96" s="196" t="s">
        <v>325</v>
      </c>
      <c r="J96" s="219">
        <v>2063733662</v>
      </c>
      <c r="K96" s="219" t="s">
        <v>94</v>
      </c>
    </row>
    <row r="97" spans="2:11" ht="30" hidden="1" x14ac:dyDescent="0.35">
      <c r="B97" s="222"/>
      <c r="C97" s="222"/>
      <c r="D97" s="222"/>
      <c r="E97" s="222"/>
      <c r="F97" s="218" t="s">
        <v>444</v>
      </c>
      <c r="G97" s="218" t="s">
        <v>347</v>
      </c>
      <c r="H97" s="218" t="s">
        <v>445</v>
      </c>
      <c r="I97" s="196" t="s">
        <v>327</v>
      </c>
      <c r="J97" s="219">
        <v>158985133</v>
      </c>
      <c r="K97" s="219" t="s">
        <v>94</v>
      </c>
    </row>
    <row r="98" spans="2:11" hidden="1" x14ac:dyDescent="0.35">
      <c r="B98" s="222"/>
      <c r="C98" s="222"/>
      <c r="D98" s="222"/>
      <c r="E98" s="222"/>
      <c r="F98" s="218" t="s">
        <v>444</v>
      </c>
      <c r="G98" s="218" t="s">
        <v>347</v>
      </c>
      <c r="H98" s="218" t="s">
        <v>446</v>
      </c>
      <c r="I98" s="196" t="s">
        <v>327</v>
      </c>
      <c r="J98" s="219">
        <v>77803862</v>
      </c>
      <c r="K98" s="219" t="s">
        <v>94</v>
      </c>
    </row>
    <row r="99" spans="2:11" ht="30" hidden="1" x14ac:dyDescent="0.35">
      <c r="B99" s="222"/>
      <c r="C99" s="222"/>
      <c r="D99" s="222"/>
      <c r="E99" s="222"/>
      <c r="F99" s="218" t="s">
        <v>442</v>
      </c>
      <c r="G99" s="218" t="s">
        <v>347</v>
      </c>
      <c r="H99" s="218" t="s">
        <v>469</v>
      </c>
      <c r="I99" s="196" t="s">
        <v>329</v>
      </c>
      <c r="J99" s="219">
        <v>5145154</v>
      </c>
      <c r="K99" s="219" t="s">
        <v>94</v>
      </c>
    </row>
    <row r="100" spans="2:11" hidden="1" x14ac:dyDescent="0.35">
      <c r="B100" s="222"/>
      <c r="C100" s="222"/>
      <c r="D100" s="222"/>
      <c r="E100" s="222"/>
      <c r="F100" s="218" t="s">
        <v>444</v>
      </c>
      <c r="G100" s="218" t="s">
        <v>347</v>
      </c>
      <c r="H100" s="218" t="s">
        <v>448</v>
      </c>
      <c r="I100" s="196" t="s">
        <v>327</v>
      </c>
      <c r="J100" s="219">
        <v>52319923</v>
      </c>
      <c r="K100" s="219" t="s">
        <v>94</v>
      </c>
    </row>
    <row r="101" spans="2:11" hidden="1" x14ac:dyDescent="0.35">
      <c r="B101" s="222"/>
      <c r="C101" s="222"/>
      <c r="D101" s="222"/>
      <c r="E101" s="222"/>
      <c r="F101" s="218" t="s">
        <v>444</v>
      </c>
      <c r="G101" s="218" t="s">
        <v>347</v>
      </c>
      <c r="H101" s="218" t="s">
        <v>449</v>
      </c>
      <c r="I101" s="196" t="s">
        <v>327</v>
      </c>
      <c r="J101" s="219">
        <v>17600872067</v>
      </c>
      <c r="K101" s="219" t="s">
        <v>94</v>
      </c>
    </row>
    <row r="102" spans="2:11" hidden="1" x14ac:dyDescent="0.35">
      <c r="B102" s="222"/>
      <c r="C102" s="222"/>
      <c r="D102" s="222"/>
      <c r="E102" s="222"/>
      <c r="F102" s="218" t="s">
        <v>444</v>
      </c>
      <c r="G102" s="218" t="s">
        <v>347</v>
      </c>
      <c r="H102" s="218" t="s">
        <v>450</v>
      </c>
      <c r="I102" s="196" t="s">
        <v>327</v>
      </c>
      <c r="J102" s="219">
        <v>19875927</v>
      </c>
      <c r="K102" s="219" t="s">
        <v>94</v>
      </c>
    </row>
    <row r="103" spans="2:11" hidden="1" x14ac:dyDescent="0.35">
      <c r="B103" s="222"/>
      <c r="C103" s="222"/>
      <c r="D103" s="222"/>
      <c r="E103" s="222"/>
      <c r="F103" s="218" t="s">
        <v>444</v>
      </c>
      <c r="G103" s="218" t="s">
        <v>347</v>
      </c>
      <c r="H103" s="218" t="s">
        <v>463</v>
      </c>
      <c r="I103" s="196" t="s">
        <v>327</v>
      </c>
      <c r="J103" s="219">
        <v>782225476</v>
      </c>
      <c r="K103" s="219" t="s">
        <v>94</v>
      </c>
    </row>
    <row r="104" spans="2:11" hidden="1" x14ac:dyDescent="0.35">
      <c r="B104" s="222"/>
      <c r="C104" s="222"/>
      <c r="D104" s="222"/>
      <c r="E104" s="222"/>
      <c r="F104" s="218" t="s">
        <v>444</v>
      </c>
      <c r="G104" s="218" t="s">
        <v>347</v>
      </c>
      <c r="H104" s="218" t="s">
        <v>451</v>
      </c>
      <c r="I104" s="196" t="s">
        <v>327</v>
      </c>
      <c r="J104" s="219">
        <v>3691536</v>
      </c>
      <c r="K104" s="219" t="s">
        <v>94</v>
      </c>
    </row>
    <row r="105" spans="2:11" hidden="1" x14ac:dyDescent="0.35">
      <c r="B105" s="222"/>
      <c r="C105" s="222"/>
      <c r="D105" s="222"/>
      <c r="E105" s="222"/>
      <c r="F105" s="218" t="s">
        <v>444</v>
      </c>
      <c r="G105" s="218" t="s">
        <v>347</v>
      </c>
      <c r="H105" s="218" t="s">
        <v>453</v>
      </c>
      <c r="I105" s="196" t="s">
        <v>327</v>
      </c>
      <c r="J105" s="219">
        <v>2816640</v>
      </c>
      <c r="K105" s="219" t="s">
        <v>94</v>
      </c>
    </row>
    <row r="106" spans="2:11" hidden="1" x14ac:dyDescent="0.35">
      <c r="B106" s="222"/>
      <c r="C106" s="222"/>
      <c r="D106" s="222"/>
      <c r="E106" s="222"/>
      <c r="F106" s="218" t="s">
        <v>444</v>
      </c>
      <c r="G106" s="218" t="s">
        <v>347</v>
      </c>
      <c r="H106" s="218" t="s">
        <v>454</v>
      </c>
      <c r="I106" s="196" t="s">
        <v>327</v>
      </c>
      <c r="J106" s="219">
        <v>297737416</v>
      </c>
      <c r="K106" s="219" t="s">
        <v>94</v>
      </c>
    </row>
    <row r="107" spans="2:11" ht="30" hidden="1" x14ac:dyDescent="0.35">
      <c r="B107" s="222"/>
      <c r="C107" s="222"/>
      <c r="D107" s="222"/>
      <c r="E107" s="222"/>
      <c r="F107" s="218" t="s">
        <v>472</v>
      </c>
      <c r="G107" s="218" t="s">
        <v>347</v>
      </c>
      <c r="H107" s="218" t="s">
        <v>487</v>
      </c>
      <c r="I107" s="196" t="s">
        <v>329</v>
      </c>
      <c r="J107" s="219">
        <v>73378355</v>
      </c>
      <c r="K107" s="219" t="s">
        <v>94</v>
      </c>
    </row>
    <row r="108" spans="2:11" hidden="1" x14ac:dyDescent="0.35">
      <c r="B108" s="217" t="str">
        <f>IFERROR(VLOOKUP(Government_revenues_table[[#This Row],[Classification SFP]],Table6_GFS_codes_classification[],COLUMNS($F:F)+3,FALSE),"Do not enter data")</f>
        <v>Autre revenu (14E)</v>
      </c>
      <c r="C108" s="217" t="str">
        <f>IFERROR(VLOOKUP(Government_revenues_table[[#This Row],[Classification SFP]],Table6_GFS_codes_classification[],COLUMNS($F:G)+3,FALSE),"Do not enter data")</f>
        <v>Revenu dégagé de la propriété (141E)</v>
      </c>
      <c r="D108" s="217" t="str">
        <f>IFERROR(VLOOKUP(Government_revenues_table[[#This Row],[Classification SFP]],Table6_GFS_codes_classification[],COLUMNS($F:H)+3,FALSE),"Do not enter data")</f>
        <v>Loyers (1415E)</v>
      </c>
      <c r="E108" s="217" t="str">
        <f>IFERROR(VLOOKUP(Government_revenues_table[[#This Row],[Classification SFP]],Table6_GFS_codes_classification[],COLUMNS($F:I)+3,FALSE),"Do not enter data")</f>
        <v>Redevances (1415E1)</v>
      </c>
      <c r="F108" s="218" t="s">
        <v>427</v>
      </c>
      <c r="G108" s="111" t="s">
        <v>347</v>
      </c>
      <c r="H108" s="196" t="s">
        <v>488</v>
      </c>
      <c r="I108" s="196" t="s">
        <v>325</v>
      </c>
      <c r="J108" s="219">
        <v>198220735</v>
      </c>
      <c r="K108" s="219" t="s">
        <v>94</v>
      </c>
    </row>
    <row r="109" spans="2:11" ht="30" hidden="1" x14ac:dyDescent="0.35">
      <c r="B109" s="222"/>
      <c r="C109" s="222"/>
      <c r="D109" s="222"/>
      <c r="E109" s="222"/>
      <c r="F109" s="218" t="s">
        <v>472</v>
      </c>
      <c r="G109" s="218" t="s">
        <v>352</v>
      </c>
      <c r="H109" s="218" t="s">
        <v>489</v>
      </c>
      <c r="I109" s="196" t="s">
        <v>329</v>
      </c>
      <c r="J109" s="219">
        <v>4914020</v>
      </c>
      <c r="K109" s="219" t="s">
        <v>94</v>
      </c>
    </row>
    <row r="110" spans="2:11" ht="30" hidden="1" x14ac:dyDescent="0.35">
      <c r="B110" s="222"/>
      <c r="C110" s="222"/>
      <c r="D110" s="222"/>
      <c r="E110" s="222"/>
      <c r="F110" s="218" t="s">
        <v>472</v>
      </c>
      <c r="G110" s="218" t="s">
        <v>352</v>
      </c>
      <c r="H110" s="218" t="s">
        <v>490</v>
      </c>
      <c r="I110" s="196" t="s">
        <v>329</v>
      </c>
      <c r="J110" s="219">
        <v>5248639184</v>
      </c>
      <c r="K110" s="219" t="s">
        <v>94</v>
      </c>
    </row>
    <row r="111" spans="2:11" ht="30" hidden="1" x14ac:dyDescent="0.35">
      <c r="B111" s="222"/>
      <c r="C111" s="222"/>
      <c r="D111" s="222"/>
      <c r="E111" s="222"/>
      <c r="F111" s="218" t="s">
        <v>472</v>
      </c>
      <c r="G111" s="218" t="s">
        <v>347</v>
      </c>
      <c r="H111" s="218" t="s">
        <v>490</v>
      </c>
      <c r="I111" s="196" t="s">
        <v>329</v>
      </c>
      <c r="J111" s="219">
        <v>6600000</v>
      </c>
      <c r="K111" s="219" t="s">
        <v>94</v>
      </c>
    </row>
    <row r="112" spans="2:11" hidden="1" x14ac:dyDescent="0.35">
      <c r="B112" s="222"/>
      <c r="C112" s="222"/>
      <c r="D112" s="222"/>
      <c r="E112" s="222"/>
      <c r="F112" s="218" t="s">
        <v>427</v>
      </c>
      <c r="G112" s="218" t="s">
        <v>352</v>
      </c>
      <c r="H112" s="218" t="s">
        <v>491</v>
      </c>
      <c r="I112" s="196" t="s">
        <v>329</v>
      </c>
      <c r="J112" s="219">
        <v>499993183</v>
      </c>
      <c r="K112" s="219" t="s">
        <v>94</v>
      </c>
    </row>
    <row r="113" spans="2:11" hidden="1" x14ac:dyDescent="0.35">
      <c r="B113" s="222"/>
      <c r="C113" s="222"/>
      <c r="D113" s="222"/>
      <c r="E113" s="222"/>
      <c r="F113" s="218" t="s">
        <v>427</v>
      </c>
      <c r="G113" s="218" t="s">
        <v>347</v>
      </c>
      <c r="H113" s="218" t="s">
        <v>491</v>
      </c>
      <c r="I113" s="196" t="s">
        <v>329</v>
      </c>
      <c r="J113" s="219">
        <v>2076851103</v>
      </c>
      <c r="K113" s="219" t="s">
        <v>94</v>
      </c>
    </row>
    <row r="114" spans="2:11" ht="30" hidden="1" x14ac:dyDescent="0.35">
      <c r="B114" s="222"/>
      <c r="C114" s="222"/>
      <c r="D114" s="222"/>
      <c r="E114" s="222"/>
      <c r="F114" s="218" t="s">
        <v>442</v>
      </c>
      <c r="G114" s="218" t="s">
        <v>347</v>
      </c>
      <c r="H114" s="218" t="s">
        <v>492</v>
      </c>
      <c r="I114" s="196" t="s">
        <v>329</v>
      </c>
      <c r="J114" s="219">
        <v>5638968</v>
      </c>
      <c r="K114" s="219" t="s">
        <v>94</v>
      </c>
    </row>
    <row r="115" spans="2:11" hidden="1" x14ac:dyDescent="0.35">
      <c r="B115" s="222"/>
      <c r="C115" s="222"/>
      <c r="D115" s="222"/>
      <c r="E115" s="222"/>
      <c r="F115" s="218" t="s">
        <v>459</v>
      </c>
      <c r="G115" s="218" t="s">
        <v>352</v>
      </c>
      <c r="H115" s="218" t="s">
        <v>493</v>
      </c>
      <c r="I115" s="196" t="s">
        <v>329</v>
      </c>
      <c r="J115" s="219">
        <v>68456639</v>
      </c>
      <c r="K115" s="219" t="s">
        <v>94</v>
      </c>
    </row>
    <row r="116" spans="2:11" hidden="1" x14ac:dyDescent="0.35">
      <c r="B116" s="222"/>
      <c r="C116" s="222"/>
      <c r="D116" s="222"/>
      <c r="E116" s="222"/>
      <c r="F116" s="218" t="s">
        <v>459</v>
      </c>
      <c r="G116" s="218" t="s">
        <v>347</v>
      </c>
      <c r="H116" s="218" t="s">
        <v>493</v>
      </c>
      <c r="I116" s="196" t="s">
        <v>329</v>
      </c>
      <c r="J116" s="219">
        <v>82892839</v>
      </c>
      <c r="K116" s="219" t="s">
        <v>94</v>
      </c>
    </row>
    <row r="117" spans="2:11" ht="30" hidden="1" x14ac:dyDescent="0.35">
      <c r="B117" s="222"/>
      <c r="C117" s="222"/>
      <c r="D117" s="222"/>
      <c r="E117" s="222"/>
      <c r="F117" s="218" t="s">
        <v>430</v>
      </c>
      <c r="G117" s="218" t="s">
        <v>352</v>
      </c>
      <c r="H117" s="218" t="s">
        <v>494</v>
      </c>
      <c r="I117" s="196" t="s">
        <v>329</v>
      </c>
      <c r="J117" s="219">
        <v>1940672315</v>
      </c>
      <c r="K117" s="219" t="s">
        <v>94</v>
      </c>
    </row>
    <row r="118" spans="2:11" ht="30" hidden="1" x14ac:dyDescent="0.35">
      <c r="B118" s="222"/>
      <c r="C118" s="222"/>
      <c r="D118" s="222"/>
      <c r="E118" s="222"/>
      <c r="F118" s="218" t="s">
        <v>430</v>
      </c>
      <c r="G118" s="218" t="s">
        <v>347</v>
      </c>
      <c r="H118" s="218" t="s">
        <v>494</v>
      </c>
      <c r="I118" s="196" t="s">
        <v>329</v>
      </c>
      <c r="J118" s="219">
        <v>709592996</v>
      </c>
      <c r="K118" s="219" t="s">
        <v>94</v>
      </c>
    </row>
    <row r="119" spans="2:11" hidden="1" x14ac:dyDescent="0.35">
      <c r="B119" s="222"/>
      <c r="C119" s="222"/>
      <c r="D119" s="222"/>
      <c r="E119" s="222"/>
      <c r="F119" s="218" t="s">
        <v>475</v>
      </c>
      <c r="G119" s="218" t="s">
        <v>352</v>
      </c>
      <c r="H119" s="218" t="s">
        <v>495</v>
      </c>
      <c r="I119" s="196" t="s">
        <v>329</v>
      </c>
      <c r="J119" s="219">
        <v>330343222</v>
      </c>
      <c r="K119" s="219" t="s">
        <v>94</v>
      </c>
    </row>
    <row r="120" spans="2:11" hidden="1" x14ac:dyDescent="0.35">
      <c r="B120" s="222"/>
      <c r="C120" s="222"/>
      <c r="D120" s="222"/>
      <c r="E120" s="222"/>
      <c r="F120" s="218" t="s">
        <v>427</v>
      </c>
      <c r="G120" s="218" t="s">
        <v>347</v>
      </c>
      <c r="H120" s="218" t="s">
        <v>488</v>
      </c>
      <c r="I120" s="196" t="s">
        <v>325</v>
      </c>
      <c r="J120" s="219">
        <v>1700590976</v>
      </c>
      <c r="K120" s="219" t="s">
        <v>94</v>
      </c>
    </row>
    <row r="121" spans="2:11" x14ac:dyDescent="0.35">
      <c r="B121" s="222"/>
      <c r="C121" s="222"/>
      <c r="D121" s="222"/>
      <c r="E121" s="222"/>
      <c r="F121" s="218" t="s">
        <v>433</v>
      </c>
      <c r="G121" s="218" t="s">
        <v>347</v>
      </c>
      <c r="H121" s="218" t="s">
        <v>496</v>
      </c>
      <c r="I121" s="196" t="s">
        <v>328</v>
      </c>
      <c r="J121" s="219">
        <v>420726065146</v>
      </c>
      <c r="K121" s="219" t="s">
        <v>94</v>
      </c>
    </row>
    <row r="122" spans="2:11" hidden="1" x14ac:dyDescent="0.35">
      <c r="B122" s="217" t="str">
        <f>IFERROR(VLOOKUP(Government_revenues_table[[#This Row],[Classification SFP]],Table6_GFS_codes_classification[],COLUMNS($F:F)+3,FALSE),"Do not enter data")</f>
        <v>Autre revenu (14E)</v>
      </c>
      <c r="C122" s="217" t="str">
        <f>IFERROR(VLOOKUP(Government_revenues_table[[#This Row],[Classification SFP]],Table6_GFS_codes_classification[],COLUMNS($F:G)+3,FALSE),"Do not enter data")</f>
        <v>Revenu dégagé de la propriété (141E)</v>
      </c>
      <c r="D122" s="217" t="str">
        <f>IFERROR(VLOOKUP(Government_revenues_table[[#This Row],[Classification SFP]],Table6_GFS_codes_classification[],COLUMNS($F:H)+3,FALSE),"Do not enter data")</f>
        <v>Loyers (1415E)</v>
      </c>
      <c r="E122" s="217" t="str">
        <f>IFERROR(VLOOKUP(Government_revenues_table[[#This Row],[Classification SFP]],Table6_GFS_codes_classification[],COLUMNS($F:I)+3,FALSE),"Do not enter data")</f>
        <v>Redevances (1415E1)</v>
      </c>
      <c r="F122" s="218" t="s">
        <v>427</v>
      </c>
      <c r="G122" s="111" t="s">
        <v>347</v>
      </c>
      <c r="H122" s="196" t="s">
        <v>497</v>
      </c>
      <c r="I122" s="196" t="s">
        <v>325</v>
      </c>
      <c r="J122" s="219">
        <v>1765683239</v>
      </c>
      <c r="K122" s="219" t="s">
        <v>94</v>
      </c>
    </row>
    <row r="123" spans="2:11" hidden="1" x14ac:dyDescent="0.35">
      <c r="B123" s="222"/>
      <c r="C123" s="222"/>
      <c r="D123" s="222"/>
      <c r="E123" s="222"/>
      <c r="F123" s="218" t="s">
        <v>427</v>
      </c>
      <c r="G123" s="218" t="s">
        <v>347</v>
      </c>
      <c r="H123" s="218" t="s">
        <v>497</v>
      </c>
      <c r="I123" s="196" t="s">
        <v>325</v>
      </c>
      <c r="J123" s="219">
        <v>2153832418</v>
      </c>
      <c r="K123" s="219" t="s">
        <v>94</v>
      </c>
    </row>
    <row r="124" spans="2:11" hidden="1" x14ac:dyDescent="0.35">
      <c r="B124" s="217" t="str">
        <f>IFERROR(VLOOKUP(Government_revenues_table[[#This Row],[Classification SFP]],Table6_GFS_codes_classification[],COLUMNS($F:F)+3,FALSE),"Do not enter data")</f>
        <v>Autre revenu (14E)</v>
      </c>
      <c r="C124" s="217" t="str">
        <f>IFERROR(VLOOKUP(Government_revenues_table[[#This Row],[Classification SFP]],Table6_GFS_codes_classification[],COLUMNS($F:G)+3,FALSE),"Do not enter data")</f>
        <v>Revenu dégagé de la propriété (141E)</v>
      </c>
      <c r="D124" s="217" t="str">
        <f>IFERROR(VLOOKUP(Government_revenues_table[[#This Row],[Classification SFP]],Table6_GFS_codes_classification[],COLUMNS($F:H)+3,FALSE),"Do not enter data")</f>
        <v>Loyers (1415E)</v>
      </c>
      <c r="E124" s="217" t="str">
        <f>IFERROR(VLOOKUP(Government_revenues_table[[#This Row],[Classification SFP]],Table6_GFS_codes_classification[],COLUMNS($F:I)+3,FALSE),"Do not enter data")</f>
        <v>Redevances (1415E1)</v>
      </c>
      <c r="F124" s="218" t="s">
        <v>427</v>
      </c>
      <c r="G124" s="111" t="s">
        <v>347</v>
      </c>
      <c r="H124" s="196" t="s">
        <v>498</v>
      </c>
      <c r="I124" s="196" t="s">
        <v>325</v>
      </c>
      <c r="J124" s="219">
        <v>143219535</v>
      </c>
      <c r="K124" s="219" t="s">
        <v>94</v>
      </c>
    </row>
    <row r="125" spans="2:11" hidden="1" x14ac:dyDescent="0.35">
      <c r="B125" s="222"/>
      <c r="C125" s="222"/>
      <c r="D125" s="222"/>
      <c r="E125" s="222"/>
      <c r="F125" s="218" t="s">
        <v>427</v>
      </c>
      <c r="G125" s="218" t="s">
        <v>347</v>
      </c>
      <c r="H125" s="218" t="s">
        <v>498</v>
      </c>
      <c r="I125" s="196" t="s">
        <v>325</v>
      </c>
      <c r="J125" s="219">
        <v>347420376</v>
      </c>
      <c r="K125" s="219" t="s">
        <v>94</v>
      </c>
    </row>
    <row r="126" spans="2:11" ht="30" hidden="1" x14ac:dyDescent="0.35">
      <c r="B126" s="222"/>
      <c r="C126" s="222"/>
      <c r="D126" s="222"/>
      <c r="E126" s="222"/>
      <c r="F126" s="218" t="s">
        <v>430</v>
      </c>
      <c r="G126" s="218" t="s">
        <v>347</v>
      </c>
      <c r="H126" s="218" t="s">
        <v>435</v>
      </c>
      <c r="I126" s="196" t="s">
        <v>325</v>
      </c>
      <c r="J126" s="219">
        <v>456436687</v>
      </c>
      <c r="K126" s="219" t="s">
        <v>94</v>
      </c>
    </row>
    <row r="127" spans="2:11" hidden="1" x14ac:dyDescent="0.35">
      <c r="B127" s="222"/>
      <c r="C127" s="222"/>
      <c r="D127" s="222"/>
      <c r="E127" s="222"/>
      <c r="F127" s="218" t="s">
        <v>427</v>
      </c>
      <c r="G127" s="218" t="s">
        <v>347</v>
      </c>
      <c r="H127" s="218" t="s">
        <v>436</v>
      </c>
      <c r="I127" s="196" t="s">
        <v>325</v>
      </c>
      <c r="J127" s="219">
        <v>1434883774</v>
      </c>
      <c r="K127" s="219" t="s">
        <v>94</v>
      </c>
    </row>
    <row r="128" spans="2:11" hidden="1" x14ac:dyDescent="0.35">
      <c r="B128" s="222"/>
      <c r="C128" s="222"/>
      <c r="D128" s="222"/>
      <c r="E128" s="222"/>
      <c r="F128" s="218" t="s">
        <v>427</v>
      </c>
      <c r="G128" s="218" t="s">
        <v>347</v>
      </c>
      <c r="H128" s="218" t="s">
        <v>438</v>
      </c>
      <c r="I128" s="196" t="s">
        <v>325</v>
      </c>
      <c r="J128" s="219">
        <v>480506824716</v>
      </c>
      <c r="K128" s="219" t="s">
        <v>94</v>
      </c>
    </row>
    <row r="129" spans="2:14" hidden="1" x14ac:dyDescent="0.35">
      <c r="B129" s="222"/>
      <c r="C129" s="222"/>
      <c r="D129" s="222"/>
      <c r="E129" s="222"/>
      <c r="F129" s="218" t="s">
        <v>427</v>
      </c>
      <c r="G129" s="218" t="s">
        <v>352</v>
      </c>
      <c r="H129" s="218" t="s">
        <v>499</v>
      </c>
      <c r="I129" s="196" t="s">
        <v>325</v>
      </c>
      <c r="J129" s="219">
        <v>5595166307</v>
      </c>
      <c r="K129" s="219" t="s">
        <v>94</v>
      </c>
    </row>
    <row r="130" spans="2:14" hidden="1" x14ac:dyDescent="0.35">
      <c r="B130" s="222"/>
      <c r="C130" s="222"/>
      <c r="D130" s="222"/>
      <c r="E130" s="222"/>
      <c r="F130" s="218" t="s">
        <v>475</v>
      </c>
      <c r="G130" s="218" t="s">
        <v>347</v>
      </c>
      <c r="H130" s="218" t="s">
        <v>495</v>
      </c>
      <c r="I130" s="196" t="s">
        <v>329</v>
      </c>
      <c r="J130" s="219">
        <v>4125000</v>
      </c>
      <c r="K130" s="219" t="s">
        <v>94</v>
      </c>
    </row>
    <row r="131" spans="2:14" hidden="1" x14ac:dyDescent="0.35">
      <c r="B131" s="217" t="str">
        <f>IFERROR(VLOOKUP(Government_revenues_table[[#This Row],[Classification SFP]],Table6_GFS_codes_classification[],COLUMNS($F:F)+3,FALSE),"Do not enter data")</f>
        <v>Do not enter data</v>
      </c>
      <c r="C131" s="217" t="str">
        <f>IFERROR(VLOOKUP(Government_revenues_table[[#This Row],[Classification SFP]],Table6_GFS_codes_classification[],COLUMNS($F:G)+3,FALSE),"Do not enter data")</f>
        <v>Do not enter data</v>
      </c>
      <c r="D131" s="217" t="str">
        <f>IFERROR(VLOOKUP(Government_revenues_table[[#This Row],[Classification SFP]],Table6_GFS_codes_classification[],COLUMNS($F:H)+3,FALSE),"Do not enter data")</f>
        <v>Do not enter data</v>
      </c>
      <c r="E131" s="217" t="str">
        <f>IFERROR(VLOOKUP(Government_revenues_table[[#This Row],[Classification SFP]],Table6_GFS_codes_classification[],COLUMNS($F:I)+3,FALSE),"Do not enter data")</f>
        <v>Do not enter data</v>
      </c>
      <c r="F131" s="223" t="s">
        <v>500</v>
      </c>
      <c r="J131" s="219"/>
      <c r="K131" s="219"/>
    </row>
    <row r="132" spans="2:14" x14ac:dyDescent="0.35">
      <c r="B132" s="217"/>
      <c r="C132" s="217"/>
      <c r="D132" s="217"/>
      <c r="E132" s="217"/>
      <c r="F132" s="223"/>
      <c r="J132" s="219"/>
      <c r="K132" s="219"/>
    </row>
    <row r="133" spans="2:14" ht="15.6" thickBot="1" x14ac:dyDescent="0.4">
      <c r="K133" s="278"/>
    </row>
    <row r="134" spans="2:14" ht="16.8" thickBot="1" x14ac:dyDescent="0.4">
      <c r="I134" s="224" t="s">
        <v>501</v>
      </c>
      <c r="J134" s="225">
        <f>SUMIF(Government_revenues_table[Devise],"USD",Government_revenues_table[Valeur des revenus])+(IFERROR(SUMIF(Government_revenues_table[Devise],"&lt;&gt;USD",Government_revenues_table[Valeur des revenus])/'Partie 1 - Présentation'!$E$51,0))</f>
        <v>2944856859.4076104</v>
      </c>
    </row>
    <row r="135" spans="2:14" ht="15.6" thickBot="1" x14ac:dyDescent="0.4">
      <c r="J135" s="227"/>
    </row>
    <row r="136" spans="2:14" ht="16.8" thickBot="1" x14ac:dyDescent="0.4">
      <c r="I136" s="224" t="str">
        <f>"Total en "&amp;'Partie 1 - Présentation'!$E$50</f>
        <v>Total en XAF</v>
      </c>
      <c r="J136" s="225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1837137172314</v>
      </c>
      <c r="K136" s="278"/>
    </row>
    <row r="137" spans="2:14" x14ac:dyDescent="0.35">
      <c r="J137" s="227"/>
    </row>
    <row r="140" spans="2:14" ht="24" x14ac:dyDescent="0.35">
      <c r="F140" s="307" t="s">
        <v>502</v>
      </c>
      <c r="G140" s="307"/>
      <c r="H140" s="308"/>
      <c r="I140" s="308"/>
      <c r="J140" s="308"/>
      <c r="K140" s="308"/>
    </row>
    <row r="141" spans="2:14" x14ac:dyDescent="0.35">
      <c r="F141" s="309" t="s">
        <v>503</v>
      </c>
      <c r="G141" s="310"/>
      <c r="H141" s="310"/>
      <c r="I141" s="310"/>
      <c r="J141" s="311"/>
      <c r="K141" s="310"/>
    </row>
    <row r="142" spans="2:14" x14ac:dyDescent="0.35">
      <c r="F142" s="309"/>
      <c r="G142" s="310"/>
      <c r="H142" s="310"/>
      <c r="I142" s="310"/>
      <c r="J142" s="311"/>
      <c r="K142" s="310"/>
    </row>
    <row r="143" spans="2:14" x14ac:dyDescent="0.35">
      <c r="F143" s="309" t="s">
        <v>504</v>
      </c>
      <c r="G143" s="310"/>
      <c r="H143" s="310"/>
      <c r="I143" s="310"/>
      <c r="J143" s="311"/>
      <c r="K143" s="310"/>
      <c r="N143" s="279"/>
    </row>
    <row r="144" spans="2:14" x14ac:dyDescent="0.35">
      <c r="F144" s="312" t="s">
        <v>505</v>
      </c>
      <c r="G144" s="313" t="s">
        <v>506</v>
      </c>
      <c r="H144" s="310"/>
      <c r="I144" s="310"/>
      <c r="J144" s="311"/>
      <c r="K144" s="310"/>
      <c r="N144" s="279"/>
    </row>
    <row r="145" spans="2:14" x14ac:dyDescent="0.35">
      <c r="F145" s="310" t="s">
        <v>507</v>
      </c>
      <c r="G145" s="314">
        <v>27544727240</v>
      </c>
      <c r="H145" s="310"/>
      <c r="I145" s="310"/>
      <c r="J145" s="311"/>
      <c r="K145" s="310"/>
      <c r="N145" s="279"/>
    </row>
    <row r="146" spans="2:14" x14ac:dyDescent="0.35">
      <c r="F146" s="310" t="s">
        <v>508</v>
      </c>
      <c r="G146" s="314">
        <v>18836056842</v>
      </c>
      <c r="H146" s="310"/>
      <c r="I146" s="310"/>
      <c r="J146" s="311"/>
      <c r="K146" s="310"/>
      <c r="N146" s="279"/>
    </row>
    <row r="147" spans="2:14" x14ac:dyDescent="0.35">
      <c r="F147" s="310" t="s">
        <v>509</v>
      </c>
      <c r="G147" s="314">
        <v>7855596526</v>
      </c>
      <c r="H147" s="310"/>
      <c r="I147" s="310"/>
      <c r="J147" s="311"/>
      <c r="K147" s="310"/>
      <c r="N147" s="279"/>
    </row>
    <row r="148" spans="2:14" x14ac:dyDescent="0.35">
      <c r="F148" s="310" t="s">
        <v>510</v>
      </c>
      <c r="G148" s="314">
        <v>6513274803</v>
      </c>
      <c r="H148" s="310"/>
      <c r="I148" s="310"/>
      <c r="J148" s="311"/>
      <c r="K148" s="310"/>
      <c r="N148" s="279"/>
    </row>
    <row r="149" spans="2:14" x14ac:dyDescent="0.35">
      <c r="F149" s="312" t="s">
        <v>511</v>
      </c>
      <c r="G149" s="315">
        <v>60749655411</v>
      </c>
      <c r="H149" s="310"/>
      <c r="I149" s="310"/>
      <c r="J149" s="311"/>
      <c r="K149" s="310"/>
      <c r="N149" s="279"/>
    </row>
    <row r="150" spans="2:14" x14ac:dyDescent="0.35">
      <c r="F150" s="309"/>
      <c r="G150" s="310"/>
      <c r="H150" s="310"/>
      <c r="I150" s="310"/>
      <c r="J150" s="311"/>
      <c r="K150" s="310"/>
      <c r="N150" s="279"/>
    </row>
    <row r="151" spans="2:14" x14ac:dyDescent="0.35">
      <c r="F151" s="309"/>
      <c r="G151" s="310"/>
      <c r="H151" s="310"/>
      <c r="I151" s="310"/>
      <c r="J151" s="311"/>
      <c r="K151" s="310"/>
      <c r="N151" s="279"/>
    </row>
    <row r="152" spans="2:14" ht="16.2" x14ac:dyDescent="0.35">
      <c r="F152" s="41"/>
      <c r="G152" s="41"/>
      <c r="H152" s="41"/>
      <c r="I152" s="41"/>
      <c r="J152" s="41"/>
      <c r="K152" s="41"/>
    </row>
    <row r="155" spans="2:14" s="12" customFormat="1" ht="16.8" thickBot="1" x14ac:dyDescent="0.4">
      <c r="B155" s="352" t="s">
        <v>34</v>
      </c>
      <c r="C155" s="352"/>
      <c r="D155" s="352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</row>
    <row r="156" spans="2:14" s="12" customFormat="1" ht="16.8" thickBot="1" x14ac:dyDescent="0.4">
      <c r="B156" s="353" t="s">
        <v>35</v>
      </c>
      <c r="C156" s="353"/>
      <c r="D156" s="353"/>
      <c r="E156" s="353"/>
      <c r="F156" s="353"/>
      <c r="G156" s="353"/>
      <c r="H156" s="353"/>
      <c r="I156" s="353"/>
      <c r="J156" s="353"/>
      <c r="K156" s="353"/>
      <c r="L156" s="353"/>
      <c r="M156" s="353"/>
      <c r="N156" s="353"/>
    </row>
    <row r="157" spans="2:14" s="12" customFormat="1" ht="16.8" thickBot="1" x14ac:dyDescent="0.4">
      <c r="B157" s="372" t="s">
        <v>36</v>
      </c>
      <c r="C157" s="372"/>
      <c r="D157" s="372"/>
      <c r="E157" s="372"/>
      <c r="F157" s="372"/>
      <c r="G157" s="372"/>
      <c r="H157" s="372"/>
      <c r="I157" s="372"/>
      <c r="J157" s="372"/>
      <c r="K157" s="372"/>
      <c r="L157" s="372"/>
      <c r="M157" s="372"/>
      <c r="N157" s="372"/>
    </row>
    <row r="158" spans="2:14" s="12" customFormat="1" ht="16.2" x14ac:dyDescent="0.35">
      <c r="B158" s="373" t="s">
        <v>37</v>
      </c>
      <c r="C158" s="373"/>
      <c r="D158" s="373"/>
      <c r="E158" s="373"/>
      <c r="F158" s="373"/>
      <c r="G158" s="373"/>
      <c r="H158" s="373"/>
      <c r="I158" s="373"/>
      <c r="J158" s="373"/>
      <c r="K158" s="373"/>
      <c r="L158" s="373"/>
      <c r="M158" s="373"/>
      <c r="N158" s="373"/>
    </row>
    <row r="159" spans="2:14" s="56" customFormat="1" ht="16.8" thickBot="1" x14ac:dyDescent="0.35">
      <c r="B159" s="54"/>
      <c r="C159" s="54"/>
      <c r="D159" s="54"/>
      <c r="E159" s="54"/>
      <c r="F159" s="54"/>
      <c r="G159" s="54"/>
    </row>
    <row r="160" spans="2:14" ht="18.600000000000001" x14ac:dyDescent="0.35">
      <c r="F160" s="194" t="s">
        <v>116</v>
      </c>
      <c r="G160" s="12"/>
      <c r="H160" s="195"/>
      <c r="I160" s="12"/>
      <c r="J160" s="195"/>
      <c r="K160" s="195"/>
    </row>
    <row r="161" spans="6:9" ht="16.2" x14ac:dyDescent="0.35">
      <c r="F161" s="333" t="s">
        <v>39</v>
      </c>
      <c r="G161" s="333"/>
      <c r="H161" s="333"/>
      <c r="I161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132 I22:K132" name="Government revenues"/>
  </protectedRanges>
  <mergeCells count="22">
    <mergeCell ref="F161:H161"/>
    <mergeCell ref="B155:N155"/>
    <mergeCell ref="B156:N156"/>
    <mergeCell ref="B157:N157"/>
    <mergeCell ref="B158:N158"/>
    <mergeCell ref="F9:J9"/>
    <mergeCell ref="M9:N9"/>
    <mergeCell ref="F10:J10"/>
    <mergeCell ref="F11:J11"/>
    <mergeCell ref="F12:J12"/>
    <mergeCell ref="F15:J15"/>
    <mergeCell ref="M22:N26"/>
    <mergeCell ref="F20:J20"/>
    <mergeCell ref="M10:N14"/>
    <mergeCell ref="P31:U31"/>
    <mergeCell ref="M19:N19"/>
    <mergeCell ref="M27:N27"/>
    <mergeCell ref="M28:N28"/>
    <mergeCell ref="M21:N21"/>
    <mergeCell ref="F16:N16"/>
    <mergeCell ref="F13:J13"/>
    <mergeCell ref="F14:J14"/>
  </mergeCells>
  <dataValidations count="12">
    <dataValidation type="whole" allowBlank="1" showInputMessage="1" showErrorMessage="1" errorTitle="Veuillez ne pas modifier" error="Veuillez ne pas modifier ces cellules" sqref="F160:H160 I160:N161 F152:N154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140:K141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161:H161" xr:uid="{21CBFACE-2704-4133-972F-EF1DBA32DD01}"/>
    <dataValidation type="whole" errorStyle="warning" allowBlank="1" showInputMessage="1" showErrorMessage="1" errorTitle="Veuillez ne pas remplir" error="Ces cellules seront complétées automatiquement" sqref="J134 J136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8 B155:B158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159:G159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132" xr:uid="{8DE4F693-69E2-42F7-86CA-588D29D470C2}">
      <formula1>0</formula1>
    </dataValidation>
    <dataValidation type="list" allowBlank="1" showInputMessage="1" showErrorMessage="1" sqref="F22:F132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132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157:G157" r:id="rId5" display="Pour la version la plus récente des modèles de données résumées, consultez https://eiti.org/fr/document/modele-donnees-resumees-itie" xr:uid="{59A1968A-B6B9-4C95-AB4B-10DEE6914D53}"/>
    <hyperlink ref="B156:G156" r:id="rId6" display="Vous voulez en savoir plus sur votre pays ? Vérifiez si votre pays met en œuvre la Norme ITIE en visitant https://eiti.org/countries" xr:uid="{274401AA-35F5-454A-A6FF-6CA674E2F027}"/>
    <hyperlink ref="B158:G158" r:id="rId7" display="Give us your feedback or report a conflict in the data! Write to us at  data@eiti.org" xr:uid="{5BDFDDE6-5505-4327-9496-85D947F7C00D}"/>
    <hyperlink ref="M28:N28" r:id="rId8" display="or, https://www.imf.org/external/np/sta/gfsm/" xr:uid="{00000000-0004-0000-0400-000004000000}"/>
    <hyperlink ref="M27:N27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B22:E132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G22:G132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K22:K132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déclarantes'!$B$21:$B$28</xm:f>
          </x14:formula1>
          <xm:sqref>I22:I132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339"/>
  <sheetViews>
    <sheetView showGridLines="0" topLeftCell="A291" zoomScale="75" zoomScaleNormal="75" workbookViewId="0">
      <selection activeCell="K319" sqref="K319"/>
    </sheetView>
  </sheetViews>
  <sheetFormatPr defaultColWidth="9.21875" defaultRowHeight="15" x14ac:dyDescent="0.35"/>
  <cols>
    <col min="1" max="1" width="3.77734375" style="196" customWidth="1"/>
    <col min="2" max="2" width="4.5546875" style="196" hidden="1" customWidth="1"/>
    <col min="3" max="3" width="42.77734375" style="196" customWidth="1"/>
    <col min="4" max="4" width="38.5546875" style="196" customWidth="1"/>
    <col min="5" max="5" width="33.21875" style="196" customWidth="1"/>
    <col min="6" max="6" width="11.21875" style="196" customWidth="1"/>
    <col min="7" max="7" width="15.44140625" style="196" customWidth="1"/>
    <col min="8" max="8" width="15.77734375" style="196" customWidth="1"/>
    <col min="9" max="9" width="10.21875" style="196" customWidth="1"/>
    <col min="10" max="10" width="20.21875" style="196" customWidth="1"/>
    <col min="11" max="11" width="35.77734375" style="196" customWidth="1"/>
    <col min="12" max="12" width="20" style="196" customWidth="1"/>
    <col min="13" max="13" width="9.21875" style="196"/>
    <col min="14" max="14" width="15.21875" style="196" customWidth="1"/>
    <col min="15" max="15" width="100.21875" style="196" bestFit="1" customWidth="1"/>
    <col min="16" max="16" width="9.21875" style="196"/>
    <col min="17" max="33" width="15.77734375" style="196" customWidth="1"/>
    <col min="34" max="16384" width="9.21875" style="196"/>
  </cols>
  <sheetData>
    <row r="2" spans="2:14" ht="36.75" customHeight="1" x14ac:dyDescent="0.35">
      <c r="C2" s="15" t="s">
        <v>512</v>
      </c>
      <c r="D2" s="228"/>
      <c r="E2" s="228"/>
      <c r="F2" s="229"/>
      <c r="G2" s="228"/>
      <c r="H2" s="228"/>
      <c r="I2" s="228"/>
      <c r="J2" s="228"/>
      <c r="K2" s="228"/>
      <c r="L2" s="228"/>
    </row>
    <row r="3" spans="2:14" ht="21" customHeight="1" x14ac:dyDescent="0.35">
      <c r="C3" s="370" t="s">
        <v>47</v>
      </c>
      <c r="D3" s="370"/>
      <c r="E3" s="370"/>
      <c r="F3" s="370"/>
      <c r="G3" s="206"/>
      <c r="H3" s="206"/>
      <c r="I3" s="230"/>
      <c r="J3" s="206"/>
      <c r="K3" s="206"/>
      <c r="L3" s="206"/>
    </row>
    <row r="4" spans="2:14" ht="15.6" customHeight="1" x14ac:dyDescent="0.35">
      <c r="C4" s="376" t="s">
        <v>513</v>
      </c>
      <c r="D4" s="376"/>
      <c r="E4" s="376"/>
      <c r="F4" s="376"/>
      <c r="G4" s="376"/>
      <c r="H4" s="231"/>
      <c r="I4" s="380"/>
      <c r="J4" s="380"/>
      <c r="K4" s="380"/>
      <c r="L4" s="228"/>
    </row>
    <row r="5" spans="2:14" ht="15.6" customHeight="1" x14ac:dyDescent="0.35">
      <c r="C5" s="376" t="s">
        <v>514</v>
      </c>
      <c r="D5" s="376"/>
      <c r="E5" s="376"/>
      <c r="F5" s="376"/>
      <c r="G5" s="376"/>
      <c r="H5" s="231"/>
      <c r="I5" s="380"/>
      <c r="J5" s="380"/>
      <c r="K5" s="380"/>
      <c r="L5" s="228"/>
    </row>
    <row r="6" spans="2:14" ht="15.6" customHeight="1" x14ac:dyDescent="0.35">
      <c r="C6" s="376" t="s">
        <v>515</v>
      </c>
      <c r="D6" s="376"/>
      <c r="E6" s="376"/>
      <c r="F6" s="376"/>
      <c r="G6" s="376"/>
      <c r="H6" s="231"/>
      <c r="I6" s="380"/>
      <c r="J6" s="380"/>
      <c r="K6" s="380"/>
      <c r="L6" s="228"/>
    </row>
    <row r="7" spans="2:14" ht="15.6" customHeight="1" x14ac:dyDescent="0.35">
      <c r="C7" s="376" t="s">
        <v>516</v>
      </c>
      <c r="D7" s="376"/>
      <c r="E7" s="376"/>
      <c r="F7" s="376"/>
      <c r="G7" s="376"/>
      <c r="H7" s="231"/>
      <c r="I7" s="380"/>
      <c r="J7" s="380"/>
      <c r="K7" s="380"/>
      <c r="L7" s="228"/>
    </row>
    <row r="8" spans="2:14" ht="30" customHeight="1" x14ac:dyDescent="0.35">
      <c r="C8" s="376" t="s">
        <v>517</v>
      </c>
      <c r="D8" s="376"/>
      <c r="E8" s="376"/>
      <c r="F8" s="376"/>
      <c r="G8" s="376"/>
      <c r="H8" s="231"/>
      <c r="I8" s="380"/>
      <c r="J8" s="380"/>
      <c r="K8" s="380"/>
      <c r="L8" s="228"/>
    </row>
    <row r="9" spans="2:14" ht="16.2" x14ac:dyDescent="0.35">
      <c r="C9" s="351" t="s">
        <v>317</v>
      </c>
      <c r="D9" s="351"/>
      <c r="E9" s="351"/>
      <c r="F9" s="351"/>
      <c r="G9" s="351"/>
      <c r="H9" s="351"/>
      <c r="I9" s="351"/>
      <c r="J9" s="351"/>
      <c r="K9" s="351"/>
      <c r="L9" s="228"/>
    </row>
    <row r="11" spans="2:14" ht="24" x14ac:dyDescent="0.35">
      <c r="C11" s="377" t="s">
        <v>518</v>
      </c>
      <c r="D11" s="377"/>
      <c r="E11" s="377"/>
      <c r="F11" s="377"/>
      <c r="G11" s="377"/>
      <c r="H11" s="377"/>
      <c r="I11" s="377"/>
      <c r="J11" s="377"/>
      <c r="K11" s="377"/>
    </row>
    <row r="12" spans="2:14" ht="14.25" customHeight="1" x14ac:dyDescent="0.35"/>
    <row r="13" spans="2:14" x14ac:dyDescent="0.35">
      <c r="C13" s="378" t="s">
        <v>519</v>
      </c>
      <c r="D13" s="378"/>
      <c r="E13" s="378"/>
      <c r="F13" s="378"/>
      <c r="G13" s="378"/>
      <c r="H13" s="378"/>
      <c r="I13" s="378"/>
      <c r="J13" s="378"/>
      <c r="K13" s="379"/>
      <c r="L13" s="270"/>
      <c r="M13" s="270"/>
      <c r="N13" s="270"/>
    </row>
    <row r="14" spans="2:14" x14ac:dyDescent="0.35">
      <c r="B14" s="196" t="s">
        <v>339</v>
      </c>
      <c r="C14" s="196" t="s">
        <v>520</v>
      </c>
      <c r="D14" s="196" t="s">
        <v>424</v>
      </c>
      <c r="E14" s="196" t="s">
        <v>521</v>
      </c>
      <c r="F14" s="196" t="s">
        <v>522</v>
      </c>
      <c r="G14" s="196" t="s">
        <v>523</v>
      </c>
      <c r="H14" s="196" t="s">
        <v>524</v>
      </c>
      <c r="I14" s="196" t="s">
        <v>525</v>
      </c>
      <c r="J14" s="196" t="s">
        <v>425</v>
      </c>
      <c r="K14" s="196" t="s">
        <v>526</v>
      </c>
      <c r="L14" s="196" t="s">
        <v>527</v>
      </c>
      <c r="M14" s="196" t="s">
        <v>528</v>
      </c>
      <c r="N14" s="196" t="s">
        <v>529</v>
      </c>
    </row>
    <row r="15" spans="2:14" x14ac:dyDescent="0.35">
      <c r="C15" s="196" t="s">
        <v>344</v>
      </c>
      <c r="D15" s="196" t="s">
        <v>325</v>
      </c>
      <c r="E15" s="196" t="s">
        <v>441</v>
      </c>
      <c r="F15" s="196" t="s">
        <v>73</v>
      </c>
      <c r="G15" s="196" t="s">
        <v>73</v>
      </c>
      <c r="H15" s="196" t="s">
        <v>530</v>
      </c>
      <c r="I15" s="196" t="s">
        <v>94</v>
      </c>
      <c r="J15" s="284">
        <v>23643334</v>
      </c>
      <c r="K15" s="196" t="s">
        <v>73</v>
      </c>
      <c r="L15" s="196" t="s">
        <v>349</v>
      </c>
      <c r="M15" s="196" t="s">
        <v>349</v>
      </c>
    </row>
    <row r="16" spans="2:14" x14ac:dyDescent="0.35">
      <c r="C16" s="196" t="s">
        <v>373</v>
      </c>
      <c r="D16" s="196" t="s">
        <v>325</v>
      </c>
      <c r="E16" s="196" t="s">
        <v>441</v>
      </c>
      <c r="F16" s="196" t="s">
        <v>73</v>
      </c>
      <c r="G16" s="196" t="s">
        <v>73</v>
      </c>
      <c r="H16" s="196" t="s">
        <v>530</v>
      </c>
      <c r="I16" s="196" t="s">
        <v>94</v>
      </c>
      <c r="J16" s="284">
        <v>72000</v>
      </c>
      <c r="K16" s="196" t="s">
        <v>73</v>
      </c>
      <c r="L16" s="196" t="s">
        <v>349</v>
      </c>
      <c r="M16" s="196" t="s">
        <v>349</v>
      </c>
    </row>
    <row r="17" spans="3:13" x14ac:dyDescent="0.35">
      <c r="C17" s="196" t="s">
        <v>377</v>
      </c>
      <c r="D17" s="196" t="s">
        <v>325</v>
      </c>
      <c r="E17" s="196" t="s">
        <v>441</v>
      </c>
      <c r="F17" s="196" t="s">
        <v>73</v>
      </c>
      <c r="G17" s="196" t="s">
        <v>73</v>
      </c>
      <c r="H17" s="196" t="s">
        <v>530</v>
      </c>
      <c r="I17" s="196" t="s">
        <v>94</v>
      </c>
      <c r="J17" s="284">
        <v>5600</v>
      </c>
      <c r="K17" s="196" t="s">
        <v>73</v>
      </c>
      <c r="L17" s="196" t="s">
        <v>349</v>
      </c>
      <c r="M17" s="196" t="s">
        <v>349</v>
      </c>
    </row>
    <row r="18" spans="3:13" x14ac:dyDescent="0.35">
      <c r="C18" s="196" t="s">
        <v>384</v>
      </c>
      <c r="D18" s="196" t="s">
        <v>325</v>
      </c>
      <c r="E18" s="196" t="s">
        <v>441</v>
      </c>
      <c r="F18" s="196" t="s">
        <v>73</v>
      </c>
      <c r="G18" s="196" t="s">
        <v>73</v>
      </c>
      <c r="H18" s="196" t="s">
        <v>530</v>
      </c>
      <c r="I18" s="196" t="s">
        <v>94</v>
      </c>
      <c r="J18" s="232">
        <v>7700</v>
      </c>
      <c r="K18" s="196" t="s">
        <v>73</v>
      </c>
      <c r="L18" s="196" t="s">
        <v>349</v>
      </c>
      <c r="M18" s="196" t="s">
        <v>349</v>
      </c>
    </row>
    <row r="19" spans="3:13" x14ac:dyDescent="0.35">
      <c r="C19" s="196" t="s">
        <v>386</v>
      </c>
      <c r="D19" s="196" t="s">
        <v>325</v>
      </c>
      <c r="E19" s="196" t="s">
        <v>441</v>
      </c>
      <c r="F19" s="196" t="s">
        <v>73</v>
      </c>
      <c r="G19" s="196" t="s">
        <v>73</v>
      </c>
      <c r="H19" s="196" t="s">
        <v>530</v>
      </c>
      <c r="I19" s="196" t="s">
        <v>94</v>
      </c>
      <c r="J19" s="232">
        <v>15639091</v>
      </c>
      <c r="K19" s="196" t="s">
        <v>73</v>
      </c>
      <c r="L19" s="196" t="s">
        <v>349</v>
      </c>
      <c r="M19" s="196" t="s">
        <v>349</v>
      </c>
    </row>
    <row r="20" spans="3:13" x14ac:dyDescent="0.35">
      <c r="C20" s="196" t="s">
        <v>391</v>
      </c>
      <c r="D20" s="196" t="s">
        <v>325</v>
      </c>
      <c r="E20" s="196" t="s">
        <v>441</v>
      </c>
      <c r="F20" s="196" t="s">
        <v>73</v>
      </c>
      <c r="G20" s="196" t="s">
        <v>73</v>
      </c>
      <c r="H20" s="196" t="s">
        <v>530</v>
      </c>
      <c r="I20" s="196" t="s">
        <v>94</v>
      </c>
      <c r="J20" s="232">
        <v>200000</v>
      </c>
      <c r="K20" s="196" t="s">
        <v>73</v>
      </c>
      <c r="L20" s="196" t="s">
        <v>349</v>
      </c>
      <c r="M20" s="196" t="s">
        <v>349</v>
      </c>
    </row>
    <row r="21" spans="3:13" x14ac:dyDescent="0.35">
      <c r="C21" s="196" t="s">
        <v>344</v>
      </c>
      <c r="D21" s="196" t="s">
        <v>325</v>
      </c>
      <c r="E21" s="196" t="s">
        <v>443</v>
      </c>
      <c r="F21" s="196" t="s">
        <v>73</v>
      </c>
      <c r="G21" s="196" t="s">
        <v>73</v>
      </c>
      <c r="H21" s="196" t="s">
        <v>530</v>
      </c>
      <c r="I21" s="196" t="s">
        <v>94</v>
      </c>
      <c r="J21" s="284">
        <v>2308000</v>
      </c>
      <c r="K21" s="196" t="s">
        <v>73</v>
      </c>
      <c r="L21" s="196" t="s">
        <v>349</v>
      </c>
      <c r="M21" s="196" t="s">
        <v>349</v>
      </c>
    </row>
    <row r="22" spans="3:13" x14ac:dyDescent="0.35">
      <c r="C22" s="196" t="s">
        <v>350</v>
      </c>
      <c r="D22" s="196" t="s">
        <v>325</v>
      </c>
      <c r="E22" s="196" t="s">
        <v>443</v>
      </c>
      <c r="F22" s="196" t="s">
        <v>73</v>
      </c>
      <c r="G22" s="196" t="s">
        <v>73</v>
      </c>
      <c r="H22" s="196" t="s">
        <v>530</v>
      </c>
      <c r="I22" s="196" t="s">
        <v>94</v>
      </c>
      <c r="J22" s="284">
        <v>100000</v>
      </c>
      <c r="K22" s="196" t="s">
        <v>73</v>
      </c>
      <c r="L22" s="196" t="s">
        <v>349</v>
      </c>
      <c r="M22" s="196" t="s">
        <v>349</v>
      </c>
    </row>
    <row r="23" spans="3:13" x14ac:dyDescent="0.35">
      <c r="C23" s="196" t="s">
        <v>354</v>
      </c>
      <c r="D23" s="196" t="s">
        <v>325</v>
      </c>
      <c r="E23" s="196" t="s">
        <v>443</v>
      </c>
      <c r="F23" s="196" t="s">
        <v>73</v>
      </c>
      <c r="G23" s="196" t="s">
        <v>73</v>
      </c>
      <c r="H23" s="196" t="s">
        <v>530</v>
      </c>
      <c r="I23" s="196" t="s">
        <v>94</v>
      </c>
      <c r="J23" s="284">
        <v>19849700</v>
      </c>
      <c r="K23" s="196" t="s">
        <v>73</v>
      </c>
      <c r="L23" s="196" t="s">
        <v>349</v>
      </c>
      <c r="M23" s="196" t="s">
        <v>349</v>
      </c>
    </row>
    <row r="24" spans="3:13" x14ac:dyDescent="0.35">
      <c r="C24" s="196" t="s">
        <v>357</v>
      </c>
      <c r="D24" s="196" t="s">
        <v>325</v>
      </c>
      <c r="E24" s="196" t="s">
        <v>443</v>
      </c>
      <c r="F24" s="196" t="s">
        <v>73</v>
      </c>
      <c r="G24" s="196" t="s">
        <v>73</v>
      </c>
      <c r="H24" s="196" t="s">
        <v>530</v>
      </c>
      <c r="I24" s="196" t="s">
        <v>94</v>
      </c>
      <c r="J24" s="284">
        <v>200000</v>
      </c>
      <c r="K24" s="196" t="s">
        <v>73</v>
      </c>
      <c r="L24" s="196" t="s">
        <v>349</v>
      </c>
      <c r="M24" s="196" t="s">
        <v>349</v>
      </c>
    </row>
    <row r="25" spans="3:13" x14ac:dyDescent="0.35">
      <c r="C25" s="196" t="s">
        <v>359</v>
      </c>
      <c r="D25" s="196" t="s">
        <v>325</v>
      </c>
      <c r="E25" s="196" t="s">
        <v>443</v>
      </c>
      <c r="F25" s="196" t="s">
        <v>73</v>
      </c>
      <c r="G25" s="196" t="s">
        <v>73</v>
      </c>
      <c r="H25" s="196" t="s">
        <v>530</v>
      </c>
      <c r="I25" s="196" t="s">
        <v>94</v>
      </c>
      <c r="J25" s="284">
        <v>225804900</v>
      </c>
      <c r="K25" s="196" t="s">
        <v>73</v>
      </c>
      <c r="L25" s="196" t="s">
        <v>349</v>
      </c>
      <c r="M25" s="196" t="s">
        <v>349</v>
      </c>
    </row>
    <row r="26" spans="3:13" x14ac:dyDescent="0.35">
      <c r="C26" s="196" t="s">
        <v>361</v>
      </c>
      <c r="D26" s="196" t="s">
        <v>325</v>
      </c>
      <c r="E26" s="196" t="s">
        <v>443</v>
      </c>
      <c r="F26" s="196" t="s">
        <v>73</v>
      </c>
      <c r="G26" s="196" t="s">
        <v>73</v>
      </c>
      <c r="H26" s="196" t="s">
        <v>530</v>
      </c>
      <c r="I26" s="196" t="s">
        <v>94</v>
      </c>
      <c r="J26" s="284">
        <v>602000</v>
      </c>
      <c r="K26" s="196" t="s">
        <v>73</v>
      </c>
      <c r="L26" s="196" t="s">
        <v>349</v>
      </c>
      <c r="M26" s="196" t="s">
        <v>349</v>
      </c>
    </row>
    <row r="27" spans="3:13" x14ac:dyDescent="0.35">
      <c r="C27" s="196" t="s">
        <v>363</v>
      </c>
      <c r="D27" s="196" t="s">
        <v>325</v>
      </c>
      <c r="E27" s="196" t="s">
        <v>443</v>
      </c>
      <c r="F27" s="196" t="s">
        <v>73</v>
      </c>
      <c r="G27" s="196" t="s">
        <v>73</v>
      </c>
      <c r="H27" s="196" t="s">
        <v>530</v>
      </c>
      <c r="I27" s="196" t="s">
        <v>94</v>
      </c>
      <c r="J27" s="284">
        <v>11229200</v>
      </c>
      <c r="K27" s="196" t="s">
        <v>73</v>
      </c>
      <c r="L27" s="196" t="s">
        <v>349</v>
      </c>
      <c r="M27" s="196" t="s">
        <v>349</v>
      </c>
    </row>
    <row r="28" spans="3:13" x14ac:dyDescent="0.35">
      <c r="C28" s="196" t="s">
        <v>371</v>
      </c>
      <c r="D28" s="196" t="s">
        <v>325</v>
      </c>
      <c r="E28" s="196" t="s">
        <v>443</v>
      </c>
      <c r="F28" s="196" t="s">
        <v>73</v>
      </c>
      <c r="G28" s="196" t="s">
        <v>73</v>
      </c>
      <c r="H28" s="196" t="s">
        <v>530</v>
      </c>
      <c r="I28" s="196" t="s">
        <v>94</v>
      </c>
      <c r="J28" s="284">
        <v>106439623</v>
      </c>
      <c r="K28" s="196" t="s">
        <v>73</v>
      </c>
      <c r="L28" s="196" t="s">
        <v>349</v>
      </c>
      <c r="M28" s="196" t="s">
        <v>349</v>
      </c>
    </row>
    <row r="29" spans="3:13" x14ac:dyDescent="0.35">
      <c r="C29" s="196" t="s">
        <v>373</v>
      </c>
      <c r="D29" s="196" t="s">
        <v>325</v>
      </c>
      <c r="E29" s="196" t="s">
        <v>443</v>
      </c>
      <c r="F29" s="196" t="s">
        <v>73</v>
      </c>
      <c r="G29" s="196" t="s">
        <v>73</v>
      </c>
      <c r="H29" s="196" t="s">
        <v>530</v>
      </c>
      <c r="I29" s="196" t="s">
        <v>94</v>
      </c>
      <c r="J29" s="284">
        <v>11500000</v>
      </c>
      <c r="K29" s="196" t="s">
        <v>73</v>
      </c>
      <c r="L29" s="196" t="s">
        <v>349</v>
      </c>
      <c r="M29" s="196" t="s">
        <v>349</v>
      </c>
    </row>
    <row r="30" spans="3:13" x14ac:dyDescent="0.35">
      <c r="C30" s="196" t="s">
        <v>377</v>
      </c>
      <c r="D30" s="196" t="s">
        <v>325</v>
      </c>
      <c r="E30" s="196" t="s">
        <v>443</v>
      </c>
      <c r="F30" s="196" t="s">
        <v>73</v>
      </c>
      <c r="G30" s="196" t="s">
        <v>73</v>
      </c>
      <c r="H30" s="196" t="s">
        <v>530</v>
      </c>
      <c r="I30" s="196" t="s">
        <v>94</v>
      </c>
      <c r="J30" s="232">
        <v>1587872660</v>
      </c>
      <c r="K30" s="196" t="s">
        <v>73</v>
      </c>
      <c r="L30" s="196" t="s">
        <v>349</v>
      </c>
      <c r="M30" s="196" t="s">
        <v>349</v>
      </c>
    </row>
    <row r="31" spans="3:13" x14ac:dyDescent="0.35">
      <c r="C31" s="196" t="s">
        <v>386</v>
      </c>
      <c r="D31" s="196" t="s">
        <v>325</v>
      </c>
      <c r="E31" s="196" t="s">
        <v>443</v>
      </c>
      <c r="F31" s="196" t="s">
        <v>73</v>
      </c>
      <c r="G31" s="196" t="s">
        <v>73</v>
      </c>
      <c r="H31" s="196" t="s">
        <v>530</v>
      </c>
      <c r="I31" s="196" t="s">
        <v>94</v>
      </c>
      <c r="J31" s="232">
        <v>36503875</v>
      </c>
      <c r="K31" s="196" t="s">
        <v>73</v>
      </c>
      <c r="L31" s="196" t="s">
        <v>349</v>
      </c>
      <c r="M31" s="196" t="s">
        <v>349</v>
      </c>
    </row>
    <row r="32" spans="3:13" x14ac:dyDescent="0.35">
      <c r="C32" s="196" t="s">
        <v>391</v>
      </c>
      <c r="D32" s="196" t="s">
        <v>325</v>
      </c>
      <c r="E32" s="196" t="s">
        <v>443</v>
      </c>
      <c r="F32" s="196" t="s">
        <v>73</v>
      </c>
      <c r="G32" s="196" t="s">
        <v>73</v>
      </c>
      <c r="H32" s="196" t="s">
        <v>530</v>
      </c>
      <c r="I32" s="196" t="s">
        <v>94</v>
      </c>
      <c r="J32" s="232">
        <v>191458000</v>
      </c>
      <c r="K32" s="196" t="s">
        <v>73</v>
      </c>
      <c r="L32" s="196" t="s">
        <v>349</v>
      </c>
      <c r="M32" s="196" t="s">
        <v>349</v>
      </c>
    </row>
    <row r="33" spans="3:13" x14ac:dyDescent="0.35">
      <c r="C33" s="196" t="s">
        <v>382</v>
      </c>
      <c r="D33" s="196" t="s">
        <v>325</v>
      </c>
      <c r="E33" s="196" t="s">
        <v>428</v>
      </c>
      <c r="F33" s="196" t="s">
        <v>73</v>
      </c>
      <c r="G33" s="196" t="s">
        <v>73</v>
      </c>
      <c r="H33" s="196" t="s">
        <v>530</v>
      </c>
      <c r="I33" s="196" t="s">
        <v>94</v>
      </c>
      <c r="J33" s="232">
        <v>425434560</v>
      </c>
      <c r="K33" s="196" t="s">
        <v>73</v>
      </c>
      <c r="L33" s="196" t="s">
        <v>349</v>
      </c>
      <c r="M33" s="196" t="s">
        <v>349</v>
      </c>
    </row>
    <row r="34" spans="3:13" x14ac:dyDescent="0.35">
      <c r="C34" s="196" t="s">
        <v>386</v>
      </c>
      <c r="D34" s="196" t="s">
        <v>325</v>
      </c>
      <c r="E34" s="196" t="s">
        <v>428</v>
      </c>
      <c r="F34" s="196" t="s">
        <v>66</v>
      </c>
      <c r="G34" s="196" t="s">
        <v>73</v>
      </c>
      <c r="H34" s="196" t="s">
        <v>530</v>
      </c>
      <c r="I34" s="196" t="s">
        <v>94</v>
      </c>
      <c r="J34" s="232">
        <v>36827274000</v>
      </c>
      <c r="K34" s="196" t="s">
        <v>73</v>
      </c>
      <c r="L34" s="196" t="s">
        <v>349</v>
      </c>
      <c r="M34" s="196" t="s">
        <v>349</v>
      </c>
    </row>
    <row r="35" spans="3:13" x14ac:dyDescent="0.35">
      <c r="C35" s="196" t="s">
        <v>344</v>
      </c>
      <c r="D35" s="196" t="s">
        <v>325</v>
      </c>
      <c r="E35" s="196" t="s">
        <v>432</v>
      </c>
      <c r="F35" s="196" t="s">
        <v>73</v>
      </c>
      <c r="G35" s="196" t="s">
        <v>73</v>
      </c>
      <c r="H35" s="196" t="s">
        <v>530</v>
      </c>
      <c r="I35" s="196" t="s">
        <v>94</v>
      </c>
      <c r="J35" s="284">
        <v>1660515866</v>
      </c>
      <c r="K35" s="196" t="s">
        <v>73</v>
      </c>
      <c r="L35" s="196" t="s">
        <v>349</v>
      </c>
      <c r="M35" s="196" t="s">
        <v>349</v>
      </c>
    </row>
    <row r="36" spans="3:13" x14ac:dyDescent="0.35">
      <c r="C36" s="196" t="s">
        <v>354</v>
      </c>
      <c r="D36" s="196" t="s">
        <v>325</v>
      </c>
      <c r="E36" s="196" t="s">
        <v>432</v>
      </c>
      <c r="F36" s="196" t="s">
        <v>73</v>
      </c>
      <c r="G36" s="196" t="s">
        <v>73</v>
      </c>
      <c r="H36" s="196" t="s">
        <v>530</v>
      </c>
      <c r="I36" s="196" t="s">
        <v>94</v>
      </c>
      <c r="J36" s="284">
        <v>5930528262</v>
      </c>
      <c r="K36" s="196" t="s">
        <v>73</v>
      </c>
      <c r="L36" s="196" t="s">
        <v>349</v>
      </c>
      <c r="M36" s="196" t="s">
        <v>349</v>
      </c>
    </row>
    <row r="37" spans="3:13" x14ac:dyDescent="0.35">
      <c r="C37" s="196" t="s">
        <v>359</v>
      </c>
      <c r="D37" s="196" t="s">
        <v>325</v>
      </c>
      <c r="E37" s="196" t="s">
        <v>432</v>
      </c>
      <c r="F37" s="196" t="s">
        <v>73</v>
      </c>
      <c r="G37" s="196" t="s">
        <v>73</v>
      </c>
      <c r="H37" s="196" t="s">
        <v>530</v>
      </c>
      <c r="I37" s="196" t="s">
        <v>94</v>
      </c>
      <c r="J37" s="284">
        <v>2131639624</v>
      </c>
      <c r="K37" s="196" t="s">
        <v>73</v>
      </c>
      <c r="L37" s="196" t="s">
        <v>349</v>
      </c>
      <c r="M37" s="196" t="s">
        <v>349</v>
      </c>
    </row>
    <row r="38" spans="3:13" x14ac:dyDescent="0.35">
      <c r="C38" s="196" t="s">
        <v>367</v>
      </c>
      <c r="D38" s="196" t="s">
        <v>325</v>
      </c>
      <c r="E38" s="196" t="s">
        <v>432</v>
      </c>
      <c r="F38" s="196" t="s">
        <v>73</v>
      </c>
      <c r="G38" s="196" t="s">
        <v>73</v>
      </c>
      <c r="H38" s="196" t="s">
        <v>530</v>
      </c>
      <c r="I38" s="196" t="s">
        <v>94</v>
      </c>
      <c r="J38" s="284">
        <v>100622380</v>
      </c>
      <c r="K38" s="196" t="s">
        <v>73</v>
      </c>
      <c r="L38" s="196" t="s">
        <v>349</v>
      </c>
      <c r="M38" s="196" t="s">
        <v>349</v>
      </c>
    </row>
    <row r="39" spans="3:13" x14ac:dyDescent="0.35">
      <c r="C39" s="196" t="s">
        <v>371</v>
      </c>
      <c r="D39" s="196" t="s">
        <v>325</v>
      </c>
      <c r="E39" s="196" t="s">
        <v>432</v>
      </c>
      <c r="F39" s="196" t="s">
        <v>73</v>
      </c>
      <c r="G39" s="196" t="s">
        <v>73</v>
      </c>
      <c r="H39" s="196" t="s">
        <v>530</v>
      </c>
      <c r="I39" s="196" t="s">
        <v>94</v>
      </c>
      <c r="J39" s="284">
        <v>3665136154</v>
      </c>
      <c r="K39" s="196" t="s">
        <v>73</v>
      </c>
      <c r="L39" s="196" t="s">
        <v>349</v>
      </c>
      <c r="M39" s="196" t="s">
        <v>349</v>
      </c>
    </row>
    <row r="40" spans="3:13" x14ac:dyDescent="0.35">
      <c r="C40" s="196" t="s">
        <v>377</v>
      </c>
      <c r="D40" s="196" t="s">
        <v>325</v>
      </c>
      <c r="E40" s="196" t="s">
        <v>432</v>
      </c>
      <c r="F40" s="196" t="s">
        <v>73</v>
      </c>
      <c r="G40" s="196" t="s">
        <v>73</v>
      </c>
      <c r="H40" s="196" t="s">
        <v>530</v>
      </c>
      <c r="I40" s="196" t="s">
        <v>94</v>
      </c>
      <c r="J40" s="284">
        <v>118078064</v>
      </c>
      <c r="K40" s="196" t="s">
        <v>73</v>
      </c>
      <c r="L40" s="196" t="s">
        <v>349</v>
      </c>
      <c r="M40" s="196" t="s">
        <v>349</v>
      </c>
    </row>
    <row r="41" spans="3:13" x14ac:dyDescent="0.35">
      <c r="C41" s="196" t="s">
        <v>379</v>
      </c>
      <c r="D41" s="196" t="s">
        <v>325</v>
      </c>
      <c r="E41" s="196" t="s">
        <v>432</v>
      </c>
      <c r="F41" s="196" t="s">
        <v>73</v>
      </c>
      <c r="G41" s="196" t="s">
        <v>73</v>
      </c>
      <c r="H41" s="196" t="s">
        <v>530</v>
      </c>
      <c r="I41" s="196" t="s">
        <v>94</v>
      </c>
      <c r="J41" s="232">
        <v>292882968</v>
      </c>
      <c r="K41" s="196" t="s">
        <v>73</v>
      </c>
      <c r="L41" s="196" t="s">
        <v>349</v>
      </c>
      <c r="M41" s="196" t="s">
        <v>349</v>
      </c>
    </row>
    <row r="42" spans="3:13" x14ac:dyDescent="0.35">
      <c r="C42" s="196" t="s">
        <v>384</v>
      </c>
      <c r="D42" s="196" t="s">
        <v>325</v>
      </c>
      <c r="E42" s="196" t="s">
        <v>432</v>
      </c>
      <c r="F42" s="196" t="s">
        <v>73</v>
      </c>
      <c r="G42" s="196" t="s">
        <v>73</v>
      </c>
      <c r="H42" s="196" t="s">
        <v>530</v>
      </c>
      <c r="I42" s="196" t="s">
        <v>94</v>
      </c>
      <c r="J42" s="232">
        <v>49801168</v>
      </c>
      <c r="K42" s="196" t="s">
        <v>73</v>
      </c>
      <c r="L42" s="196" t="s">
        <v>349</v>
      </c>
      <c r="M42" s="196" t="s">
        <v>349</v>
      </c>
    </row>
    <row r="43" spans="3:13" x14ac:dyDescent="0.35">
      <c r="C43" s="196" t="s">
        <v>391</v>
      </c>
      <c r="D43" s="196" t="s">
        <v>325</v>
      </c>
      <c r="E43" s="196" t="s">
        <v>432</v>
      </c>
      <c r="F43" s="196" t="s">
        <v>73</v>
      </c>
      <c r="G43" s="196" t="s">
        <v>73</v>
      </c>
      <c r="H43" s="196" t="s">
        <v>530</v>
      </c>
      <c r="I43" s="196" t="s">
        <v>94</v>
      </c>
      <c r="J43" s="232">
        <v>2999069354</v>
      </c>
      <c r="K43" s="196" t="s">
        <v>73</v>
      </c>
      <c r="L43" s="196" t="s">
        <v>349</v>
      </c>
      <c r="M43" s="196" t="s">
        <v>349</v>
      </c>
    </row>
    <row r="44" spans="3:13" x14ac:dyDescent="0.35">
      <c r="C44" s="196" t="s">
        <v>354</v>
      </c>
      <c r="D44" s="196" t="s">
        <v>325</v>
      </c>
      <c r="E44" s="196" t="s">
        <v>474</v>
      </c>
      <c r="F44" s="196" t="s">
        <v>73</v>
      </c>
      <c r="G44" s="196" t="s">
        <v>73</v>
      </c>
      <c r="H44" s="196" t="s">
        <v>530</v>
      </c>
      <c r="I44" s="196" t="s">
        <v>94</v>
      </c>
      <c r="J44" s="284">
        <v>23385721041</v>
      </c>
      <c r="K44" s="196" t="s">
        <v>73</v>
      </c>
      <c r="L44" s="196" t="s">
        <v>349</v>
      </c>
      <c r="M44" s="196" t="s">
        <v>349</v>
      </c>
    </row>
    <row r="45" spans="3:13" x14ac:dyDescent="0.35">
      <c r="C45" s="196" t="s">
        <v>367</v>
      </c>
      <c r="D45" s="196" t="s">
        <v>325</v>
      </c>
      <c r="E45" s="196" t="s">
        <v>474</v>
      </c>
      <c r="F45" s="196" t="s">
        <v>73</v>
      </c>
      <c r="G45" s="196" t="s">
        <v>73</v>
      </c>
      <c r="H45" s="196" t="s">
        <v>530</v>
      </c>
      <c r="I45" s="196" t="s">
        <v>94</v>
      </c>
      <c r="J45" s="284">
        <v>15000000000</v>
      </c>
      <c r="K45" s="196" t="s">
        <v>73</v>
      </c>
      <c r="L45" s="196" t="s">
        <v>349</v>
      </c>
      <c r="M45" s="196" t="s">
        <v>349</v>
      </c>
    </row>
    <row r="46" spans="3:13" x14ac:dyDescent="0.35">
      <c r="C46" s="196" t="s">
        <v>386</v>
      </c>
      <c r="D46" s="196" t="s">
        <v>325</v>
      </c>
      <c r="E46" s="196" t="s">
        <v>474</v>
      </c>
      <c r="F46" s="196" t="s">
        <v>73</v>
      </c>
      <c r="G46" s="196" t="s">
        <v>73</v>
      </c>
      <c r="H46" s="196" t="s">
        <v>530</v>
      </c>
      <c r="I46" s="196" t="s">
        <v>94</v>
      </c>
      <c r="J46" s="232">
        <v>53070292171</v>
      </c>
      <c r="K46" s="196" t="s">
        <v>73</v>
      </c>
      <c r="L46" s="196" t="s">
        <v>349</v>
      </c>
      <c r="M46" s="196" t="s">
        <v>349</v>
      </c>
    </row>
    <row r="47" spans="3:13" x14ac:dyDescent="0.35">
      <c r="C47" s="196" t="s">
        <v>363</v>
      </c>
      <c r="D47" s="196" t="s">
        <v>325</v>
      </c>
      <c r="E47" s="196" t="s">
        <v>476</v>
      </c>
      <c r="F47" s="196" t="s">
        <v>73</v>
      </c>
      <c r="G47" s="196" t="s">
        <v>73</v>
      </c>
      <c r="H47" s="196" t="s">
        <v>530</v>
      </c>
      <c r="I47" s="196" t="s">
        <v>94</v>
      </c>
      <c r="J47" s="284">
        <v>750000</v>
      </c>
      <c r="K47" s="196" t="s">
        <v>73</v>
      </c>
      <c r="L47" s="196" t="s">
        <v>349</v>
      </c>
      <c r="M47" s="196" t="s">
        <v>349</v>
      </c>
    </row>
    <row r="48" spans="3:13" x14ac:dyDescent="0.35">
      <c r="C48" s="196" t="s">
        <v>382</v>
      </c>
      <c r="D48" s="196" t="s">
        <v>325</v>
      </c>
      <c r="E48" s="196" t="s">
        <v>476</v>
      </c>
      <c r="F48" s="196" t="s">
        <v>73</v>
      </c>
      <c r="G48" s="196" t="s">
        <v>73</v>
      </c>
      <c r="H48" s="196" t="s">
        <v>530</v>
      </c>
      <c r="I48" s="196" t="s">
        <v>94</v>
      </c>
      <c r="J48" s="232">
        <v>12000000</v>
      </c>
      <c r="K48" s="196" t="s">
        <v>73</v>
      </c>
      <c r="L48" s="196" t="s">
        <v>349</v>
      </c>
      <c r="M48" s="196" t="s">
        <v>349</v>
      </c>
    </row>
    <row r="49" spans="2:13" x14ac:dyDescent="0.35">
      <c r="C49" s="196" t="s">
        <v>344</v>
      </c>
      <c r="D49" s="196" t="s">
        <v>325</v>
      </c>
      <c r="E49" s="196" t="s">
        <v>480</v>
      </c>
      <c r="F49" s="196" t="s">
        <v>73</v>
      </c>
      <c r="G49" s="196" t="s">
        <v>73</v>
      </c>
      <c r="H49" s="196" t="s">
        <v>530</v>
      </c>
      <c r="I49" s="196" t="s">
        <v>94</v>
      </c>
      <c r="J49" s="284">
        <v>28639505</v>
      </c>
      <c r="K49" s="196" t="s">
        <v>73</v>
      </c>
      <c r="L49" s="196" t="s">
        <v>349</v>
      </c>
      <c r="M49" s="196" t="s">
        <v>349</v>
      </c>
    </row>
    <row r="50" spans="2:13" x14ac:dyDescent="0.35">
      <c r="C50" s="196" t="s">
        <v>354</v>
      </c>
      <c r="D50" s="196" t="s">
        <v>325</v>
      </c>
      <c r="E50" s="196" t="s">
        <v>480</v>
      </c>
      <c r="F50" s="196" t="s">
        <v>73</v>
      </c>
      <c r="G50" s="196" t="s">
        <v>73</v>
      </c>
      <c r="H50" s="196" t="s">
        <v>530</v>
      </c>
      <c r="I50" s="196" t="s">
        <v>94</v>
      </c>
      <c r="J50" s="284">
        <v>776678077</v>
      </c>
      <c r="K50" s="196" t="s">
        <v>73</v>
      </c>
      <c r="L50" s="196" t="s">
        <v>349</v>
      </c>
      <c r="M50" s="196" t="s">
        <v>349</v>
      </c>
    </row>
    <row r="51" spans="2:13" x14ac:dyDescent="0.35">
      <c r="C51" s="196" t="s">
        <v>371</v>
      </c>
      <c r="D51" s="196" t="s">
        <v>325</v>
      </c>
      <c r="E51" s="196" t="s">
        <v>480</v>
      </c>
      <c r="F51" s="196" t="s">
        <v>73</v>
      </c>
      <c r="G51" s="196" t="s">
        <v>73</v>
      </c>
      <c r="H51" s="196" t="s">
        <v>530</v>
      </c>
      <c r="I51" s="196" t="s">
        <v>94</v>
      </c>
      <c r="J51" s="284">
        <v>92133279</v>
      </c>
      <c r="K51" s="196" t="s">
        <v>73</v>
      </c>
      <c r="L51" s="196" t="s">
        <v>349</v>
      </c>
      <c r="M51" s="196" t="s">
        <v>349</v>
      </c>
    </row>
    <row r="52" spans="2:13" x14ac:dyDescent="0.35">
      <c r="B52" s="196" t="str">
        <f>VLOOKUP(C52,Companies[],3,FALSE)</f>
        <v>730280E</v>
      </c>
      <c r="C52" s="196" t="s">
        <v>377</v>
      </c>
      <c r="D52" s="196" t="s">
        <v>325</v>
      </c>
      <c r="E52" s="196" t="s">
        <v>480</v>
      </c>
      <c r="F52" s="196" t="s">
        <v>73</v>
      </c>
      <c r="G52" s="196" t="s">
        <v>73</v>
      </c>
      <c r="H52" s="196" t="s">
        <v>530</v>
      </c>
      <c r="I52" s="196" t="s">
        <v>94</v>
      </c>
      <c r="J52" s="232">
        <v>1166282801</v>
      </c>
      <c r="K52" s="196" t="s">
        <v>73</v>
      </c>
      <c r="L52" s="196" t="s">
        <v>349</v>
      </c>
      <c r="M52" s="196" t="s">
        <v>349</v>
      </c>
    </row>
    <row r="53" spans="2:13" x14ac:dyDescent="0.35">
      <c r="C53" s="196" t="s">
        <v>344</v>
      </c>
      <c r="D53" s="196" t="s">
        <v>325</v>
      </c>
      <c r="E53" s="196" t="s">
        <v>488</v>
      </c>
      <c r="F53" s="196" t="s">
        <v>73</v>
      </c>
      <c r="G53" s="196" t="s">
        <v>73</v>
      </c>
      <c r="H53" s="196" t="s">
        <v>530</v>
      </c>
      <c r="I53" s="196" t="s">
        <v>94</v>
      </c>
      <c r="J53" s="284">
        <v>28639505</v>
      </c>
      <c r="K53" s="196" t="s">
        <v>73</v>
      </c>
      <c r="L53" s="196" t="s">
        <v>349</v>
      </c>
      <c r="M53" s="196" t="s">
        <v>349</v>
      </c>
    </row>
    <row r="54" spans="2:13" x14ac:dyDescent="0.35">
      <c r="C54" s="196" t="s">
        <v>354</v>
      </c>
      <c r="D54" s="196" t="s">
        <v>325</v>
      </c>
      <c r="E54" s="196" t="s">
        <v>488</v>
      </c>
      <c r="F54" s="196" t="s">
        <v>73</v>
      </c>
      <c r="G54" s="196" t="s">
        <v>73</v>
      </c>
      <c r="H54" s="196" t="s">
        <v>530</v>
      </c>
      <c r="I54" s="196" t="s">
        <v>94</v>
      </c>
      <c r="J54" s="284">
        <v>890192565</v>
      </c>
      <c r="K54" s="196" t="s">
        <v>73</v>
      </c>
      <c r="L54" s="196" t="s">
        <v>349</v>
      </c>
      <c r="M54" s="196" t="s">
        <v>349</v>
      </c>
    </row>
    <row r="55" spans="2:13" x14ac:dyDescent="0.35">
      <c r="B55" s="196" t="str">
        <f>VLOOKUP(C55,Companies[],3,FALSE)</f>
        <v>730280E</v>
      </c>
      <c r="C55" s="196" t="s">
        <v>377</v>
      </c>
      <c r="D55" s="196" t="s">
        <v>325</v>
      </c>
      <c r="E55" s="218" t="s">
        <v>488</v>
      </c>
      <c r="F55" s="196" t="s">
        <v>73</v>
      </c>
      <c r="G55" s="196" t="s">
        <v>73</v>
      </c>
      <c r="H55" s="196" t="s">
        <v>530</v>
      </c>
      <c r="I55" s="196" t="s">
        <v>94</v>
      </c>
      <c r="J55" s="232">
        <v>781758906</v>
      </c>
      <c r="K55" s="196" t="s">
        <v>73</v>
      </c>
      <c r="L55" s="196" t="s">
        <v>349</v>
      </c>
      <c r="M55" s="196" t="s">
        <v>349</v>
      </c>
    </row>
    <row r="56" spans="2:13" x14ac:dyDescent="0.35">
      <c r="C56" s="196" t="s">
        <v>344</v>
      </c>
      <c r="D56" s="196" t="s">
        <v>325</v>
      </c>
      <c r="E56" s="196" t="s">
        <v>497</v>
      </c>
      <c r="F56" s="196" t="s">
        <v>73</v>
      </c>
      <c r="G56" s="196" t="s">
        <v>73</v>
      </c>
      <c r="H56" s="196" t="s">
        <v>530</v>
      </c>
      <c r="I56" s="196" t="s">
        <v>94</v>
      </c>
      <c r="J56" s="284">
        <v>86934282</v>
      </c>
      <c r="K56" s="196" t="s">
        <v>73</v>
      </c>
      <c r="L56" s="196" t="s">
        <v>349</v>
      </c>
      <c r="M56" s="196" t="s">
        <v>349</v>
      </c>
    </row>
    <row r="57" spans="2:13" x14ac:dyDescent="0.35">
      <c r="C57" s="196" t="s">
        <v>354</v>
      </c>
      <c r="D57" s="196" t="s">
        <v>325</v>
      </c>
      <c r="E57" s="196" t="s">
        <v>497</v>
      </c>
      <c r="F57" s="196" t="s">
        <v>73</v>
      </c>
      <c r="G57" s="196" t="s">
        <v>73</v>
      </c>
      <c r="H57" s="196" t="s">
        <v>530</v>
      </c>
      <c r="I57" s="196" t="s">
        <v>94</v>
      </c>
      <c r="J57" s="284">
        <v>672125255</v>
      </c>
      <c r="K57" s="196" t="s">
        <v>73</v>
      </c>
      <c r="L57" s="196" t="s">
        <v>349</v>
      </c>
      <c r="M57" s="196" t="s">
        <v>349</v>
      </c>
    </row>
    <row r="58" spans="2:13" x14ac:dyDescent="0.35">
      <c r="C58" s="196" t="s">
        <v>371</v>
      </c>
      <c r="D58" s="196" t="s">
        <v>325</v>
      </c>
      <c r="E58" s="196" t="s">
        <v>497</v>
      </c>
      <c r="F58" s="196" t="s">
        <v>73</v>
      </c>
      <c r="G58" s="196" t="s">
        <v>73</v>
      </c>
      <c r="H58" s="196" t="s">
        <v>530</v>
      </c>
      <c r="I58" s="196" t="s">
        <v>94</v>
      </c>
      <c r="J58" s="284">
        <v>133463174</v>
      </c>
      <c r="K58" s="196" t="s">
        <v>73</v>
      </c>
      <c r="L58" s="196" t="s">
        <v>349</v>
      </c>
      <c r="M58" s="196" t="s">
        <v>349</v>
      </c>
    </row>
    <row r="59" spans="2:13" x14ac:dyDescent="0.35">
      <c r="C59" s="196" t="s">
        <v>377</v>
      </c>
      <c r="D59" s="196" t="s">
        <v>325</v>
      </c>
      <c r="E59" s="196" t="s">
        <v>497</v>
      </c>
      <c r="F59" s="196" t="s">
        <v>73</v>
      </c>
      <c r="G59" s="196" t="s">
        <v>73</v>
      </c>
      <c r="H59" s="196" t="s">
        <v>530</v>
      </c>
      <c r="I59" s="196" t="s">
        <v>94</v>
      </c>
      <c r="J59" s="232">
        <v>1258881975</v>
      </c>
      <c r="K59" s="196" t="s">
        <v>73</v>
      </c>
      <c r="L59" s="196" t="s">
        <v>349</v>
      </c>
      <c r="M59" s="196" t="s">
        <v>349</v>
      </c>
    </row>
    <row r="60" spans="2:13" x14ac:dyDescent="0.35">
      <c r="C60" s="196" t="s">
        <v>384</v>
      </c>
      <c r="D60" s="196" t="s">
        <v>325</v>
      </c>
      <c r="E60" s="196" t="s">
        <v>497</v>
      </c>
      <c r="F60" s="196" t="s">
        <v>73</v>
      </c>
      <c r="G60" s="196" t="s">
        <v>73</v>
      </c>
      <c r="H60" s="196" t="s">
        <v>530</v>
      </c>
      <c r="I60" s="196" t="s">
        <v>94</v>
      </c>
      <c r="J60" s="232">
        <v>2427732</v>
      </c>
      <c r="K60" s="196" t="s">
        <v>73</v>
      </c>
      <c r="L60" s="196" t="s">
        <v>349</v>
      </c>
      <c r="M60" s="196" t="s">
        <v>349</v>
      </c>
    </row>
    <row r="61" spans="2:13" x14ac:dyDescent="0.35">
      <c r="C61" s="196" t="s">
        <v>354</v>
      </c>
      <c r="D61" s="196" t="s">
        <v>325</v>
      </c>
      <c r="E61" s="196" t="s">
        <v>498</v>
      </c>
      <c r="F61" s="196" t="s">
        <v>73</v>
      </c>
      <c r="G61" s="196" t="s">
        <v>73</v>
      </c>
      <c r="H61" s="196" t="s">
        <v>530</v>
      </c>
      <c r="I61" s="196" t="s">
        <v>94</v>
      </c>
      <c r="J61" s="284">
        <v>343530688</v>
      </c>
      <c r="K61" s="196" t="s">
        <v>73</v>
      </c>
      <c r="L61" s="196" t="s">
        <v>349</v>
      </c>
      <c r="M61" s="196" t="s">
        <v>349</v>
      </c>
    </row>
    <row r="62" spans="2:13" x14ac:dyDescent="0.35">
      <c r="C62" s="196" t="s">
        <v>377</v>
      </c>
      <c r="D62" s="196" t="s">
        <v>325</v>
      </c>
      <c r="E62" s="196" t="s">
        <v>498</v>
      </c>
      <c r="F62" s="196" t="s">
        <v>73</v>
      </c>
      <c r="G62" s="196" t="s">
        <v>73</v>
      </c>
      <c r="H62" s="196" t="s">
        <v>530</v>
      </c>
      <c r="I62" s="196" t="s">
        <v>94</v>
      </c>
      <c r="J62" s="284">
        <v>3889688</v>
      </c>
      <c r="K62" s="196" t="s">
        <v>73</v>
      </c>
      <c r="L62" s="196" t="s">
        <v>349</v>
      </c>
      <c r="M62" s="196" t="s">
        <v>349</v>
      </c>
    </row>
    <row r="63" spans="2:13" x14ac:dyDescent="0.35">
      <c r="C63" s="196" t="s">
        <v>377</v>
      </c>
      <c r="D63" s="196" t="s">
        <v>325</v>
      </c>
      <c r="E63" s="196" t="s">
        <v>435</v>
      </c>
      <c r="F63" s="196" t="s">
        <v>73</v>
      </c>
      <c r="G63" s="196" t="s">
        <v>73</v>
      </c>
      <c r="H63" s="196" t="s">
        <v>530</v>
      </c>
      <c r="I63" s="196" t="s">
        <v>94</v>
      </c>
      <c r="J63" s="284">
        <v>456436687</v>
      </c>
      <c r="K63" s="196" t="s">
        <v>73</v>
      </c>
      <c r="L63" s="196" t="s">
        <v>349</v>
      </c>
      <c r="M63" s="196" t="s">
        <v>349</v>
      </c>
    </row>
    <row r="64" spans="2:13" x14ac:dyDescent="0.35">
      <c r="C64" s="196" t="s">
        <v>344</v>
      </c>
      <c r="D64" s="196" t="s">
        <v>325</v>
      </c>
      <c r="E64" s="196" t="s">
        <v>436</v>
      </c>
      <c r="F64" s="196" t="s">
        <v>66</v>
      </c>
      <c r="G64" s="196" t="s">
        <v>73</v>
      </c>
      <c r="H64" s="196" t="s">
        <v>530</v>
      </c>
      <c r="I64" s="196" t="s">
        <v>94</v>
      </c>
      <c r="J64" s="284">
        <v>214785634</v>
      </c>
      <c r="K64" s="196" t="s">
        <v>73</v>
      </c>
      <c r="L64" s="196" t="s">
        <v>349</v>
      </c>
      <c r="M64" s="196" t="s">
        <v>349</v>
      </c>
    </row>
    <row r="65" spans="2:13" x14ac:dyDescent="0.35">
      <c r="B65" s="196" t="str">
        <f>VLOOKUP(C65,Companies[],3,FALSE)</f>
        <v>730280E</v>
      </c>
      <c r="C65" s="196" t="s">
        <v>377</v>
      </c>
      <c r="D65" s="196" t="s">
        <v>325</v>
      </c>
      <c r="E65" s="196" t="s">
        <v>436</v>
      </c>
      <c r="F65" s="196" t="s">
        <v>66</v>
      </c>
      <c r="G65" s="196" t="s">
        <v>73</v>
      </c>
      <c r="H65" s="196" t="s">
        <v>530</v>
      </c>
      <c r="I65" s="196" t="s">
        <v>94</v>
      </c>
      <c r="J65" s="232">
        <v>1220098140</v>
      </c>
      <c r="K65" s="196" t="s">
        <v>73</v>
      </c>
      <c r="L65" s="196" t="s">
        <v>349</v>
      </c>
      <c r="M65" s="196" t="s">
        <v>349</v>
      </c>
    </row>
    <row r="66" spans="2:13" x14ac:dyDescent="0.35">
      <c r="C66" s="196" t="s">
        <v>344</v>
      </c>
      <c r="D66" s="196" t="s">
        <v>325</v>
      </c>
      <c r="E66" s="196" t="s">
        <v>438</v>
      </c>
      <c r="F66" s="196" t="s">
        <v>66</v>
      </c>
      <c r="G66" s="196" t="s">
        <v>73</v>
      </c>
      <c r="H66" s="196" t="s">
        <v>530</v>
      </c>
      <c r="I66" s="196" t="s">
        <v>94</v>
      </c>
      <c r="J66" s="284">
        <v>13750518014</v>
      </c>
      <c r="K66" s="196" t="s">
        <v>73</v>
      </c>
      <c r="L66" s="196" t="s">
        <v>349</v>
      </c>
      <c r="M66" s="196" t="s">
        <v>349</v>
      </c>
    </row>
    <row r="67" spans="2:13" x14ac:dyDescent="0.35">
      <c r="C67" s="196" t="s">
        <v>354</v>
      </c>
      <c r="D67" s="196" t="s">
        <v>325</v>
      </c>
      <c r="E67" s="196" t="s">
        <v>438</v>
      </c>
      <c r="F67" s="196" t="s">
        <v>66</v>
      </c>
      <c r="G67" s="196" t="s">
        <v>73</v>
      </c>
      <c r="H67" s="196" t="s">
        <v>530</v>
      </c>
      <c r="I67" s="196" t="s">
        <v>94</v>
      </c>
      <c r="J67" s="284">
        <v>49614999212</v>
      </c>
      <c r="K67" s="196" t="s">
        <v>73</v>
      </c>
      <c r="L67" s="196" t="s">
        <v>349</v>
      </c>
      <c r="M67" s="196" t="s">
        <v>349</v>
      </c>
    </row>
    <row r="68" spans="2:13" x14ac:dyDescent="0.35">
      <c r="C68" s="196" t="s">
        <v>357</v>
      </c>
      <c r="D68" s="196" t="s">
        <v>325</v>
      </c>
      <c r="E68" s="196" t="s">
        <v>438</v>
      </c>
      <c r="F68" s="196" t="s">
        <v>66</v>
      </c>
      <c r="G68" s="196" t="s">
        <v>73</v>
      </c>
      <c r="H68" s="196" t="s">
        <v>530</v>
      </c>
      <c r="I68" s="196" t="s">
        <v>94</v>
      </c>
      <c r="J68" s="284">
        <v>35011934432</v>
      </c>
      <c r="K68" s="196" t="s">
        <v>73</v>
      </c>
      <c r="L68" s="196" t="s">
        <v>349</v>
      </c>
      <c r="M68" s="196" t="s">
        <v>349</v>
      </c>
    </row>
    <row r="69" spans="2:13" x14ac:dyDescent="0.35">
      <c r="C69" s="196" t="s">
        <v>359</v>
      </c>
      <c r="D69" s="196" t="s">
        <v>325</v>
      </c>
      <c r="E69" s="196" t="s">
        <v>438</v>
      </c>
      <c r="F69" s="196" t="s">
        <v>66</v>
      </c>
      <c r="G69" s="196" t="s">
        <v>73</v>
      </c>
      <c r="H69" s="196" t="s">
        <v>530</v>
      </c>
      <c r="I69" s="196" t="s">
        <v>94</v>
      </c>
      <c r="J69" s="284">
        <v>11466506434</v>
      </c>
      <c r="K69" s="196" t="s">
        <v>73</v>
      </c>
      <c r="L69" s="196" t="s">
        <v>349</v>
      </c>
      <c r="M69" s="196" t="s">
        <v>349</v>
      </c>
    </row>
    <row r="70" spans="2:13" x14ac:dyDescent="0.35">
      <c r="C70" s="196" t="s">
        <v>367</v>
      </c>
      <c r="D70" s="196" t="s">
        <v>325</v>
      </c>
      <c r="E70" s="196" t="s">
        <v>438</v>
      </c>
      <c r="F70" s="196" t="s">
        <v>66</v>
      </c>
      <c r="G70" s="196" t="s">
        <v>73</v>
      </c>
      <c r="H70" s="196" t="s">
        <v>530</v>
      </c>
      <c r="I70" s="196" t="s">
        <v>94</v>
      </c>
      <c r="J70" s="284">
        <v>861212988</v>
      </c>
      <c r="K70" s="196" t="s">
        <v>73</v>
      </c>
      <c r="L70" s="196" t="s">
        <v>349</v>
      </c>
      <c r="M70" s="196" t="s">
        <v>349</v>
      </c>
    </row>
    <row r="71" spans="2:13" x14ac:dyDescent="0.35">
      <c r="C71" s="196" t="s">
        <v>371</v>
      </c>
      <c r="D71" s="196" t="s">
        <v>325</v>
      </c>
      <c r="E71" s="196" t="s">
        <v>438</v>
      </c>
      <c r="F71" s="196" t="s">
        <v>66</v>
      </c>
      <c r="G71" s="196" t="s">
        <v>73</v>
      </c>
      <c r="H71" s="196" t="s">
        <v>530</v>
      </c>
      <c r="I71" s="196" t="s">
        <v>94</v>
      </c>
      <c r="J71" s="284">
        <v>34704366184</v>
      </c>
      <c r="K71" s="196" t="s">
        <v>73</v>
      </c>
      <c r="L71" s="196" t="s">
        <v>349</v>
      </c>
      <c r="M71" s="196" t="s">
        <v>349</v>
      </c>
    </row>
    <row r="72" spans="2:13" x14ac:dyDescent="0.35">
      <c r="C72" s="196" t="s">
        <v>375</v>
      </c>
      <c r="D72" s="196" t="s">
        <v>325</v>
      </c>
      <c r="E72" s="196" t="s">
        <v>438</v>
      </c>
      <c r="F72" s="196" t="s">
        <v>66</v>
      </c>
      <c r="G72" s="196" t="s">
        <v>73</v>
      </c>
      <c r="H72" s="196" t="s">
        <v>530</v>
      </c>
      <c r="I72" s="196" t="s">
        <v>94</v>
      </c>
      <c r="J72" s="284">
        <v>5475984298</v>
      </c>
      <c r="K72" s="196" t="s">
        <v>73</v>
      </c>
      <c r="L72" s="196" t="s">
        <v>349</v>
      </c>
      <c r="M72" s="196" t="s">
        <v>349</v>
      </c>
    </row>
    <row r="73" spans="2:13" x14ac:dyDescent="0.35">
      <c r="C73" s="196" t="s">
        <v>377</v>
      </c>
      <c r="D73" s="196" t="s">
        <v>325</v>
      </c>
      <c r="E73" s="196" t="s">
        <v>438</v>
      </c>
      <c r="F73" s="196" t="s">
        <v>66</v>
      </c>
      <c r="G73" s="196" t="s">
        <v>73</v>
      </c>
      <c r="H73" s="196" t="s">
        <v>530</v>
      </c>
      <c r="I73" s="196" t="s">
        <v>94</v>
      </c>
      <c r="J73" s="232">
        <v>179556503494</v>
      </c>
      <c r="K73" s="196" t="s">
        <v>73</v>
      </c>
      <c r="L73" s="196" t="s">
        <v>349</v>
      </c>
      <c r="M73" s="196" t="s">
        <v>349</v>
      </c>
    </row>
    <row r="74" spans="2:13" x14ac:dyDescent="0.35">
      <c r="C74" s="196" t="s">
        <v>379</v>
      </c>
      <c r="D74" s="196" t="s">
        <v>325</v>
      </c>
      <c r="E74" s="196" t="s">
        <v>438</v>
      </c>
      <c r="F74" s="196" t="s">
        <v>66</v>
      </c>
      <c r="G74" s="196" t="s">
        <v>73</v>
      </c>
      <c r="H74" s="196" t="s">
        <v>530</v>
      </c>
      <c r="I74" s="196" t="s">
        <v>94</v>
      </c>
      <c r="J74" s="232">
        <v>576085548</v>
      </c>
      <c r="K74" s="196" t="s">
        <v>73</v>
      </c>
      <c r="L74" s="196" t="s">
        <v>349</v>
      </c>
      <c r="M74" s="196" t="s">
        <v>349</v>
      </c>
    </row>
    <row r="75" spans="2:13" x14ac:dyDescent="0.35">
      <c r="C75" s="196" t="s">
        <v>384</v>
      </c>
      <c r="D75" s="196" t="s">
        <v>325</v>
      </c>
      <c r="E75" s="196" t="s">
        <v>438</v>
      </c>
      <c r="F75" s="196" t="s">
        <v>66</v>
      </c>
      <c r="G75" s="196" t="s">
        <v>73</v>
      </c>
      <c r="H75" s="196" t="s">
        <v>530</v>
      </c>
      <c r="I75" s="196" t="s">
        <v>94</v>
      </c>
      <c r="J75" s="232">
        <v>276195064</v>
      </c>
      <c r="K75" s="196" t="s">
        <v>73</v>
      </c>
      <c r="L75" s="196" t="s">
        <v>349</v>
      </c>
      <c r="M75" s="196" t="s">
        <v>349</v>
      </c>
    </row>
    <row r="76" spans="2:13" x14ac:dyDescent="0.35">
      <c r="C76" s="196" t="s">
        <v>386</v>
      </c>
      <c r="D76" s="196" t="s">
        <v>325</v>
      </c>
      <c r="E76" s="196" t="s">
        <v>438</v>
      </c>
      <c r="F76" s="196" t="s">
        <v>66</v>
      </c>
      <c r="G76" s="196" t="s">
        <v>73</v>
      </c>
      <c r="H76" s="196" t="s">
        <v>530</v>
      </c>
      <c r="I76" s="196" t="s">
        <v>94</v>
      </c>
      <c r="J76" s="232">
        <v>57712395967</v>
      </c>
      <c r="K76" s="196" t="s">
        <v>73</v>
      </c>
      <c r="L76" s="196" t="s">
        <v>349</v>
      </c>
      <c r="M76" s="196" t="s">
        <v>349</v>
      </c>
    </row>
    <row r="77" spans="2:13" x14ac:dyDescent="0.35">
      <c r="C77" s="196" t="s">
        <v>388</v>
      </c>
      <c r="D77" s="196" t="s">
        <v>325</v>
      </c>
      <c r="E77" s="196" t="s">
        <v>438</v>
      </c>
      <c r="F77" s="196" t="s">
        <v>66</v>
      </c>
      <c r="G77" s="196" t="s">
        <v>73</v>
      </c>
      <c r="H77" s="196" t="s">
        <v>530</v>
      </c>
      <c r="I77" s="196" t="s">
        <v>94</v>
      </c>
      <c r="J77" s="232">
        <v>35737553336</v>
      </c>
      <c r="K77" s="196" t="s">
        <v>73</v>
      </c>
      <c r="L77" s="196" t="s">
        <v>349</v>
      </c>
      <c r="M77" s="196" t="s">
        <v>349</v>
      </c>
    </row>
    <row r="78" spans="2:13" x14ac:dyDescent="0.35">
      <c r="C78" s="196" t="s">
        <v>391</v>
      </c>
      <c r="D78" s="196" t="s">
        <v>325</v>
      </c>
      <c r="E78" s="196" t="s">
        <v>438</v>
      </c>
      <c r="F78" s="196" t="s">
        <v>66</v>
      </c>
      <c r="G78" s="196" t="s">
        <v>73</v>
      </c>
      <c r="H78" s="196" t="s">
        <v>530</v>
      </c>
      <c r="I78" s="196" t="s">
        <v>94</v>
      </c>
      <c r="J78" s="232">
        <v>52761508754</v>
      </c>
      <c r="K78" s="196" t="s">
        <v>73</v>
      </c>
      <c r="L78" s="196" t="s">
        <v>349</v>
      </c>
      <c r="M78" s="196" t="s">
        <v>349</v>
      </c>
    </row>
    <row r="79" spans="2:13" x14ac:dyDescent="0.35">
      <c r="C79" s="196" t="s">
        <v>361</v>
      </c>
      <c r="D79" s="196" t="s">
        <v>325</v>
      </c>
      <c r="E79" s="196" t="s">
        <v>499</v>
      </c>
      <c r="F79" s="196" t="s">
        <v>66</v>
      </c>
      <c r="G79" s="196" t="s">
        <v>73</v>
      </c>
      <c r="H79" s="196" t="s">
        <v>530</v>
      </c>
      <c r="I79" s="196" t="s">
        <v>94</v>
      </c>
      <c r="J79" s="284">
        <v>1441615234</v>
      </c>
      <c r="K79" s="196" t="s">
        <v>73</v>
      </c>
      <c r="L79" s="196" t="s">
        <v>349</v>
      </c>
      <c r="M79" s="196" t="s">
        <v>349</v>
      </c>
    </row>
    <row r="80" spans="2:13" x14ac:dyDescent="0.35">
      <c r="C80" s="196" t="s">
        <v>363</v>
      </c>
      <c r="D80" s="196" t="s">
        <v>325</v>
      </c>
      <c r="E80" s="196" t="s">
        <v>499</v>
      </c>
      <c r="F80" s="196" t="s">
        <v>66</v>
      </c>
      <c r="G80" s="196" t="s">
        <v>73</v>
      </c>
      <c r="H80" s="196" t="s">
        <v>530</v>
      </c>
      <c r="I80" s="196" t="s">
        <v>94</v>
      </c>
      <c r="J80" s="284">
        <v>4153551073</v>
      </c>
      <c r="K80" s="196" t="s">
        <v>73</v>
      </c>
      <c r="L80" s="196" t="s">
        <v>349</v>
      </c>
      <c r="M80" s="196" t="s">
        <v>349</v>
      </c>
    </row>
    <row r="81" spans="3:13" x14ac:dyDescent="0.35">
      <c r="C81" s="196" t="s">
        <v>363</v>
      </c>
      <c r="D81" s="196" t="s">
        <v>327</v>
      </c>
      <c r="E81" s="196" t="s">
        <v>462</v>
      </c>
      <c r="F81" s="196" t="s">
        <v>73</v>
      </c>
      <c r="G81" s="196" t="s">
        <v>73</v>
      </c>
      <c r="H81" s="196" t="s">
        <v>530</v>
      </c>
      <c r="I81" s="196" t="s">
        <v>94</v>
      </c>
      <c r="J81" s="284">
        <v>100000</v>
      </c>
      <c r="K81" s="196" t="s">
        <v>73</v>
      </c>
      <c r="L81" s="196" t="s">
        <v>349</v>
      </c>
      <c r="M81" s="196" t="s">
        <v>349</v>
      </c>
    </row>
    <row r="82" spans="3:13" x14ac:dyDescent="0.35">
      <c r="C82" s="196" t="s">
        <v>386</v>
      </c>
      <c r="D82" s="196" t="s">
        <v>327</v>
      </c>
      <c r="E82" s="196" t="s">
        <v>462</v>
      </c>
      <c r="F82" s="196" t="s">
        <v>73</v>
      </c>
      <c r="G82" s="196" t="s">
        <v>73</v>
      </c>
      <c r="H82" s="196" t="s">
        <v>530</v>
      </c>
      <c r="I82" s="196" t="s">
        <v>94</v>
      </c>
      <c r="J82" s="232">
        <v>243667443</v>
      </c>
      <c r="K82" s="196" t="s">
        <v>73</v>
      </c>
      <c r="L82" s="196" t="s">
        <v>349</v>
      </c>
      <c r="M82" s="196" t="s">
        <v>349</v>
      </c>
    </row>
    <row r="83" spans="3:13" x14ac:dyDescent="0.35">
      <c r="C83" s="196" t="s">
        <v>344</v>
      </c>
      <c r="D83" s="196" t="s">
        <v>327</v>
      </c>
      <c r="E83" s="196" t="s">
        <v>445</v>
      </c>
      <c r="F83" s="196" t="s">
        <v>73</v>
      </c>
      <c r="G83" s="196" t="s">
        <v>73</v>
      </c>
      <c r="H83" s="196" t="s">
        <v>530</v>
      </c>
      <c r="I83" s="196" t="s">
        <v>94</v>
      </c>
      <c r="J83" s="284">
        <v>1297814</v>
      </c>
      <c r="K83" s="196" t="s">
        <v>73</v>
      </c>
      <c r="L83" s="196" t="s">
        <v>349</v>
      </c>
      <c r="M83" s="196" t="s">
        <v>349</v>
      </c>
    </row>
    <row r="84" spans="3:13" x14ac:dyDescent="0.35">
      <c r="C84" s="196" t="s">
        <v>354</v>
      </c>
      <c r="D84" s="196" t="s">
        <v>327</v>
      </c>
      <c r="E84" s="196" t="s">
        <v>445</v>
      </c>
      <c r="F84" s="196" t="s">
        <v>73</v>
      </c>
      <c r="G84" s="196" t="s">
        <v>73</v>
      </c>
      <c r="H84" s="196" t="s">
        <v>530</v>
      </c>
      <c r="I84" s="196" t="s">
        <v>94</v>
      </c>
      <c r="J84" s="284">
        <v>8226261</v>
      </c>
      <c r="K84" s="196" t="s">
        <v>73</v>
      </c>
      <c r="L84" s="196" t="s">
        <v>349</v>
      </c>
      <c r="M84" s="196" t="s">
        <v>349</v>
      </c>
    </row>
    <row r="85" spans="3:13" x14ac:dyDescent="0.35">
      <c r="C85" s="196" t="s">
        <v>359</v>
      </c>
      <c r="D85" s="196" t="s">
        <v>327</v>
      </c>
      <c r="E85" s="196" t="s">
        <v>445</v>
      </c>
      <c r="F85" s="196" t="s">
        <v>73</v>
      </c>
      <c r="G85" s="196" t="s">
        <v>73</v>
      </c>
      <c r="H85" s="196" t="s">
        <v>530</v>
      </c>
      <c r="I85" s="196" t="s">
        <v>94</v>
      </c>
      <c r="J85" s="284">
        <v>17283912</v>
      </c>
      <c r="K85" s="196" t="s">
        <v>73</v>
      </c>
      <c r="L85" s="196" t="s">
        <v>349</v>
      </c>
      <c r="M85" s="196" t="s">
        <v>349</v>
      </c>
    </row>
    <row r="86" spans="3:13" x14ac:dyDescent="0.35">
      <c r="C86" s="196" t="s">
        <v>361</v>
      </c>
      <c r="D86" s="196" t="s">
        <v>327</v>
      </c>
      <c r="E86" s="196" t="s">
        <v>445</v>
      </c>
      <c r="F86" s="196" t="s">
        <v>73</v>
      </c>
      <c r="G86" s="196" t="s">
        <v>73</v>
      </c>
      <c r="H86" s="196" t="s">
        <v>530</v>
      </c>
      <c r="I86" s="196" t="s">
        <v>94</v>
      </c>
      <c r="J86" s="284">
        <v>480671</v>
      </c>
      <c r="K86" s="196" t="s">
        <v>73</v>
      </c>
      <c r="L86" s="196" t="s">
        <v>349</v>
      </c>
      <c r="M86" s="196" t="s">
        <v>349</v>
      </c>
    </row>
    <row r="87" spans="3:13" x14ac:dyDescent="0.35">
      <c r="C87" s="196" t="s">
        <v>363</v>
      </c>
      <c r="D87" s="196" t="s">
        <v>327</v>
      </c>
      <c r="E87" s="196" t="s">
        <v>445</v>
      </c>
      <c r="F87" s="196" t="s">
        <v>73</v>
      </c>
      <c r="G87" s="196" t="s">
        <v>73</v>
      </c>
      <c r="H87" s="196" t="s">
        <v>530</v>
      </c>
      <c r="I87" s="196" t="s">
        <v>94</v>
      </c>
      <c r="J87" s="284">
        <v>11675368</v>
      </c>
      <c r="K87" s="196" t="s">
        <v>73</v>
      </c>
      <c r="L87" s="196" t="s">
        <v>349</v>
      </c>
      <c r="M87" s="196" t="s">
        <v>349</v>
      </c>
    </row>
    <row r="88" spans="3:13" x14ac:dyDescent="0.35">
      <c r="C88" s="196" t="s">
        <v>367</v>
      </c>
      <c r="D88" s="196" t="s">
        <v>327</v>
      </c>
      <c r="E88" s="196" t="s">
        <v>445</v>
      </c>
      <c r="F88" s="196" t="s">
        <v>73</v>
      </c>
      <c r="G88" s="196" t="s">
        <v>73</v>
      </c>
      <c r="H88" s="196" t="s">
        <v>530</v>
      </c>
      <c r="I88" s="196" t="s">
        <v>94</v>
      </c>
      <c r="J88" s="284">
        <v>23817</v>
      </c>
      <c r="K88" s="196" t="s">
        <v>73</v>
      </c>
      <c r="L88" s="196" t="s">
        <v>349</v>
      </c>
      <c r="M88" s="196" t="s">
        <v>349</v>
      </c>
    </row>
    <row r="89" spans="3:13" x14ac:dyDescent="0.35">
      <c r="C89" s="196" t="s">
        <v>371</v>
      </c>
      <c r="D89" s="196" t="s">
        <v>327</v>
      </c>
      <c r="E89" s="196" t="s">
        <v>445</v>
      </c>
      <c r="F89" s="196" t="s">
        <v>73</v>
      </c>
      <c r="G89" s="196" t="s">
        <v>73</v>
      </c>
      <c r="H89" s="196" t="s">
        <v>530</v>
      </c>
      <c r="I89" s="196" t="s">
        <v>94</v>
      </c>
      <c r="J89" s="284">
        <v>4417034</v>
      </c>
      <c r="K89" s="196" t="s">
        <v>73</v>
      </c>
      <c r="L89" s="196" t="s">
        <v>349</v>
      </c>
      <c r="M89" s="196" t="s">
        <v>349</v>
      </c>
    </row>
    <row r="90" spans="3:13" x14ac:dyDescent="0.35">
      <c r="C90" s="196" t="s">
        <v>373</v>
      </c>
      <c r="D90" s="196" t="s">
        <v>327</v>
      </c>
      <c r="E90" s="196" t="s">
        <v>445</v>
      </c>
      <c r="F90" s="196" t="s">
        <v>73</v>
      </c>
      <c r="G90" s="196" t="s">
        <v>73</v>
      </c>
      <c r="H90" s="196" t="s">
        <v>530</v>
      </c>
      <c r="I90" s="196" t="s">
        <v>94</v>
      </c>
      <c r="J90" s="284">
        <v>6662</v>
      </c>
      <c r="K90" s="196" t="s">
        <v>73</v>
      </c>
      <c r="L90" s="196" t="s">
        <v>349</v>
      </c>
      <c r="M90" s="196" t="s">
        <v>349</v>
      </c>
    </row>
    <row r="91" spans="3:13" x14ac:dyDescent="0.35">
      <c r="C91" s="196" t="s">
        <v>377</v>
      </c>
      <c r="D91" s="196" t="s">
        <v>327</v>
      </c>
      <c r="E91" s="196" t="s">
        <v>445</v>
      </c>
      <c r="F91" s="196" t="s">
        <v>73</v>
      </c>
      <c r="G91" s="196" t="s">
        <v>73</v>
      </c>
      <c r="H91" s="196" t="s">
        <v>530</v>
      </c>
      <c r="I91" s="196" t="s">
        <v>94</v>
      </c>
      <c r="J91" s="232">
        <v>90436072</v>
      </c>
      <c r="K91" s="196" t="s">
        <v>73</v>
      </c>
      <c r="L91" s="196" t="s">
        <v>349</v>
      </c>
      <c r="M91" s="196" t="s">
        <v>349</v>
      </c>
    </row>
    <row r="92" spans="3:13" x14ac:dyDescent="0.35">
      <c r="C92" s="196" t="s">
        <v>379</v>
      </c>
      <c r="D92" s="196" t="s">
        <v>327</v>
      </c>
      <c r="E92" s="196" t="s">
        <v>445</v>
      </c>
      <c r="F92" s="196" t="s">
        <v>73</v>
      </c>
      <c r="G92" s="196" t="s">
        <v>73</v>
      </c>
      <c r="H92" s="196" t="s">
        <v>530</v>
      </c>
      <c r="I92" s="196" t="s">
        <v>94</v>
      </c>
      <c r="J92" s="232">
        <v>493892</v>
      </c>
      <c r="K92" s="196" t="s">
        <v>73</v>
      </c>
      <c r="L92" s="196" t="s">
        <v>349</v>
      </c>
      <c r="M92" s="196" t="s">
        <v>349</v>
      </c>
    </row>
    <row r="93" spans="3:13" x14ac:dyDescent="0.35">
      <c r="C93" s="196" t="s">
        <v>382</v>
      </c>
      <c r="D93" s="196" t="s">
        <v>327</v>
      </c>
      <c r="E93" s="196" t="s">
        <v>445</v>
      </c>
      <c r="F93" s="196" t="s">
        <v>73</v>
      </c>
      <c r="G93" s="196" t="s">
        <v>73</v>
      </c>
      <c r="H93" s="196" t="s">
        <v>530</v>
      </c>
      <c r="I93" s="196" t="s">
        <v>94</v>
      </c>
      <c r="J93" s="232">
        <v>200058</v>
      </c>
      <c r="K93" s="196" t="s">
        <v>73</v>
      </c>
      <c r="L93" s="196" t="s">
        <v>349</v>
      </c>
      <c r="M93" s="196" t="s">
        <v>349</v>
      </c>
    </row>
    <row r="94" spans="3:13" x14ac:dyDescent="0.35">
      <c r="C94" s="196" t="s">
        <v>384</v>
      </c>
      <c r="D94" s="196" t="s">
        <v>327</v>
      </c>
      <c r="E94" s="196" t="s">
        <v>445</v>
      </c>
      <c r="F94" s="196" t="s">
        <v>73</v>
      </c>
      <c r="G94" s="196" t="s">
        <v>73</v>
      </c>
      <c r="H94" s="196" t="s">
        <v>530</v>
      </c>
      <c r="I94" s="196" t="s">
        <v>94</v>
      </c>
      <c r="J94" s="232">
        <v>37694</v>
      </c>
      <c r="K94" s="196" t="s">
        <v>73</v>
      </c>
      <c r="L94" s="196" t="s">
        <v>349</v>
      </c>
      <c r="M94" s="196" t="s">
        <v>349</v>
      </c>
    </row>
    <row r="95" spans="3:13" x14ac:dyDescent="0.35">
      <c r="C95" s="196" t="s">
        <v>386</v>
      </c>
      <c r="D95" s="196" t="s">
        <v>327</v>
      </c>
      <c r="E95" s="196" t="s">
        <v>445</v>
      </c>
      <c r="F95" s="196" t="s">
        <v>73</v>
      </c>
      <c r="G95" s="196" t="s">
        <v>73</v>
      </c>
      <c r="H95" s="196" t="s">
        <v>530</v>
      </c>
      <c r="I95" s="196" t="s">
        <v>94</v>
      </c>
      <c r="J95" s="232">
        <v>6042424</v>
      </c>
      <c r="K95" s="196" t="s">
        <v>73</v>
      </c>
      <c r="L95" s="196" t="s">
        <v>349</v>
      </c>
      <c r="M95" s="196" t="s">
        <v>349</v>
      </c>
    </row>
    <row r="96" spans="3:13" x14ac:dyDescent="0.35">
      <c r="C96" s="196" t="s">
        <v>391</v>
      </c>
      <c r="D96" s="196" t="s">
        <v>327</v>
      </c>
      <c r="E96" s="196" t="s">
        <v>445</v>
      </c>
      <c r="F96" s="196" t="s">
        <v>73</v>
      </c>
      <c r="G96" s="196" t="s">
        <v>73</v>
      </c>
      <c r="H96" s="196" t="s">
        <v>530</v>
      </c>
      <c r="I96" s="196" t="s">
        <v>94</v>
      </c>
      <c r="J96" s="232">
        <v>22666250</v>
      </c>
      <c r="K96" s="196" t="s">
        <v>73</v>
      </c>
      <c r="L96" s="196" t="s">
        <v>349</v>
      </c>
      <c r="M96" s="196" t="s">
        <v>349</v>
      </c>
    </row>
    <row r="97" spans="3:13" x14ac:dyDescent="0.35">
      <c r="C97" s="196" t="s">
        <v>344</v>
      </c>
      <c r="D97" s="196" t="s">
        <v>327</v>
      </c>
      <c r="E97" s="196" t="s">
        <v>446</v>
      </c>
      <c r="F97" s="196" t="s">
        <v>73</v>
      </c>
      <c r="G97" s="196" t="s">
        <v>73</v>
      </c>
      <c r="H97" s="196" t="s">
        <v>530</v>
      </c>
      <c r="I97" s="196" t="s">
        <v>94</v>
      </c>
      <c r="J97" s="284">
        <v>593483</v>
      </c>
      <c r="K97" s="196" t="s">
        <v>73</v>
      </c>
      <c r="L97" s="196" t="s">
        <v>349</v>
      </c>
      <c r="M97" s="196" t="s">
        <v>349</v>
      </c>
    </row>
    <row r="98" spans="3:13" x14ac:dyDescent="0.35">
      <c r="C98" s="196" t="s">
        <v>354</v>
      </c>
      <c r="D98" s="196" t="s">
        <v>327</v>
      </c>
      <c r="E98" s="196" t="s">
        <v>446</v>
      </c>
      <c r="F98" s="196" t="s">
        <v>73</v>
      </c>
      <c r="G98" s="196" t="s">
        <v>73</v>
      </c>
      <c r="H98" s="196" t="s">
        <v>530</v>
      </c>
      <c r="I98" s="196" t="s">
        <v>94</v>
      </c>
      <c r="J98" s="284">
        <v>3959222</v>
      </c>
      <c r="K98" s="196" t="s">
        <v>73</v>
      </c>
      <c r="L98" s="196" t="s">
        <v>349</v>
      </c>
      <c r="M98" s="196" t="s">
        <v>349</v>
      </c>
    </row>
    <row r="99" spans="3:13" x14ac:dyDescent="0.35">
      <c r="C99" s="196" t="s">
        <v>359</v>
      </c>
      <c r="D99" s="196" t="s">
        <v>327</v>
      </c>
      <c r="E99" s="196" t="s">
        <v>446</v>
      </c>
      <c r="F99" s="196" t="s">
        <v>73</v>
      </c>
      <c r="G99" s="196" t="s">
        <v>73</v>
      </c>
      <c r="H99" s="196" t="s">
        <v>530</v>
      </c>
      <c r="I99" s="196" t="s">
        <v>94</v>
      </c>
      <c r="J99" s="284">
        <v>8642094</v>
      </c>
      <c r="K99" s="196" t="s">
        <v>73</v>
      </c>
      <c r="L99" s="196" t="s">
        <v>349</v>
      </c>
      <c r="M99" s="196" t="s">
        <v>349</v>
      </c>
    </row>
    <row r="100" spans="3:13" x14ac:dyDescent="0.35">
      <c r="C100" s="196" t="s">
        <v>361</v>
      </c>
      <c r="D100" s="196" t="s">
        <v>327</v>
      </c>
      <c r="E100" s="196" t="s">
        <v>446</v>
      </c>
      <c r="F100" s="196" t="s">
        <v>73</v>
      </c>
      <c r="G100" s="196" t="s">
        <v>73</v>
      </c>
      <c r="H100" s="196" t="s">
        <v>530</v>
      </c>
      <c r="I100" s="196" t="s">
        <v>94</v>
      </c>
      <c r="J100" s="284">
        <v>239483</v>
      </c>
      <c r="K100" s="196" t="s">
        <v>73</v>
      </c>
      <c r="L100" s="196" t="s">
        <v>349</v>
      </c>
      <c r="M100" s="196" t="s">
        <v>349</v>
      </c>
    </row>
    <row r="101" spans="3:13" x14ac:dyDescent="0.35">
      <c r="C101" s="196" t="s">
        <v>363</v>
      </c>
      <c r="D101" s="196" t="s">
        <v>327</v>
      </c>
      <c r="E101" s="196" t="s">
        <v>446</v>
      </c>
      <c r="F101" s="196" t="s">
        <v>73</v>
      </c>
      <c r="G101" s="196" t="s">
        <v>73</v>
      </c>
      <c r="H101" s="196" t="s">
        <v>530</v>
      </c>
      <c r="I101" s="196" t="s">
        <v>94</v>
      </c>
      <c r="J101" s="284">
        <v>5650400</v>
      </c>
      <c r="K101" s="196" t="s">
        <v>73</v>
      </c>
      <c r="L101" s="196" t="s">
        <v>349</v>
      </c>
      <c r="M101" s="196" t="s">
        <v>349</v>
      </c>
    </row>
    <row r="102" spans="3:13" x14ac:dyDescent="0.35">
      <c r="C102" s="196" t="s">
        <v>367</v>
      </c>
      <c r="D102" s="196" t="s">
        <v>327</v>
      </c>
      <c r="E102" s="196" t="s">
        <v>446</v>
      </c>
      <c r="F102" s="196" t="s">
        <v>73</v>
      </c>
      <c r="G102" s="196" t="s">
        <v>73</v>
      </c>
      <c r="H102" s="196" t="s">
        <v>530</v>
      </c>
      <c r="I102" s="196" t="s">
        <v>94</v>
      </c>
      <c r="J102" s="284">
        <v>11909</v>
      </c>
      <c r="K102" s="196" t="s">
        <v>73</v>
      </c>
      <c r="L102" s="196" t="s">
        <v>349</v>
      </c>
      <c r="M102" s="196" t="s">
        <v>349</v>
      </c>
    </row>
    <row r="103" spans="3:13" x14ac:dyDescent="0.35">
      <c r="C103" s="196" t="s">
        <v>371</v>
      </c>
      <c r="D103" s="196" t="s">
        <v>327</v>
      </c>
      <c r="E103" s="196" t="s">
        <v>446</v>
      </c>
      <c r="F103" s="196" t="s">
        <v>73</v>
      </c>
      <c r="G103" s="196" t="s">
        <v>73</v>
      </c>
      <c r="H103" s="196" t="s">
        <v>530</v>
      </c>
      <c r="I103" s="196" t="s">
        <v>94</v>
      </c>
      <c r="J103" s="284">
        <v>2208598</v>
      </c>
      <c r="K103" s="196" t="s">
        <v>73</v>
      </c>
      <c r="L103" s="196" t="s">
        <v>349</v>
      </c>
      <c r="M103" s="196" t="s">
        <v>349</v>
      </c>
    </row>
    <row r="104" spans="3:13" x14ac:dyDescent="0.35">
      <c r="C104" s="196" t="s">
        <v>373</v>
      </c>
      <c r="D104" s="196" t="s">
        <v>327</v>
      </c>
      <c r="E104" s="196" t="s">
        <v>446</v>
      </c>
      <c r="F104" s="196" t="s">
        <v>73</v>
      </c>
      <c r="G104" s="196" t="s">
        <v>73</v>
      </c>
      <c r="H104" s="196" t="s">
        <v>530</v>
      </c>
      <c r="I104" s="196" t="s">
        <v>94</v>
      </c>
      <c r="J104" s="284">
        <v>3333</v>
      </c>
      <c r="K104" s="196" t="s">
        <v>73</v>
      </c>
      <c r="L104" s="196" t="s">
        <v>349</v>
      </c>
      <c r="M104" s="196" t="s">
        <v>349</v>
      </c>
    </row>
    <row r="105" spans="3:13" x14ac:dyDescent="0.35">
      <c r="C105" s="196" t="s">
        <v>377</v>
      </c>
      <c r="D105" s="196" t="s">
        <v>327</v>
      </c>
      <c r="E105" s="196" t="s">
        <v>446</v>
      </c>
      <c r="F105" s="196" t="s">
        <v>73</v>
      </c>
      <c r="G105" s="196" t="s">
        <v>73</v>
      </c>
      <c r="H105" s="196" t="s">
        <v>530</v>
      </c>
      <c r="I105" s="196" t="s">
        <v>94</v>
      </c>
      <c r="J105" s="232">
        <v>44956797</v>
      </c>
      <c r="K105" s="196" t="s">
        <v>73</v>
      </c>
      <c r="L105" s="196" t="s">
        <v>349</v>
      </c>
      <c r="M105" s="196" t="s">
        <v>349</v>
      </c>
    </row>
    <row r="106" spans="3:13" x14ac:dyDescent="0.35">
      <c r="C106" s="196" t="s">
        <v>379</v>
      </c>
      <c r="D106" s="196" t="s">
        <v>327</v>
      </c>
      <c r="E106" s="196" t="s">
        <v>446</v>
      </c>
      <c r="F106" s="196" t="s">
        <v>73</v>
      </c>
      <c r="G106" s="196" t="s">
        <v>73</v>
      </c>
      <c r="H106" s="196" t="s">
        <v>530</v>
      </c>
      <c r="I106" s="196" t="s">
        <v>94</v>
      </c>
      <c r="J106" s="232">
        <v>246957</v>
      </c>
      <c r="K106" s="196" t="s">
        <v>73</v>
      </c>
      <c r="L106" s="196" t="s">
        <v>349</v>
      </c>
      <c r="M106" s="196" t="s">
        <v>349</v>
      </c>
    </row>
    <row r="107" spans="3:13" x14ac:dyDescent="0.35">
      <c r="C107" s="196" t="s">
        <v>382</v>
      </c>
      <c r="D107" s="196" t="s">
        <v>327</v>
      </c>
      <c r="E107" s="196" t="s">
        <v>446</v>
      </c>
      <c r="F107" s="196" t="s">
        <v>73</v>
      </c>
      <c r="G107" s="196" t="s">
        <v>73</v>
      </c>
      <c r="H107" s="196" t="s">
        <v>530</v>
      </c>
      <c r="I107" s="196" t="s">
        <v>94</v>
      </c>
      <c r="J107" s="232">
        <v>100031</v>
      </c>
      <c r="K107" s="196" t="s">
        <v>73</v>
      </c>
      <c r="L107" s="196" t="s">
        <v>349</v>
      </c>
      <c r="M107" s="196" t="s">
        <v>349</v>
      </c>
    </row>
    <row r="108" spans="3:13" x14ac:dyDescent="0.35">
      <c r="C108" s="196" t="s">
        <v>384</v>
      </c>
      <c r="D108" s="196" t="s">
        <v>327</v>
      </c>
      <c r="E108" s="196" t="s">
        <v>446</v>
      </c>
      <c r="F108" s="196" t="s">
        <v>73</v>
      </c>
      <c r="G108" s="196" t="s">
        <v>73</v>
      </c>
      <c r="H108" s="196" t="s">
        <v>530</v>
      </c>
      <c r="I108" s="196" t="s">
        <v>94</v>
      </c>
      <c r="J108" s="232">
        <v>18849</v>
      </c>
      <c r="K108" s="196" t="s">
        <v>73</v>
      </c>
      <c r="L108" s="196" t="s">
        <v>349</v>
      </c>
      <c r="M108" s="196" t="s">
        <v>349</v>
      </c>
    </row>
    <row r="109" spans="3:13" x14ac:dyDescent="0.35">
      <c r="C109" s="196" t="s">
        <v>386</v>
      </c>
      <c r="D109" s="196" t="s">
        <v>327</v>
      </c>
      <c r="E109" s="196" t="s">
        <v>446</v>
      </c>
      <c r="F109" s="196" t="s">
        <v>73</v>
      </c>
      <c r="G109" s="196" t="s">
        <v>73</v>
      </c>
      <c r="H109" s="196" t="s">
        <v>530</v>
      </c>
      <c r="I109" s="196" t="s">
        <v>94</v>
      </c>
      <c r="J109" s="232">
        <v>517954</v>
      </c>
      <c r="K109" s="196" t="s">
        <v>73</v>
      </c>
      <c r="L109" s="196" t="s">
        <v>349</v>
      </c>
      <c r="M109" s="196" t="s">
        <v>349</v>
      </c>
    </row>
    <row r="110" spans="3:13" x14ac:dyDescent="0.35">
      <c r="C110" s="196" t="s">
        <v>391</v>
      </c>
      <c r="D110" s="196" t="s">
        <v>327</v>
      </c>
      <c r="E110" s="196" t="s">
        <v>446</v>
      </c>
      <c r="F110" s="196" t="s">
        <v>73</v>
      </c>
      <c r="G110" s="196" t="s">
        <v>73</v>
      </c>
      <c r="H110" s="196" t="s">
        <v>530</v>
      </c>
      <c r="I110" s="196" t="s">
        <v>94</v>
      </c>
      <c r="J110" s="232">
        <v>11302863</v>
      </c>
      <c r="K110" s="196" t="s">
        <v>73</v>
      </c>
      <c r="L110" s="196" t="s">
        <v>349</v>
      </c>
      <c r="M110" s="196" t="s">
        <v>349</v>
      </c>
    </row>
    <row r="111" spans="3:13" x14ac:dyDescent="0.35">
      <c r="C111" s="196" t="s">
        <v>344</v>
      </c>
      <c r="D111" s="196" t="s">
        <v>327</v>
      </c>
      <c r="E111" s="196" t="s">
        <v>447</v>
      </c>
      <c r="F111" s="196" t="s">
        <v>73</v>
      </c>
      <c r="G111" s="196" t="s">
        <v>73</v>
      </c>
      <c r="H111" s="196" t="s">
        <v>530</v>
      </c>
      <c r="I111" s="196" t="s">
        <v>94</v>
      </c>
      <c r="J111" s="284">
        <v>808694</v>
      </c>
      <c r="K111" s="196" t="s">
        <v>73</v>
      </c>
      <c r="L111" s="196" t="s">
        <v>349</v>
      </c>
      <c r="M111" s="196" t="s">
        <v>349</v>
      </c>
    </row>
    <row r="112" spans="3:13" x14ac:dyDescent="0.35">
      <c r="C112" s="196" t="s">
        <v>354</v>
      </c>
      <c r="D112" s="196" t="s">
        <v>327</v>
      </c>
      <c r="E112" s="196" t="s">
        <v>447</v>
      </c>
      <c r="F112" s="196" t="s">
        <v>73</v>
      </c>
      <c r="G112" s="196" t="s">
        <v>73</v>
      </c>
      <c r="H112" s="196" t="s">
        <v>530</v>
      </c>
      <c r="I112" s="196" t="s">
        <v>94</v>
      </c>
      <c r="J112" s="284">
        <v>2190167</v>
      </c>
      <c r="K112" s="196" t="s">
        <v>73</v>
      </c>
      <c r="L112" s="196" t="s">
        <v>349</v>
      </c>
      <c r="M112" s="196" t="s">
        <v>349</v>
      </c>
    </row>
    <row r="113" spans="3:13" x14ac:dyDescent="0.35">
      <c r="C113" s="196" t="s">
        <v>359</v>
      </c>
      <c r="D113" s="196" t="s">
        <v>327</v>
      </c>
      <c r="E113" s="196" t="s">
        <v>447</v>
      </c>
      <c r="F113" s="196" t="s">
        <v>73</v>
      </c>
      <c r="G113" s="196" t="s">
        <v>73</v>
      </c>
      <c r="H113" s="196" t="s">
        <v>530</v>
      </c>
      <c r="I113" s="196" t="s">
        <v>94</v>
      </c>
      <c r="J113" s="284">
        <v>1495906</v>
      </c>
      <c r="K113" s="196" t="s">
        <v>73</v>
      </c>
      <c r="L113" s="196" t="s">
        <v>349</v>
      </c>
      <c r="M113" s="196" t="s">
        <v>349</v>
      </c>
    </row>
    <row r="114" spans="3:13" x14ac:dyDescent="0.35">
      <c r="C114" s="196" t="s">
        <v>361</v>
      </c>
      <c r="D114" s="196" t="s">
        <v>327</v>
      </c>
      <c r="E114" s="196" t="s">
        <v>447</v>
      </c>
      <c r="F114" s="196" t="s">
        <v>73</v>
      </c>
      <c r="G114" s="196" t="s">
        <v>73</v>
      </c>
      <c r="H114" s="196" t="s">
        <v>530</v>
      </c>
      <c r="I114" s="196" t="s">
        <v>94</v>
      </c>
      <c r="J114" s="284">
        <v>1478981</v>
      </c>
      <c r="K114" s="196" t="s">
        <v>73</v>
      </c>
      <c r="L114" s="196" t="s">
        <v>349</v>
      </c>
      <c r="M114" s="196" t="s">
        <v>349</v>
      </c>
    </row>
    <row r="115" spans="3:13" x14ac:dyDescent="0.35">
      <c r="C115" s="196" t="s">
        <v>363</v>
      </c>
      <c r="D115" s="196" t="s">
        <v>327</v>
      </c>
      <c r="E115" s="196" t="s">
        <v>447</v>
      </c>
      <c r="F115" s="196" t="s">
        <v>73</v>
      </c>
      <c r="G115" s="196" t="s">
        <v>73</v>
      </c>
      <c r="H115" s="196" t="s">
        <v>530</v>
      </c>
      <c r="I115" s="196" t="s">
        <v>94</v>
      </c>
      <c r="J115" s="284">
        <v>34544668</v>
      </c>
      <c r="K115" s="196" t="s">
        <v>73</v>
      </c>
      <c r="L115" s="196" t="s">
        <v>349</v>
      </c>
      <c r="M115" s="196" t="s">
        <v>349</v>
      </c>
    </row>
    <row r="116" spans="3:13" x14ac:dyDescent="0.35">
      <c r="C116" s="196" t="s">
        <v>367</v>
      </c>
      <c r="D116" s="196" t="s">
        <v>327</v>
      </c>
      <c r="E116" s="196" t="s">
        <v>447</v>
      </c>
      <c r="F116" s="196" t="s">
        <v>73</v>
      </c>
      <c r="G116" s="196" t="s">
        <v>73</v>
      </c>
      <c r="H116" s="196" t="s">
        <v>530</v>
      </c>
      <c r="I116" s="196" t="s">
        <v>94</v>
      </c>
      <c r="J116" s="284">
        <v>77403</v>
      </c>
      <c r="K116" s="196" t="s">
        <v>73</v>
      </c>
      <c r="L116" s="196" t="s">
        <v>349</v>
      </c>
      <c r="M116" s="196" t="s">
        <v>349</v>
      </c>
    </row>
    <row r="117" spans="3:13" x14ac:dyDescent="0.35">
      <c r="C117" s="196" t="s">
        <v>371</v>
      </c>
      <c r="D117" s="196" t="s">
        <v>327</v>
      </c>
      <c r="E117" s="196" t="s">
        <v>447</v>
      </c>
      <c r="F117" s="196" t="s">
        <v>73</v>
      </c>
      <c r="G117" s="196" t="s">
        <v>73</v>
      </c>
      <c r="H117" s="196" t="s">
        <v>530</v>
      </c>
      <c r="I117" s="196" t="s">
        <v>94</v>
      </c>
      <c r="J117" s="284">
        <v>930080</v>
      </c>
      <c r="K117" s="196" t="s">
        <v>73</v>
      </c>
      <c r="L117" s="196" t="s">
        <v>349</v>
      </c>
      <c r="M117" s="196" t="s">
        <v>349</v>
      </c>
    </row>
    <row r="118" spans="3:13" x14ac:dyDescent="0.35">
      <c r="C118" s="196" t="s">
        <v>373</v>
      </c>
      <c r="D118" s="196" t="s">
        <v>327</v>
      </c>
      <c r="E118" s="196" t="s">
        <v>447</v>
      </c>
      <c r="F118" s="196" t="s">
        <v>73</v>
      </c>
      <c r="G118" s="196" t="s">
        <v>73</v>
      </c>
      <c r="H118" s="196" t="s">
        <v>530</v>
      </c>
      <c r="I118" s="196" t="s">
        <v>94</v>
      </c>
      <c r="J118" s="284">
        <v>18529</v>
      </c>
      <c r="K118" s="196" t="s">
        <v>73</v>
      </c>
      <c r="L118" s="196" t="s">
        <v>349</v>
      </c>
      <c r="M118" s="196" t="s">
        <v>349</v>
      </c>
    </row>
    <row r="119" spans="3:13" x14ac:dyDescent="0.35">
      <c r="C119" s="196" t="s">
        <v>377</v>
      </c>
      <c r="D119" s="196" t="s">
        <v>327</v>
      </c>
      <c r="E119" s="196" t="s">
        <v>447</v>
      </c>
      <c r="F119" s="196" t="s">
        <v>73</v>
      </c>
      <c r="G119" s="196" t="s">
        <v>73</v>
      </c>
      <c r="H119" s="196" t="s">
        <v>530</v>
      </c>
      <c r="I119" s="196" t="s">
        <v>94</v>
      </c>
      <c r="J119" s="232">
        <v>7039030</v>
      </c>
      <c r="K119" s="196" t="s">
        <v>73</v>
      </c>
      <c r="L119" s="196" t="s">
        <v>349</v>
      </c>
      <c r="M119" s="196" t="s">
        <v>349</v>
      </c>
    </row>
    <row r="120" spans="3:13" x14ac:dyDescent="0.35">
      <c r="C120" s="196" t="s">
        <v>379</v>
      </c>
      <c r="D120" s="196" t="s">
        <v>327</v>
      </c>
      <c r="E120" s="196" t="s">
        <v>447</v>
      </c>
      <c r="F120" s="196" t="s">
        <v>73</v>
      </c>
      <c r="G120" s="196" t="s">
        <v>73</v>
      </c>
      <c r="H120" s="196" t="s">
        <v>530</v>
      </c>
      <c r="I120" s="196" t="s">
        <v>94</v>
      </c>
      <c r="J120" s="232">
        <v>639175</v>
      </c>
      <c r="K120" s="196" t="s">
        <v>73</v>
      </c>
      <c r="L120" s="196" t="s">
        <v>349</v>
      </c>
      <c r="M120" s="196" t="s">
        <v>349</v>
      </c>
    </row>
    <row r="121" spans="3:13" x14ac:dyDescent="0.35">
      <c r="C121" s="196" t="s">
        <v>382</v>
      </c>
      <c r="D121" s="196" t="s">
        <v>327</v>
      </c>
      <c r="E121" s="196" t="s">
        <v>447</v>
      </c>
      <c r="F121" s="196" t="s">
        <v>73</v>
      </c>
      <c r="G121" s="196" t="s">
        <v>73</v>
      </c>
      <c r="H121" s="196" t="s">
        <v>530</v>
      </c>
      <c r="I121" s="196" t="s">
        <v>94</v>
      </c>
      <c r="J121" s="232">
        <v>25563</v>
      </c>
      <c r="K121" s="196" t="s">
        <v>73</v>
      </c>
      <c r="L121" s="196" t="s">
        <v>349</v>
      </c>
      <c r="M121" s="196" t="s">
        <v>349</v>
      </c>
    </row>
    <row r="122" spans="3:13" x14ac:dyDescent="0.35">
      <c r="C122" s="196" t="s">
        <v>384</v>
      </c>
      <c r="D122" s="196" t="s">
        <v>327</v>
      </c>
      <c r="E122" s="196" t="s">
        <v>447</v>
      </c>
      <c r="F122" s="196" t="s">
        <v>73</v>
      </c>
      <c r="G122" s="196" t="s">
        <v>73</v>
      </c>
      <c r="H122" s="196" t="s">
        <v>530</v>
      </c>
      <c r="I122" s="196" t="s">
        <v>94</v>
      </c>
      <c r="J122" s="232">
        <v>4063</v>
      </c>
      <c r="K122" s="196" t="s">
        <v>73</v>
      </c>
      <c r="L122" s="196" t="s">
        <v>349</v>
      </c>
      <c r="M122" s="196" t="s">
        <v>349</v>
      </c>
    </row>
    <row r="123" spans="3:13" x14ac:dyDescent="0.35">
      <c r="C123" s="196" t="s">
        <v>386</v>
      </c>
      <c r="D123" s="196" t="s">
        <v>327</v>
      </c>
      <c r="E123" s="196" t="s">
        <v>447</v>
      </c>
      <c r="F123" s="196" t="s">
        <v>73</v>
      </c>
      <c r="G123" s="196" t="s">
        <v>73</v>
      </c>
      <c r="H123" s="196" t="s">
        <v>530</v>
      </c>
      <c r="I123" s="196" t="s">
        <v>94</v>
      </c>
      <c r="J123" s="232">
        <v>798573</v>
      </c>
      <c r="K123" s="196" t="s">
        <v>73</v>
      </c>
      <c r="L123" s="196" t="s">
        <v>349</v>
      </c>
      <c r="M123" s="196" t="s">
        <v>349</v>
      </c>
    </row>
    <row r="124" spans="3:13" x14ac:dyDescent="0.35">
      <c r="C124" s="196" t="s">
        <v>391</v>
      </c>
      <c r="D124" s="196" t="s">
        <v>327</v>
      </c>
      <c r="E124" s="196" t="s">
        <v>447</v>
      </c>
      <c r="F124" s="196" t="s">
        <v>73</v>
      </c>
      <c r="G124" s="196" t="s">
        <v>73</v>
      </c>
      <c r="H124" s="196" t="s">
        <v>530</v>
      </c>
      <c r="I124" s="196" t="s">
        <v>94</v>
      </c>
      <c r="J124" s="232">
        <v>906594</v>
      </c>
      <c r="K124" s="196" t="s">
        <v>73</v>
      </c>
      <c r="L124" s="196" t="s">
        <v>349</v>
      </c>
      <c r="M124" s="196" t="s">
        <v>349</v>
      </c>
    </row>
    <row r="125" spans="3:13" x14ac:dyDescent="0.35">
      <c r="C125" s="196" t="s">
        <v>388</v>
      </c>
      <c r="D125" s="196" t="s">
        <v>329</v>
      </c>
      <c r="E125" s="196" t="s">
        <v>469</v>
      </c>
      <c r="F125" s="196" t="s">
        <v>73</v>
      </c>
      <c r="G125" s="196" t="s">
        <v>73</v>
      </c>
      <c r="H125" s="196" t="s">
        <v>530</v>
      </c>
      <c r="I125" s="196" t="s">
        <v>94</v>
      </c>
      <c r="J125" s="232">
        <v>5145154</v>
      </c>
      <c r="K125" s="196" t="s">
        <v>73</v>
      </c>
      <c r="L125" s="196" t="s">
        <v>349</v>
      </c>
      <c r="M125" s="196" t="s">
        <v>349</v>
      </c>
    </row>
    <row r="126" spans="3:13" x14ac:dyDescent="0.35">
      <c r="C126" s="196" t="s">
        <v>361</v>
      </c>
      <c r="D126" s="196" t="s">
        <v>327</v>
      </c>
      <c r="E126" s="196" t="s">
        <v>448</v>
      </c>
      <c r="F126" s="196" t="s">
        <v>73</v>
      </c>
      <c r="G126" s="196" t="s">
        <v>73</v>
      </c>
      <c r="H126" s="196" t="s">
        <v>530</v>
      </c>
      <c r="I126" s="196" t="s">
        <v>94</v>
      </c>
      <c r="J126" s="284">
        <v>733701</v>
      </c>
      <c r="K126" s="196" t="s">
        <v>73</v>
      </c>
      <c r="L126" s="196" t="s">
        <v>349</v>
      </c>
      <c r="M126" s="196" t="s">
        <v>349</v>
      </c>
    </row>
    <row r="127" spans="3:13" x14ac:dyDescent="0.35">
      <c r="C127" s="196" t="s">
        <v>363</v>
      </c>
      <c r="D127" s="196" t="s">
        <v>327</v>
      </c>
      <c r="E127" s="196" t="s">
        <v>448</v>
      </c>
      <c r="F127" s="196" t="s">
        <v>73</v>
      </c>
      <c r="G127" s="196" t="s">
        <v>73</v>
      </c>
      <c r="H127" s="196" t="s">
        <v>530</v>
      </c>
      <c r="I127" s="196" t="s">
        <v>94</v>
      </c>
      <c r="J127" s="284">
        <v>104486</v>
      </c>
      <c r="K127" s="196" t="s">
        <v>73</v>
      </c>
      <c r="L127" s="196" t="s">
        <v>349</v>
      </c>
      <c r="M127" s="196" t="s">
        <v>349</v>
      </c>
    </row>
    <row r="128" spans="3:13" x14ac:dyDescent="0.35">
      <c r="C128" s="196" t="s">
        <v>377</v>
      </c>
      <c r="D128" s="196" t="s">
        <v>327</v>
      </c>
      <c r="E128" s="196" t="s">
        <v>448</v>
      </c>
      <c r="F128" s="196" t="s">
        <v>73</v>
      </c>
      <c r="G128" s="196" t="s">
        <v>73</v>
      </c>
      <c r="H128" s="196" t="s">
        <v>530</v>
      </c>
      <c r="I128" s="196" t="s">
        <v>94</v>
      </c>
      <c r="J128" s="232">
        <v>52319923</v>
      </c>
      <c r="K128" s="196" t="s">
        <v>73</v>
      </c>
      <c r="L128" s="196" t="s">
        <v>349</v>
      </c>
      <c r="M128" s="196" t="s">
        <v>349</v>
      </c>
    </row>
    <row r="129" spans="3:13" x14ac:dyDescent="0.35">
      <c r="C129" s="196" t="s">
        <v>344</v>
      </c>
      <c r="D129" s="196" t="s">
        <v>327</v>
      </c>
      <c r="E129" s="196" t="s">
        <v>449</v>
      </c>
      <c r="F129" s="196" t="s">
        <v>73</v>
      </c>
      <c r="G129" s="196" t="s">
        <v>73</v>
      </c>
      <c r="H129" s="196" t="s">
        <v>530</v>
      </c>
      <c r="I129" s="196" t="s">
        <v>94</v>
      </c>
      <c r="J129" s="284">
        <v>254052117</v>
      </c>
      <c r="K129" s="196" t="s">
        <v>73</v>
      </c>
      <c r="L129" s="196" t="s">
        <v>349</v>
      </c>
      <c r="M129" s="196" t="s">
        <v>349</v>
      </c>
    </row>
    <row r="130" spans="3:13" x14ac:dyDescent="0.35">
      <c r="C130" s="196" t="s">
        <v>354</v>
      </c>
      <c r="D130" s="196" t="s">
        <v>327</v>
      </c>
      <c r="E130" s="196" t="s">
        <v>449</v>
      </c>
      <c r="F130" s="196" t="s">
        <v>73</v>
      </c>
      <c r="G130" s="196" t="s">
        <v>73</v>
      </c>
      <c r="H130" s="196" t="s">
        <v>530</v>
      </c>
      <c r="I130" s="196" t="s">
        <v>94</v>
      </c>
      <c r="J130" s="284">
        <v>1473474302</v>
      </c>
      <c r="K130" s="196" t="s">
        <v>73</v>
      </c>
      <c r="L130" s="196" t="s">
        <v>349</v>
      </c>
      <c r="M130" s="196" t="s">
        <v>349</v>
      </c>
    </row>
    <row r="131" spans="3:13" x14ac:dyDescent="0.35">
      <c r="C131" s="196" t="s">
        <v>359</v>
      </c>
      <c r="D131" s="196" t="s">
        <v>327</v>
      </c>
      <c r="E131" s="196" t="s">
        <v>449</v>
      </c>
      <c r="F131" s="196" t="s">
        <v>73</v>
      </c>
      <c r="G131" s="196" t="s">
        <v>73</v>
      </c>
      <c r="H131" s="196" t="s">
        <v>530</v>
      </c>
      <c r="I131" s="196" t="s">
        <v>94</v>
      </c>
      <c r="J131" s="284">
        <v>5693208819</v>
      </c>
      <c r="K131" s="196" t="s">
        <v>73</v>
      </c>
      <c r="L131" s="196" t="s">
        <v>349</v>
      </c>
      <c r="M131" s="196" t="s">
        <v>349</v>
      </c>
    </row>
    <row r="132" spans="3:13" x14ac:dyDescent="0.35">
      <c r="C132" s="196" t="s">
        <v>361</v>
      </c>
      <c r="D132" s="196" t="s">
        <v>327</v>
      </c>
      <c r="E132" s="196" t="s">
        <v>449</v>
      </c>
      <c r="F132" s="196" t="s">
        <v>73</v>
      </c>
      <c r="G132" s="196" t="s">
        <v>73</v>
      </c>
      <c r="H132" s="196" t="s">
        <v>530</v>
      </c>
      <c r="I132" s="196" t="s">
        <v>94</v>
      </c>
      <c r="J132" s="284">
        <v>26998460</v>
      </c>
      <c r="K132" s="196" t="s">
        <v>73</v>
      </c>
      <c r="L132" s="196" t="s">
        <v>349</v>
      </c>
      <c r="M132" s="196" t="s">
        <v>349</v>
      </c>
    </row>
    <row r="133" spans="3:13" x14ac:dyDescent="0.35">
      <c r="C133" s="196" t="s">
        <v>363</v>
      </c>
      <c r="D133" s="196" t="s">
        <v>327</v>
      </c>
      <c r="E133" s="196" t="s">
        <v>449</v>
      </c>
      <c r="F133" s="196" t="s">
        <v>73</v>
      </c>
      <c r="G133" s="196" t="s">
        <v>73</v>
      </c>
      <c r="H133" s="196" t="s">
        <v>530</v>
      </c>
      <c r="I133" s="196" t="s">
        <v>94</v>
      </c>
      <c r="J133" s="284">
        <v>5867544151</v>
      </c>
      <c r="K133" s="196" t="s">
        <v>73</v>
      </c>
      <c r="L133" s="196" t="s">
        <v>349</v>
      </c>
      <c r="M133" s="196" t="s">
        <v>349</v>
      </c>
    </row>
    <row r="134" spans="3:13" x14ac:dyDescent="0.35">
      <c r="C134" s="196" t="s">
        <v>367</v>
      </c>
      <c r="D134" s="196" t="s">
        <v>327</v>
      </c>
      <c r="E134" s="196" t="s">
        <v>449</v>
      </c>
      <c r="F134" s="196" t="s">
        <v>73</v>
      </c>
      <c r="G134" s="196" t="s">
        <v>73</v>
      </c>
      <c r="H134" s="196" t="s">
        <v>530</v>
      </c>
      <c r="I134" s="196" t="s">
        <v>94</v>
      </c>
      <c r="J134" s="284">
        <v>13417179</v>
      </c>
      <c r="K134" s="196" t="s">
        <v>73</v>
      </c>
      <c r="L134" s="196" t="s">
        <v>349</v>
      </c>
      <c r="M134" s="196" t="s">
        <v>349</v>
      </c>
    </row>
    <row r="135" spans="3:13" x14ac:dyDescent="0.35">
      <c r="C135" s="196" t="s">
        <v>371</v>
      </c>
      <c r="D135" s="196" t="s">
        <v>327</v>
      </c>
      <c r="E135" s="196" t="s">
        <v>449</v>
      </c>
      <c r="F135" s="196" t="s">
        <v>73</v>
      </c>
      <c r="G135" s="196" t="s">
        <v>73</v>
      </c>
      <c r="H135" s="196" t="s">
        <v>530</v>
      </c>
      <c r="I135" s="196" t="s">
        <v>94</v>
      </c>
      <c r="J135" s="284">
        <v>561615939</v>
      </c>
      <c r="K135" s="196" t="s">
        <v>73</v>
      </c>
      <c r="L135" s="196" t="s">
        <v>349</v>
      </c>
      <c r="M135" s="196" t="s">
        <v>349</v>
      </c>
    </row>
    <row r="136" spans="3:13" x14ac:dyDescent="0.35">
      <c r="C136" s="196" t="s">
        <v>373</v>
      </c>
      <c r="D136" s="196" t="s">
        <v>327</v>
      </c>
      <c r="E136" s="196" t="s">
        <v>449</v>
      </c>
      <c r="F136" s="196" t="s">
        <v>73</v>
      </c>
      <c r="G136" s="196" t="s">
        <v>73</v>
      </c>
      <c r="H136" s="196" t="s">
        <v>530</v>
      </c>
      <c r="I136" s="196" t="s">
        <v>94</v>
      </c>
      <c r="J136" s="284">
        <v>187748</v>
      </c>
      <c r="K136" s="196" t="s">
        <v>73</v>
      </c>
      <c r="L136" s="196" t="s">
        <v>349</v>
      </c>
      <c r="M136" s="196" t="s">
        <v>349</v>
      </c>
    </row>
    <row r="137" spans="3:13" x14ac:dyDescent="0.35">
      <c r="C137" s="196" t="s">
        <v>377</v>
      </c>
      <c r="D137" s="196" t="s">
        <v>327</v>
      </c>
      <c r="E137" s="196" t="s">
        <v>449</v>
      </c>
      <c r="F137" s="196" t="s">
        <v>73</v>
      </c>
      <c r="G137" s="196" t="s">
        <v>73</v>
      </c>
      <c r="H137" s="196" t="s">
        <v>530</v>
      </c>
      <c r="I137" s="196" t="s">
        <v>94</v>
      </c>
      <c r="J137" s="232">
        <v>6410800927</v>
      </c>
      <c r="K137" s="196" t="s">
        <v>73</v>
      </c>
      <c r="L137" s="196" t="s">
        <v>349</v>
      </c>
      <c r="M137" s="196" t="s">
        <v>349</v>
      </c>
    </row>
    <row r="138" spans="3:13" x14ac:dyDescent="0.35">
      <c r="C138" s="196" t="s">
        <v>379</v>
      </c>
      <c r="D138" s="196" t="s">
        <v>327</v>
      </c>
      <c r="E138" s="196" t="s">
        <v>449</v>
      </c>
      <c r="F138" s="196" t="s">
        <v>73</v>
      </c>
      <c r="G138" s="196" t="s">
        <v>73</v>
      </c>
      <c r="H138" s="196" t="s">
        <v>530</v>
      </c>
      <c r="I138" s="196" t="s">
        <v>94</v>
      </c>
      <c r="J138" s="232">
        <v>27529036</v>
      </c>
      <c r="K138" s="196" t="s">
        <v>73</v>
      </c>
      <c r="L138" s="196" t="s">
        <v>349</v>
      </c>
      <c r="M138" s="196" t="s">
        <v>349</v>
      </c>
    </row>
    <row r="139" spans="3:13" x14ac:dyDescent="0.35">
      <c r="C139" s="196" t="s">
        <v>382</v>
      </c>
      <c r="D139" s="196" t="s">
        <v>327</v>
      </c>
      <c r="E139" s="196" t="s">
        <v>449</v>
      </c>
      <c r="F139" s="196" t="s">
        <v>73</v>
      </c>
      <c r="G139" s="196" t="s">
        <v>73</v>
      </c>
      <c r="H139" s="196" t="s">
        <v>530</v>
      </c>
      <c r="I139" s="196" t="s">
        <v>94</v>
      </c>
      <c r="J139" s="232">
        <v>9780497</v>
      </c>
      <c r="K139" s="196" t="s">
        <v>73</v>
      </c>
      <c r="L139" s="196" t="s">
        <v>349</v>
      </c>
      <c r="M139" s="196" t="s">
        <v>349</v>
      </c>
    </row>
    <row r="140" spans="3:13" x14ac:dyDescent="0.35">
      <c r="C140" s="196" t="s">
        <v>384</v>
      </c>
      <c r="D140" s="196" t="s">
        <v>327</v>
      </c>
      <c r="E140" s="196" t="s">
        <v>449</v>
      </c>
      <c r="F140" s="196" t="s">
        <v>73</v>
      </c>
      <c r="G140" s="196" t="s">
        <v>73</v>
      </c>
      <c r="H140" s="196" t="s">
        <v>530</v>
      </c>
      <c r="I140" s="196" t="s">
        <v>94</v>
      </c>
      <c r="J140" s="232">
        <v>8272615</v>
      </c>
      <c r="K140" s="196" t="s">
        <v>73</v>
      </c>
      <c r="L140" s="196" t="s">
        <v>349</v>
      </c>
      <c r="M140" s="196" t="s">
        <v>349</v>
      </c>
    </row>
    <row r="141" spans="3:13" x14ac:dyDescent="0.35">
      <c r="C141" s="196" t="s">
        <v>386</v>
      </c>
      <c r="D141" s="196" t="s">
        <v>327</v>
      </c>
      <c r="E141" s="196" t="s">
        <v>449</v>
      </c>
      <c r="F141" s="196" t="s">
        <v>73</v>
      </c>
      <c r="G141" s="196" t="s">
        <v>73</v>
      </c>
      <c r="H141" s="196" t="s">
        <v>530</v>
      </c>
      <c r="I141" s="196" t="s">
        <v>94</v>
      </c>
      <c r="J141" s="232">
        <v>675240245</v>
      </c>
      <c r="K141" s="196" t="s">
        <v>73</v>
      </c>
      <c r="L141" s="196" t="s">
        <v>349</v>
      </c>
      <c r="M141" s="196" t="s">
        <v>349</v>
      </c>
    </row>
    <row r="142" spans="3:13" x14ac:dyDescent="0.35">
      <c r="C142" s="196" t="s">
        <v>391</v>
      </c>
      <c r="D142" s="196" t="s">
        <v>327</v>
      </c>
      <c r="E142" s="196" t="s">
        <v>449</v>
      </c>
      <c r="F142" s="196" t="s">
        <v>73</v>
      </c>
      <c r="G142" s="196" t="s">
        <v>73</v>
      </c>
      <c r="H142" s="196" t="s">
        <v>530</v>
      </c>
      <c r="I142" s="196" t="s">
        <v>94</v>
      </c>
      <c r="J142" s="232">
        <v>2216673934</v>
      </c>
      <c r="K142" s="196" t="s">
        <v>73</v>
      </c>
      <c r="L142" s="196" t="s">
        <v>349</v>
      </c>
      <c r="M142" s="196" t="s">
        <v>349</v>
      </c>
    </row>
    <row r="143" spans="3:13" x14ac:dyDescent="0.35">
      <c r="C143" s="196" t="s">
        <v>361</v>
      </c>
      <c r="D143" s="196" t="s">
        <v>327</v>
      </c>
      <c r="E143" s="196" t="s">
        <v>479</v>
      </c>
      <c r="F143" s="196" t="s">
        <v>73</v>
      </c>
      <c r="G143" s="196" t="s">
        <v>73</v>
      </c>
      <c r="H143" s="196" t="s">
        <v>530</v>
      </c>
      <c r="I143" s="196" t="s">
        <v>94</v>
      </c>
      <c r="J143" s="284">
        <v>512346162</v>
      </c>
      <c r="K143" s="196" t="s">
        <v>73</v>
      </c>
      <c r="L143" s="196" t="s">
        <v>349</v>
      </c>
      <c r="M143" s="196" t="s">
        <v>349</v>
      </c>
    </row>
    <row r="144" spans="3:13" x14ac:dyDescent="0.35">
      <c r="C144" s="196" t="s">
        <v>363</v>
      </c>
      <c r="D144" s="196" t="s">
        <v>327</v>
      </c>
      <c r="E144" s="196" t="s">
        <v>479</v>
      </c>
      <c r="F144" s="196" t="s">
        <v>73</v>
      </c>
      <c r="G144" s="196" t="s">
        <v>73</v>
      </c>
      <c r="H144" s="196" t="s">
        <v>530</v>
      </c>
      <c r="I144" s="196" t="s">
        <v>94</v>
      </c>
      <c r="J144" s="284">
        <v>3372461338</v>
      </c>
      <c r="K144" s="196" t="s">
        <v>73</v>
      </c>
      <c r="L144" s="196" t="s">
        <v>349</v>
      </c>
      <c r="M144" s="196" t="s">
        <v>349</v>
      </c>
    </row>
    <row r="145" spans="3:13" x14ac:dyDescent="0.35">
      <c r="C145" s="196" t="s">
        <v>359</v>
      </c>
      <c r="D145" s="196" t="s">
        <v>327</v>
      </c>
      <c r="E145" s="196" t="s">
        <v>481</v>
      </c>
      <c r="F145" s="196" t="s">
        <v>73</v>
      </c>
      <c r="G145" s="196" t="s">
        <v>73</v>
      </c>
      <c r="H145" s="196" t="s">
        <v>530</v>
      </c>
      <c r="I145" s="196" t="s">
        <v>94</v>
      </c>
      <c r="J145" s="284">
        <v>188513024</v>
      </c>
      <c r="K145" s="196" t="s">
        <v>73</v>
      </c>
      <c r="L145" s="196" t="s">
        <v>349</v>
      </c>
      <c r="M145" s="196" t="s">
        <v>349</v>
      </c>
    </row>
    <row r="146" spans="3:13" x14ac:dyDescent="0.35">
      <c r="C146" s="196" t="s">
        <v>377</v>
      </c>
      <c r="D146" s="196" t="s">
        <v>327</v>
      </c>
      <c r="E146" s="196" t="s">
        <v>481</v>
      </c>
      <c r="F146" s="196" t="s">
        <v>73</v>
      </c>
      <c r="G146" s="196" t="s">
        <v>73</v>
      </c>
      <c r="H146" s="196" t="s">
        <v>530</v>
      </c>
      <c r="I146" s="196" t="s">
        <v>94</v>
      </c>
      <c r="J146" s="232">
        <v>2077050</v>
      </c>
      <c r="K146" s="196" t="s">
        <v>73</v>
      </c>
      <c r="L146" s="196" t="s">
        <v>349</v>
      </c>
      <c r="M146" s="196" t="s">
        <v>349</v>
      </c>
    </row>
    <row r="147" spans="3:13" x14ac:dyDescent="0.35">
      <c r="C147" s="196" t="s">
        <v>386</v>
      </c>
      <c r="D147" s="196" t="s">
        <v>327</v>
      </c>
      <c r="E147" s="196" t="s">
        <v>481</v>
      </c>
      <c r="F147" s="196" t="s">
        <v>73</v>
      </c>
      <c r="G147" s="196" t="s">
        <v>73</v>
      </c>
      <c r="H147" s="196" t="s">
        <v>530</v>
      </c>
      <c r="I147" s="196" t="s">
        <v>94</v>
      </c>
      <c r="J147" s="232">
        <v>2243246</v>
      </c>
      <c r="K147" s="196" t="s">
        <v>73</v>
      </c>
      <c r="L147" s="196" t="s">
        <v>349</v>
      </c>
      <c r="M147" s="196" t="s">
        <v>349</v>
      </c>
    </row>
    <row r="148" spans="3:13" x14ac:dyDescent="0.35">
      <c r="C148" s="196" t="s">
        <v>391</v>
      </c>
      <c r="D148" s="196" t="s">
        <v>327</v>
      </c>
      <c r="E148" s="196" t="s">
        <v>481</v>
      </c>
      <c r="F148" s="196" t="s">
        <v>73</v>
      </c>
      <c r="G148" s="196" t="s">
        <v>73</v>
      </c>
      <c r="H148" s="196" t="s">
        <v>530</v>
      </c>
      <c r="I148" s="196" t="s">
        <v>94</v>
      </c>
      <c r="J148" s="232">
        <v>2000000</v>
      </c>
      <c r="K148" s="196" t="s">
        <v>73</v>
      </c>
      <c r="L148" s="196" t="s">
        <v>349</v>
      </c>
      <c r="M148" s="196" t="s">
        <v>349</v>
      </c>
    </row>
    <row r="149" spans="3:13" x14ac:dyDescent="0.35">
      <c r="C149" s="196" t="s">
        <v>344</v>
      </c>
      <c r="D149" s="196" t="s">
        <v>327</v>
      </c>
      <c r="E149" s="196" t="s">
        <v>450</v>
      </c>
      <c r="F149" s="196" t="s">
        <v>73</v>
      </c>
      <c r="G149" s="196" t="s">
        <v>73</v>
      </c>
      <c r="H149" s="196" t="s">
        <v>530</v>
      </c>
      <c r="I149" s="196" t="s">
        <v>94</v>
      </c>
      <c r="J149" s="284">
        <v>162283</v>
      </c>
      <c r="K149" s="196" t="s">
        <v>73</v>
      </c>
      <c r="L149" s="196" t="s">
        <v>349</v>
      </c>
      <c r="M149" s="196" t="s">
        <v>349</v>
      </c>
    </row>
    <row r="150" spans="3:13" x14ac:dyDescent="0.35">
      <c r="C150" s="196" t="s">
        <v>354</v>
      </c>
      <c r="D150" s="196" t="s">
        <v>327</v>
      </c>
      <c r="E150" s="196" t="s">
        <v>450</v>
      </c>
      <c r="F150" s="196" t="s">
        <v>73</v>
      </c>
      <c r="G150" s="196" t="s">
        <v>73</v>
      </c>
      <c r="H150" s="196" t="s">
        <v>530</v>
      </c>
      <c r="I150" s="196" t="s">
        <v>94</v>
      </c>
      <c r="J150" s="284">
        <v>1028870</v>
      </c>
      <c r="K150" s="196" t="s">
        <v>73</v>
      </c>
      <c r="L150" s="196" t="s">
        <v>349</v>
      </c>
      <c r="M150" s="196" t="s">
        <v>349</v>
      </c>
    </row>
    <row r="151" spans="3:13" x14ac:dyDescent="0.35">
      <c r="C151" s="196" t="s">
        <v>359</v>
      </c>
      <c r="D151" s="196" t="s">
        <v>327</v>
      </c>
      <c r="E151" s="196" t="s">
        <v>450</v>
      </c>
      <c r="F151" s="196" t="s">
        <v>73</v>
      </c>
      <c r="G151" s="196" t="s">
        <v>73</v>
      </c>
      <c r="H151" s="196" t="s">
        <v>530</v>
      </c>
      <c r="I151" s="196" t="s">
        <v>94</v>
      </c>
      <c r="J151" s="284">
        <v>2160724</v>
      </c>
      <c r="K151" s="196" t="s">
        <v>73</v>
      </c>
      <c r="L151" s="196" t="s">
        <v>349</v>
      </c>
      <c r="M151" s="196" t="s">
        <v>349</v>
      </c>
    </row>
    <row r="152" spans="3:13" x14ac:dyDescent="0.35">
      <c r="C152" s="196" t="s">
        <v>361</v>
      </c>
      <c r="D152" s="196" t="s">
        <v>327</v>
      </c>
      <c r="E152" s="196" t="s">
        <v>450</v>
      </c>
      <c r="F152" s="196" t="s">
        <v>73</v>
      </c>
      <c r="G152" s="196" t="s">
        <v>73</v>
      </c>
      <c r="H152" s="196" t="s">
        <v>530</v>
      </c>
      <c r="I152" s="196" t="s">
        <v>94</v>
      </c>
      <c r="J152" s="284">
        <v>60101</v>
      </c>
      <c r="K152" s="196" t="s">
        <v>73</v>
      </c>
      <c r="L152" s="196" t="s">
        <v>349</v>
      </c>
      <c r="M152" s="196" t="s">
        <v>349</v>
      </c>
    </row>
    <row r="153" spans="3:13" x14ac:dyDescent="0.35">
      <c r="C153" s="196" t="s">
        <v>363</v>
      </c>
      <c r="D153" s="196" t="s">
        <v>327</v>
      </c>
      <c r="E153" s="196" t="s">
        <v>450</v>
      </c>
      <c r="F153" s="196" t="s">
        <v>73</v>
      </c>
      <c r="G153" s="196" t="s">
        <v>73</v>
      </c>
      <c r="H153" s="196" t="s">
        <v>530</v>
      </c>
      <c r="I153" s="196" t="s">
        <v>94</v>
      </c>
      <c r="J153" s="284">
        <v>1459805</v>
      </c>
      <c r="K153" s="196" t="s">
        <v>73</v>
      </c>
      <c r="L153" s="196" t="s">
        <v>349</v>
      </c>
      <c r="M153" s="196" t="s">
        <v>349</v>
      </c>
    </row>
    <row r="154" spans="3:13" x14ac:dyDescent="0.35">
      <c r="C154" s="196" t="s">
        <v>367</v>
      </c>
      <c r="D154" s="196" t="s">
        <v>327</v>
      </c>
      <c r="E154" s="196" t="s">
        <v>450</v>
      </c>
      <c r="F154" s="196" t="s">
        <v>73</v>
      </c>
      <c r="G154" s="196" t="s">
        <v>73</v>
      </c>
      <c r="H154" s="196" t="s">
        <v>530</v>
      </c>
      <c r="I154" s="196" t="s">
        <v>94</v>
      </c>
      <c r="J154" s="284">
        <v>2978</v>
      </c>
      <c r="K154" s="196" t="s">
        <v>73</v>
      </c>
      <c r="L154" s="196" t="s">
        <v>349</v>
      </c>
      <c r="M154" s="196" t="s">
        <v>349</v>
      </c>
    </row>
    <row r="155" spans="3:13" x14ac:dyDescent="0.35">
      <c r="C155" s="196" t="s">
        <v>371</v>
      </c>
      <c r="D155" s="196" t="s">
        <v>327</v>
      </c>
      <c r="E155" s="196" t="s">
        <v>450</v>
      </c>
      <c r="F155" s="196" t="s">
        <v>73</v>
      </c>
      <c r="G155" s="196" t="s">
        <v>73</v>
      </c>
      <c r="H155" s="196" t="s">
        <v>530</v>
      </c>
      <c r="I155" s="196" t="s">
        <v>94</v>
      </c>
      <c r="J155" s="284">
        <v>552260</v>
      </c>
      <c r="K155" s="196" t="s">
        <v>73</v>
      </c>
      <c r="L155" s="196" t="s">
        <v>349</v>
      </c>
      <c r="M155" s="196" t="s">
        <v>349</v>
      </c>
    </row>
    <row r="156" spans="3:13" x14ac:dyDescent="0.35">
      <c r="C156" s="196" t="s">
        <v>373</v>
      </c>
      <c r="D156" s="196" t="s">
        <v>327</v>
      </c>
      <c r="E156" s="196" t="s">
        <v>450</v>
      </c>
      <c r="F156" s="196" t="s">
        <v>73</v>
      </c>
      <c r="G156" s="196" t="s">
        <v>73</v>
      </c>
      <c r="H156" s="196" t="s">
        <v>530</v>
      </c>
      <c r="I156" s="196" t="s">
        <v>94</v>
      </c>
      <c r="J156" s="284">
        <v>838</v>
      </c>
      <c r="K156" s="196" t="s">
        <v>73</v>
      </c>
      <c r="L156" s="196" t="s">
        <v>349</v>
      </c>
      <c r="M156" s="196" t="s">
        <v>349</v>
      </c>
    </row>
    <row r="157" spans="3:13" x14ac:dyDescent="0.35">
      <c r="C157" s="196" t="s">
        <v>377</v>
      </c>
      <c r="D157" s="196" t="s">
        <v>327</v>
      </c>
      <c r="E157" s="196" t="s">
        <v>450</v>
      </c>
      <c r="F157" s="196" t="s">
        <v>73</v>
      </c>
      <c r="G157" s="196" t="s">
        <v>73</v>
      </c>
      <c r="H157" s="196" t="s">
        <v>530</v>
      </c>
      <c r="I157" s="196" t="s">
        <v>94</v>
      </c>
      <c r="J157" s="232">
        <v>11305553</v>
      </c>
      <c r="K157" s="196" t="s">
        <v>73</v>
      </c>
      <c r="L157" s="196" t="s">
        <v>349</v>
      </c>
      <c r="M157" s="196" t="s">
        <v>349</v>
      </c>
    </row>
    <row r="158" spans="3:13" x14ac:dyDescent="0.35">
      <c r="C158" s="196" t="s">
        <v>379</v>
      </c>
      <c r="D158" s="196" t="s">
        <v>327</v>
      </c>
      <c r="E158" s="196" t="s">
        <v>450</v>
      </c>
      <c r="F158" s="196" t="s">
        <v>73</v>
      </c>
      <c r="G158" s="196" t="s">
        <v>73</v>
      </c>
      <c r="H158" s="196" t="s">
        <v>530</v>
      </c>
      <c r="I158" s="196" t="s">
        <v>94</v>
      </c>
      <c r="J158" s="232">
        <v>61751</v>
      </c>
      <c r="K158" s="196" t="s">
        <v>73</v>
      </c>
      <c r="L158" s="196" t="s">
        <v>349</v>
      </c>
      <c r="M158" s="196" t="s">
        <v>349</v>
      </c>
    </row>
    <row r="159" spans="3:13" x14ac:dyDescent="0.35">
      <c r="C159" s="196" t="s">
        <v>382</v>
      </c>
      <c r="D159" s="196" t="s">
        <v>327</v>
      </c>
      <c r="E159" s="196" t="s">
        <v>450</v>
      </c>
      <c r="F159" s="196" t="s">
        <v>73</v>
      </c>
      <c r="G159" s="196" t="s">
        <v>73</v>
      </c>
      <c r="H159" s="196" t="s">
        <v>530</v>
      </c>
      <c r="I159" s="196" t="s">
        <v>94</v>
      </c>
      <c r="J159" s="232">
        <v>25010</v>
      </c>
      <c r="K159" s="196" t="s">
        <v>73</v>
      </c>
      <c r="L159" s="196" t="s">
        <v>349</v>
      </c>
      <c r="M159" s="196" t="s">
        <v>349</v>
      </c>
    </row>
    <row r="160" spans="3:13" x14ac:dyDescent="0.35">
      <c r="C160" s="196" t="s">
        <v>384</v>
      </c>
      <c r="D160" s="196" t="s">
        <v>327</v>
      </c>
      <c r="E160" s="196" t="s">
        <v>450</v>
      </c>
      <c r="F160" s="196" t="s">
        <v>73</v>
      </c>
      <c r="G160" s="196" t="s">
        <v>73</v>
      </c>
      <c r="H160" s="196" t="s">
        <v>530</v>
      </c>
      <c r="I160" s="196" t="s">
        <v>94</v>
      </c>
      <c r="J160" s="232">
        <v>4716</v>
      </c>
      <c r="K160" s="196" t="s">
        <v>73</v>
      </c>
      <c r="L160" s="196" t="s">
        <v>349</v>
      </c>
      <c r="M160" s="196" t="s">
        <v>349</v>
      </c>
    </row>
    <row r="161" spans="3:13" x14ac:dyDescent="0.35">
      <c r="C161" s="196" t="s">
        <v>386</v>
      </c>
      <c r="D161" s="196" t="s">
        <v>327</v>
      </c>
      <c r="E161" s="196" t="s">
        <v>450</v>
      </c>
      <c r="F161" s="196" t="s">
        <v>73</v>
      </c>
      <c r="G161" s="196" t="s">
        <v>73</v>
      </c>
      <c r="H161" s="196" t="s">
        <v>530</v>
      </c>
      <c r="I161" s="196" t="s">
        <v>94</v>
      </c>
      <c r="J161" s="232">
        <v>755374</v>
      </c>
      <c r="K161" s="196" t="s">
        <v>73</v>
      </c>
      <c r="L161" s="196" t="s">
        <v>349</v>
      </c>
      <c r="M161" s="196" t="s">
        <v>349</v>
      </c>
    </row>
    <row r="162" spans="3:13" x14ac:dyDescent="0.35">
      <c r="C162" s="196" t="s">
        <v>391</v>
      </c>
      <c r="D162" s="196" t="s">
        <v>327</v>
      </c>
      <c r="E162" s="196" t="s">
        <v>450</v>
      </c>
      <c r="F162" s="196" t="s">
        <v>73</v>
      </c>
      <c r="G162" s="196" t="s">
        <v>73</v>
      </c>
      <c r="H162" s="196" t="s">
        <v>530</v>
      </c>
      <c r="I162" s="196" t="s">
        <v>94</v>
      </c>
      <c r="J162" s="232">
        <v>2833796</v>
      </c>
      <c r="K162" s="196" t="s">
        <v>73</v>
      </c>
      <c r="L162" s="196" t="s">
        <v>349</v>
      </c>
      <c r="M162" s="196" t="s">
        <v>349</v>
      </c>
    </row>
    <row r="163" spans="3:13" x14ac:dyDescent="0.35">
      <c r="C163" s="196" t="s">
        <v>344</v>
      </c>
      <c r="D163" s="196" t="s">
        <v>327</v>
      </c>
      <c r="E163" s="196" t="s">
        <v>463</v>
      </c>
      <c r="F163" s="196" t="s">
        <v>73</v>
      </c>
      <c r="G163" s="196" t="s">
        <v>73</v>
      </c>
      <c r="H163" s="196" t="s">
        <v>530</v>
      </c>
      <c r="I163" s="196" t="s">
        <v>94</v>
      </c>
      <c r="J163" s="284">
        <v>21128530</v>
      </c>
      <c r="K163" s="196" t="s">
        <v>73</v>
      </c>
      <c r="L163" s="196" t="s">
        <v>349</v>
      </c>
      <c r="M163" s="196" t="s">
        <v>349</v>
      </c>
    </row>
    <row r="164" spans="3:13" x14ac:dyDescent="0.35">
      <c r="C164" s="196" t="s">
        <v>354</v>
      </c>
      <c r="D164" s="196" t="s">
        <v>327</v>
      </c>
      <c r="E164" s="196" t="s">
        <v>463</v>
      </c>
      <c r="F164" s="196" t="s">
        <v>73</v>
      </c>
      <c r="G164" s="196" t="s">
        <v>73</v>
      </c>
      <c r="H164" s="196" t="s">
        <v>530</v>
      </c>
      <c r="I164" s="196" t="s">
        <v>94</v>
      </c>
      <c r="J164" s="284">
        <v>180306051</v>
      </c>
      <c r="K164" s="196" t="s">
        <v>73</v>
      </c>
      <c r="L164" s="196" t="s">
        <v>349</v>
      </c>
      <c r="M164" s="196" t="s">
        <v>349</v>
      </c>
    </row>
    <row r="165" spans="3:13" x14ac:dyDescent="0.35">
      <c r="C165" s="196" t="s">
        <v>359</v>
      </c>
      <c r="D165" s="196" t="s">
        <v>327</v>
      </c>
      <c r="E165" s="196" t="s">
        <v>463</v>
      </c>
      <c r="F165" s="196" t="s">
        <v>73</v>
      </c>
      <c r="G165" s="196" t="s">
        <v>73</v>
      </c>
      <c r="H165" s="196" t="s">
        <v>530</v>
      </c>
      <c r="I165" s="196" t="s">
        <v>94</v>
      </c>
      <c r="J165" s="284">
        <v>47134539</v>
      </c>
      <c r="K165" s="196" t="s">
        <v>73</v>
      </c>
      <c r="L165" s="196" t="s">
        <v>349</v>
      </c>
      <c r="M165" s="196" t="s">
        <v>349</v>
      </c>
    </row>
    <row r="166" spans="3:13" x14ac:dyDescent="0.35">
      <c r="C166" s="196" t="s">
        <v>361</v>
      </c>
      <c r="D166" s="196" t="s">
        <v>327</v>
      </c>
      <c r="E166" s="196" t="s">
        <v>463</v>
      </c>
      <c r="F166" s="196" t="s">
        <v>73</v>
      </c>
      <c r="G166" s="196" t="s">
        <v>73</v>
      </c>
      <c r="H166" s="196" t="s">
        <v>530</v>
      </c>
      <c r="I166" s="196" t="s">
        <v>94</v>
      </c>
      <c r="J166" s="284">
        <v>24670818</v>
      </c>
      <c r="K166" s="196" t="s">
        <v>73</v>
      </c>
      <c r="L166" s="196" t="s">
        <v>349</v>
      </c>
      <c r="M166" s="196" t="s">
        <v>349</v>
      </c>
    </row>
    <row r="167" spans="3:13" x14ac:dyDescent="0.35">
      <c r="C167" s="196" t="s">
        <v>363</v>
      </c>
      <c r="D167" s="196" t="s">
        <v>327</v>
      </c>
      <c r="E167" s="196" t="s">
        <v>463</v>
      </c>
      <c r="F167" s="196" t="s">
        <v>73</v>
      </c>
      <c r="G167" s="196" t="s">
        <v>73</v>
      </c>
      <c r="H167" s="196" t="s">
        <v>530</v>
      </c>
      <c r="I167" s="196" t="s">
        <v>94</v>
      </c>
      <c r="J167" s="284">
        <v>543757994</v>
      </c>
      <c r="K167" s="196" t="s">
        <v>73</v>
      </c>
      <c r="L167" s="196" t="s">
        <v>349</v>
      </c>
      <c r="M167" s="196" t="s">
        <v>349</v>
      </c>
    </row>
    <row r="168" spans="3:13" x14ac:dyDescent="0.35">
      <c r="C168" s="196" t="s">
        <v>367</v>
      </c>
      <c r="D168" s="196" t="s">
        <v>327</v>
      </c>
      <c r="E168" s="196" t="s">
        <v>463</v>
      </c>
      <c r="F168" s="196" t="s">
        <v>73</v>
      </c>
      <c r="G168" s="196" t="s">
        <v>73</v>
      </c>
      <c r="H168" s="196" t="s">
        <v>530</v>
      </c>
      <c r="I168" s="196" t="s">
        <v>94</v>
      </c>
      <c r="J168" s="284">
        <v>2228243</v>
      </c>
      <c r="K168" s="196" t="s">
        <v>73</v>
      </c>
      <c r="L168" s="196" t="s">
        <v>349</v>
      </c>
      <c r="M168" s="196" t="s">
        <v>349</v>
      </c>
    </row>
    <row r="169" spans="3:13" x14ac:dyDescent="0.35">
      <c r="C169" s="196" t="s">
        <v>371</v>
      </c>
      <c r="D169" s="196" t="s">
        <v>327</v>
      </c>
      <c r="E169" s="196" t="s">
        <v>463</v>
      </c>
      <c r="F169" s="196" t="s">
        <v>73</v>
      </c>
      <c r="G169" s="196" t="s">
        <v>73</v>
      </c>
      <c r="H169" s="196" t="s">
        <v>530</v>
      </c>
      <c r="I169" s="196" t="s">
        <v>94</v>
      </c>
      <c r="J169" s="284">
        <v>66297416</v>
      </c>
      <c r="K169" s="196" t="s">
        <v>73</v>
      </c>
      <c r="L169" s="196" t="s">
        <v>349</v>
      </c>
      <c r="M169" s="196" t="s">
        <v>349</v>
      </c>
    </row>
    <row r="170" spans="3:13" x14ac:dyDescent="0.35">
      <c r="C170" s="196" t="s">
        <v>373</v>
      </c>
      <c r="D170" s="196" t="s">
        <v>327</v>
      </c>
      <c r="E170" s="196" t="s">
        <v>463</v>
      </c>
      <c r="F170" s="196" t="s">
        <v>73</v>
      </c>
      <c r="G170" s="196" t="s">
        <v>73</v>
      </c>
      <c r="H170" s="196" t="s">
        <v>530</v>
      </c>
      <c r="I170" s="196" t="s">
        <v>94</v>
      </c>
      <c r="J170" s="284">
        <v>969534</v>
      </c>
      <c r="K170" s="196" t="s">
        <v>73</v>
      </c>
      <c r="L170" s="196" t="s">
        <v>349</v>
      </c>
      <c r="M170" s="196" t="s">
        <v>349</v>
      </c>
    </row>
    <row r="171" spans="3:13" x14ac:dyDescent="0.35">
      <c r="C171" s="196" t="s">
        <v>377</v>
      </c>
      <c r="D171" s="196" t="s">
        <v>327</v>
      </c>
      <c r="E171" s="196" t="s">
        <v>463</v>
      </c>
      <c r="F171" s="196" t="s">
        <v>73</v>
      </c>
      <c r="G171" s="196" t="s">
        <v>73</v>
      </c>
      <c r="H171" s="196" t="s">
        <v>530</v>
      </c>
      <c r="I171" s="196" t="s">
        <v>94</v>
      </c>
      <c r="J171" s="232">
        <v>276803999</v>
      </c>
      <c r="K171" s="196" t="s">
        <v>73</v>
      </c>
      <c r="L171" s="196" t="s">
        <v>349</v>
      </c>
      <c r="M171" s="196" t="s">
        <v>349</v>
      </c>
    </row>
    <row r="172" spans="3:13" x14ac:dyDescent="0.35">
      <c r="C172" s="196" t="s">
        <v>379</v>
      </c>
      <c r="D172" s="196" t="s">
        <v>327</v>
      </c>
      <c r="E172" s="196" t="s">
        <v>463</v>
      </c>
      <c r="F172" s="196" t="s">
        <v>73</v>
      </c>
      <c r="G172" s="196" t="s">
        <v>73</v>
      </c>
      <c r="H172" s="196" t="s">
        <v>530</v>
      </c>
      <c r="I172" s="196" t="s">
        <v>94</v>
      </c>
      <c r="J172" s="232">
        <v>5082843</v>
      </c>
      <c r="K172" s="196" t="s">
        <v>73</v>
      </c>
      <c r="L172" s="196" t="s">
        <v>349</v>
      </c>
      <c r="M172" s="196" t="s">
        <v>349</v>
      </c>
    </row>
    <row r="173" spans="3:13" x14ac:dyDescent="0.35">
      <c r="C173" s="196" t="s">
        <v>382</v>
      </c>
      <c r="D173" s="196" t="s">
        <v>327</v>
      </c>
      <c r="E173" s="196" t="s">
        <v>463</v>
      </c>
      <c r="F173" s="196" t="s">
        <v>73</v>
      </c>
      <c r="G173" s="196" t="s">
        <v>73</v>
      </c>
      <c r="H173" s="196" t="s">
        <v>530</v>
      </c>
      <c r="I173" s="196" t="s">
        <v>94</v>
      </c>
      <c r="J173" s="232">
        <v>420323</v>
      </c>
      <c r="K173" s="196" t="s">
        <v>73</v>
      </c>
      <c r="L173" s="196" t="s">
        <v>349</v>
      </c>
      <c r="M173" s="196" t="s">
        <v>349</v>
      </c>
    </row>
    <row r="174" spans="3:13" x14ac:dyDescent="0.35">
      <c r="C174" s="196" t="s">
        <v>384</v>
      </c>
      <c r="D174" s="196" t="s">
        <v>327</v>
      </c>
      <c r="E174" s="196" t="s">
        <v>463</v>
      </c>
      <c r="F174" s="196" t="s">
        <v>73</v>
      </c>
      <c r="G174" s="196" t="s">
        <v>73</v>
      </c>
      <c r="H174" s="196" t="s">
        <v>530</v>
      </c>
      <c r="I174" s="196" t="s">
        <v>94</v>
      </c>
      <c r="J174" s="232">
        <v>1460473</v>
      </c>
      <c r="K174" s="196" t="s">
        <v>73</v>
      </c>
      <c r="L174" s="196" t="s">
        <v>349</v>
      </c>
      <c r="M174" s="196" t="s">
        <v>349</v>
      </c>
    </row>
    <row r="175" spans="3:13" x14ac:dyDescent="0.35">
      <c r="C175" s="196" t="s">
        <v>386</v>
      </c>
      <c r="D175" s="196" t="s">
        <v>327</v>
      </c>
      <c r="E175" s="196" t="s">
        <v>463</v>
      </c>
      <c r="F175" s="196" t="s">
        <v>73</v>
      </c>
      <c r="G175" s="196" t="s">
        <v>73</v>
      </c>
      <c r="H175" s="196" t="s">
        <v>530</v>
      </c>
      <c r="I175" s="196" t="s">
        <v>94</v>
      </c>
      <c r="J175" s="232">
        <v>46377623</v>
      </c>
      <c r="K175" s="196" t="s">
        <v>73</v>
      </c>
      <c r="L175" s="196" t="s">
        <v>349</v>
      </c>
      <c r="M175" s="196" t="s">
        <v>349</v>
      </c>
    </row>
    <row r="176" spans="3:13" x14ac:dyDescent="0.35">
      <c r="C176" s="196" t="s">
        <v>391</v>
      </c>
      <c r="D176" s="196" t="s">
        <v>327</v>
      </c>
      <c r="E176" s="196" t="s">
        <v>463</v>
      </c>
      <c r="F176" s="196" t="s">
        <v>73</v>
      </c>
      <c r="G176" s="196" t="s">
        <v>73</v>
      </c>
      <c r="H176" s="196" t="s">
        <v>530</v>
      </c>
      <c r="I176" s="196" t="s">
        <v>94</v>
      </c>
      <c r="J176" s="232">
        <v>118323073</v>
      </c>
      <c r="K176" s="196" t="s">
        <v>73</v>
      </c>
      <c r="L176" s="196" t="s">
        <v>349</v>
      </c>
      <c r="M176" s="196" t="s">
        <v>349</v>
      </c>
    </row>
    <row r="177" spans="3:13" x14ac:dyDescent="0.35">
      <c r="C177" s="196" t="s">
        <v>344</v>
      </c>
      <c r="D177" s="196" t="s">
        <v>327</v>
      </c>
      <c r="E177" s="196" t="s">
        <v>451</v>
      </c>
      <c r="F177" s="196" t="s">
        <v>73</v>
      </c>
      <c r="G177" s="196" t="s">
        <v>73</v>
      </c>
      <c r="H177" s="196" t="s">
        <v>530</v>
      </c>
      <c r="I177" s="196" t="s">
        <v>94</v>
      </c>
      <c r="J177" s="284">
        <v>192340</v>
      </c>
      <c r="K177" s="196" t="s">
        <v>73</v>
      </c>
      <c r="L177" s="196" t="s">
        <v>349</v>
      </c>
      <c r="M177" s="196" t="s">
        <v>349</v>
      </c>
    </row>
    <row r="178" spans="3:13" x14ac:dyDescent="0.35">
      <c r="C178" s="196" t="s">
        <v>354</v>
      </c>
      <c r="D178" s="196" t="s">
        <v>327</v>
      </c>
      <c r="E178" s="196" t="s">
        <v>451</v>
      </c>
      <c r="F178" s="196" t="s">
        <v>73</v>
      </c>
      <c r="G178" s="196" t="s">
        <v>73</v>
      </c>
      <c r="H178" s="196" t="s">
        <v>530</v>
      </c>
      <c r="I178" s="196" t="s">
        <v>94</v>
      </c>
      <c r="J178" s="284">
        <v>480850</v>
      </c>
      <c r="K178" s="196" t="s">
        <v>73</v>
      </c>
      <c r="L178" s="196" t="s">
        <v>349</v>
      </c>
      <c r="M178" s="196" t="s">
        <v>349</v>
      </c>
    </row>
    <row r="179" spans="3:13" x14ac:dyDescent="0.35">
      <c r="C179" s="196" t="s">
        <v>359</v>
      </c>
      <c r="D179" s="196" t="s">
        <v>327</v>
      </c>
      <c r="E179" s="196" t="s">
        <v>451</v>
      </c>
      <c r="F179" s="196" t="s">
        <v>73</v>
      </c>
      <c r="G179" s="196" t="s">
        <v>73</v>
      </c>
      <c r="H179" s="196" t="s">
        <v>530</v>
      </c>
      <c r="I179" s="196" t="s">
        <v>94</v>
      </c>
      <c r="J179" s="284">
        <v>384680</v>
      </c>
      <c r="K179" s="196" t="s">
        <v>73</v>
      </c>
      <c r="L179" s="196" t="s">
        <v>349</v>
      </c>
      <c r="M179" s="196" t="s">
        <v>349</v>
      </c>
    </row>
    <row r="180" spans="3:13" x14ac:dyDescent="0.35">
      <c r="C180" s="196" t="s">
        <v>361</v>
      </c>
      <c r="D180" s="196" t="s">
        <v>327</v>
      </c>
      <c r="E180" s="196" t="s">
        <v>451</v>
      </c>
      <c r="F180" s="196" t="s">
        <v>73</v>
      </c>
      <c r="G180" s="196" t="s">
        <v>73</v>
      </c>
      <c r="H180" s="196" t="s">
        <v>530</v>
      </c>
      <c r="I180" s="196" t="s">
        <v>94</v>
      </c>
      <c r="J180" s="284">
        <v>499672</v>
      </c>
      <c r="K180" s="196" t="s">
        <v>73</v>
      </c>
      <c r="L180" s="196" t="s">
        <v>349</v>
      </c>
      <c r="M180" s="196" t="s">
        <v>349</v>
      </c>
    </row>
    <row r="181" spans="3:13" x14ac:dyDescent="0.35">
      <c r="C181" s="196" t="s">
        <v>371</v>
      </c>
      <c r="D181" s="196" t="s">
        <v>327</v>
      </c>
      <c r="E181" s="196" t="s">
        <v>451</v>
      </c>
      <c r="F181" s="196" t="s">
        <v>73</v>
      </c>
      <c r="G181" s="196" t="s">
        <v>73</v>
      </c>
      <c r="H181" s="196" t="s">
        <v>530</v>
      </c>
      <c r="I181" s="196" t="s">
        <v>94</v>
      </c>
      <c r="J181" s="284">
        <v>17020</v>
      </c>
      <c r="K181" s="196" t="s">
        <v>73</v>
      </c>
      <c r="L181" s="196" t="s">
        <v>349</v>
      </c>
      <c r="M181" s="196" t="s">
        <v>349</v>
      </c>
    </row>
    <row r="182" spans="3:13" x14ac:dyDescent="0.35">
      <c r="C182" s="196" t="s">
        <v>377</v>
      </c>
      <c r="D182" s="196" t="s">
        <v>327</v>
      </c>
      <c r="E182" s="196" t="s">
        <v>451</v>
      </c>
      <c r="F182" s="196" t="s">
        <v>73</v>
      </c>
      <c r="G182" s="196" t="s">
        <v>73</v>
      </c>
      <c r="H182" s="196" t="s">
        <v>530</v>
      </c>
      <c r="I182" s="196" t="s">
        <v>94</v>
      </c>
      <c r="J182" s="232">
        <v>1936996</v>
      </c>
      <c r="K182" s="196" t="s">
        <v>73</v>
      </c>
      <c r="L182" s="196" t="s">
        <v>349</v>
      </c>
      <c r="M182" s="196" t="s">
        <v>349</v>
      </c>
    </row>
    <row r="183" spans="3:13" x14ac:dyDescent="0.35">
      <c r="C183" s="196" t="s">
        <v>382</v>
      </c>
      <c r="D183" s="196" t="s">
        <v>327</v>
      </c>
      <c r="E183" s="196" t="s">
        <v>451</v>
      </c>
      <c r="F183" s="196" t="s">
        <v>73</v>
      </c>
      <c r="G183" s="196" t="s">
        <v>73</v>
      </c>
      <c r="H183" s="196" t="s">
        <v>530</v>
      </c>
      <c r="I183" s="196" t="s">
        <v>94</v>
      </c>
      <c r="J183" s="232">
        <v>128227</v>
      </c>
      <c r="K183" s="196" t="s">
        <v>73</v>
      </c>
      <c r="L183" s="196" t="s">
        <v>349</v>
      </c>
      <c r="M183" s="196" t="s">
        <v>349</v>
      </c>
    </row>
    <row r="184" spans="3:13" x14ac:dyDescent="0.35">
      <c r="C184" s="196" t="s">
        <v>386</v>
      </c>
      <c r="D184" s="196" t="s">
        <v>327</v>
      </c>
      <c r="E184" s="196" t="s">
        <v>451</v>
      </c>
      <c r="F184" s="196" t="s">
        <v>73</v>
      </c>
      <c r="G184" s="196" t="s">
        <v>73</v>
      </c>
      <c r="H184" s="196" t="s">
        <v>530</v>
      </c>
      <c r="I184" s="196" t="s">
        <v>94</v>
      </c>
      <c r="J184" s="232">
        <v>829</v>
      </c>
      <c r="K184" s="196" t="s">
        <v>73</v>
      </c>
      <c r="L184" s="196" t="s">
        <v>349</v>
      </c>
      <c r="M184" s="196" t="s">
        <v>349</v>
      </c>
    </row>
    <row r="185" spans="3:13" x14ac:dyDescent="0.35">
      <c r="C185" s="196" t="s">
        <v>377</v>
      </c>
      <c r="D185" s="196" t="s">
        <v>327</v>
      </c>
      <c r="E185" s="196" t="s">
        <v>453</v>
      </c>
      <c r="F185" s="196" t="s">
        <v>73</v>
      </c>
      <c r="G185" s="196" t="s">
        <v>73</v>
      </c>
      <c r="H185" s="196" t="s">
        <v>530</v>
      </c>
      <c r="I185" s="196" t="s">
        <v>94</v>
      </c>
      <c r="J185" s="232">
        <v>2816640</v>
      </c>
      <c r="K185" s="196" t="s">
        <v>73</v>
      </c>
      <c r="L185" s="196" t="s">
        <v>349</v>
      </c>
      <c r="M185" s="196" t="s">
        <v>349</v>
      </c>
    </row>
    <row r="186" spans="3:13" x14ac:dyDescent="0.35">
      <c r="C186" s="196" t="s">
        <v>344</v>
      </c>
      <c r="D186" s="196" t="s">
        <v>327</v>
      </c>
      <c r="E186" s="196" t="s">
        <v>454</v>
      </c>
      <c r="F186" s="196" t="s">
        <v>73</v>
      </c>
      <c r="G186" s="196" t="s">
        <v>73</v>
      </c>
      <c r="H186" s="196" t="s">
        <v>530</v>
      </c>
      <c r="I186" s="196" t="s">
        <v>94</v>
      </c>
      <c r="J186" s="284">
        <v>14556365</v>
      </c>
      <c r="K186" s="196" t="s">
        <v>73</v>
      </c>
      <c r="L186" s="196" t="s">
        <v>349</v>
      </c>
      <c r="M186" s="196" t="s">
        <v>349</v>
      </c>
    </row>
    <row r="187" spans="3:13" x14ac:dyDescent="0.35">
      <c r="C187" s="196" t="s">
        <v>354</v>
      </c>
      <c r="D187" s="196" t="s">
        <v>327</v>
      </c>
      <c r="E187" s="196" t="s">
        <v>454</v>
      </c>
      <c r="F187" s="196" t="s">
        <v>73</v>
      </c>
      <c r="G187" s="196" t="s">
        <v>73</v>
      </c>
      <c r="H187" s="196" t="s">
        <v>530</v>
      </c>
      <c r="I187" s="196" t="s">
        <v>94</v>
      </c>
      <c r="J187" s="284">
        <v>38978109</v>
      </c>
      <c r="K187" s="196" t="s">
        <v>73</v>
      </c>
      <c r="L187" s="196" t="s">
        <v>349</v>
      </c>
      <c r="M187" s="196" t="s">
        <v>349</v>
      </c>
    </row>
    <row r="188" spans="3:13" x14ac:dyDescent="0.35">
      <c r="C188" s="196" t="s">
        <v>359</v>
      </c>
      <c r="D188" s="196" t="s">
        <v>327</v>
      </c>
      <c r="E188" s="196" t="s">
        <v>454</v>
      </c>
      <c r="F188" s="196" t="s">
        <v>73</v>
      </c>
      <c r="G188" s="196" t="s">
        <v>73</v>
      </c>
      <c r="H188" s="196" t="s">
        <v>530</v>
      </c>
      <c r="I188" s="196" t="s">
        <v>94</v>
      </c>
      <c r="J188" s="284">
        <v>26925918</v>
      </c>
      <c r="K188" s="196" t="s">
        <v>73</v>
      </c>
      <c r="L188" s="196" t="s">
        <v>349</v>
      </c>
      <c r="M188" s="196" t="s">
        <v>349</v>
      </c>
    </row>
    <row r="189" spans="3:13" x14ac:dyDescent="0.35">
      <c r="C189" s="196" t="s">
        <v>361</v>
      </c>
      <c r="D189" s="196" t="s">
        <v>327</v>
      </c>
      <c r="E189" s="196" t="s">
        <v>454</v>
      </c>
      <c r="F189" s="196" t="s">
        <v>73</v>
      </c>
      <c r="G189" s="196" t="s">
        <v>73</v>
      </c>
      <c r="H189" s="196" t="s">
        <v>530</v>
      </c>
      <c r="I189" s="196" t="s">
        <v>94</v>
      </c>
      <c r="J189" s="284">
        <v>25742530</v>
      </c>
      <c r="K189" s="196" t="s">
        <v>73</v>
      </c>
      <c r="L189" s="196" t="s">
        <v>349</v>
      </c>
      <c r="M189" s="196" t="s">
        <v>349</v>
      </c>
    </row>
    <row r="190" spans="3:13" x14ac:dyDescent="0.35">
      <c r="C190" s="196" t="s">
        <v>363</v>
      </c>
      <c r="D190" s="196" t="s">
        <v>327</v>
      </c>
      <c r="E190" s="196" t="s">
        <v>454</v>
      </c>
      <c r="F190" s="196" t="s">
        <v>73</v>
      </c>
      <c r="G190" s="196" t="s">
        <v>73</v>
      </c>
      <c r="H190" s="196" t="s">
        <v>530</v>
      </c>
      <c r="I190" s="196" t="s">
        <v>94</v>
      </c>
      <c r="J190" s="284">
        <v>587479722</v>
      </c>
      <c r="K190" s="196" t="s">
        <v>73</v>
      </c>
      <c r="L190" s="196" t="s">
        <v>349</v>
      </c>
      <c r="M190" s="196" t="s">
        <v>349</v>
      </c>
    </row>
    <row r="191" spans="3:13" x14ac:dyDescent="0.35">
      <c r="C191" s="196" t="s">
        <v>367</v>
      </c>
      <c r="D191" s="196" t="s">
        <v>327</v>
      </c>
      <c r="E191" s="196" t="s">
        <v>454</v>
      </c>
      <c r="F191" s="196" t="s">
        <v>73</v>
      </c>
      <c r="G191" s="196" t="s">
        <v>73</v>
      </c>
      <c r="H191" s="196" t="s">
        <v>530</v>
      </c>
      <c r="I191" s="196" t="s">
        <v>94</v>
      </c>
      <c r="J191" s="284">
        <v>1393228</v>
      </c>
      <c r="K191" s="196" t="s">
        <v>73</v>
      </c>
      <c r="L191" s="196" t="s">
        <v>349</v>
      </c>
      <c r="M191" s="196" t="s">
        <v>349</v>
      </c>
    </row>
    <row r="192" spans="3:13" x14ac:dyDescent="0.35">
      <c r="C192" s="196" t="s">
        <v>371</v>
      </c>
      <c r="D192" s="196" t="s">
        <v>327</v>
      </c>
      <c r="E192" s="196" t="s">
        <v>454</v>
      </c>
      <c r="F192" s="196" t="s">
        <v>73</v>
      </c>
      <c r="G192" s="196" t="s">
        <v>73</v>
      </c>
      <c r="H192" s="196" t="s">
        <v>530</v>
      </c>
      <c r="I192" s="196" t="s">
        <v>94</v>
      </c>
      <c r="J192" s="284">
        <v>16741379</v>
      </c>
      <c r="K192" s="196" t="s">
        <v>73</v>
      </c>
      <c r="L192" s="196" t="s">
        <v>349</v>
      </c>
      <c r="M192" s="196" t="s">
        <v>349</v>
      </c>
    </row>
    <row r="193" spans="3:13" x14ac:dyDescent="0.35">
      <c r="C193" s="196" t="s">
        <v>373</v>
      </c>
      <c r="D193" s="196" t="s">
        <v>327</v>
      </c>
      <c r="E193" s="196" t="s">
        <v>454</v>
      </c>
      <c r="F193" s="196" t="s">
        <v>73</v>
      </c>
      <c r="G193" s="196" t="s">
        <v>73</v>
      </c>
      <c r="H193" s="196" t="s">
        <v>530</v>
      </c>
      <c r="I193" s="196" t="s">
        <v>94</v>
      </c>
      <c r="J193" s="284">
        <v>333448</v>
      </c>
      <c r="K193" s="196" t="s">
        <v>73</v>
      </c>
      <c r="L193" s="196" t="s">
        <v>349</v>
      </c>
      <c r="M193" s="196" t="s">
        <v>349</v>
      </c>
    </row>
    <row r="194" spans="3:13" x14ac:dyDescent="0.35">
      <c r="C194" s="196" t="s">
        <v>377</v>
      </c>
      <c r="D194" s="196" t="s">
        <v>327</v>
      </c>
      <c r="E194" s="196" t="s">
        <v>454</v>
      </c>
      <c r="F194" s="196" t="s">
        <v>73</v>
      </c>
      <c r="G194" s="196" t="s">
        <v>73</v>
      </c>
      <c r="H194" s="196" t="s">
        <v>530</v>
      </c>
      <c r="I194" s="196" t="s">
        <v>94</v>
      </c>
      <c r="J194" s="232">
        <v>119897922</v>
      </c>
      <c r="K194" s="196" t="s">
        <v>73</v>
      </c>
      <c r="L194" s="196" t="s">
        <v>349</v>
      </c>
      <c r="M194" s="196" t="s">
        <v>349</v>
      </c>
    </row>
    <row r="195" spans="3:13" x14ac:dyDescent="0.35">
      <c r="C195" s="196" t="s">
        <v>379</v>
      </c>
      <c r="D195" s="196" t="s">
        <v>327</v>
      </c>
      <c r="E195" s="196" t="s">
        <v>454</v>
      </c>
      <c r="F195" s="196" t="s">
        <v>73</v>
      </c>
      <c r="G195" s="196" t="s">
        <v>73</v>
      </c>
      <c r="H195" s="196" t="s">
        <v>530</v>
      </c>
      <c r="I195" s="196" t="s">
        <v>94</v>
      </c>
      <c r="J195" s="232">
        <v>11505121</v>
      </c>
      <c r="K195" s="196" t="s">
        <v>73</v>
      </c>
      <c r="L195" s="196" t="s">
        <v>349</v>
      </c>
      <c r="M195" s="196" t="s">
        <v>349</v>
      </c>
    </row>
    <row r="196" spans="3:13" x14ac:dyDescent="0.35">
      <c r="C196" s="196" t="s">
        <v>382</v>
      </c>
      <c r="D196" s="196" t="s">
        <v>327</v>
      </c>
      <c r="E196" s="196" t="s">
        <v>454</v>
      </c>
      <c r="F196" s="196" t="s">
        <v>73</v>
      </c>
      <c r="G196" s="196" t="s">
        <v>73</v>
      </c>
      <c r="H196" s="196" t="s">
        <v>530</v>
      </c>
      <c r="I196" s="196" t="s">
        <v>94</v>
      </c>
      <c r="J196" s="232">
        <v>460104</v>
      </c>
      <c r="K196" s="196" t="s">
        <v>73</v>
      </c>
      <c r="L196" s="196" t="s">
        <v>349</v>
      </c>
      <c r="M196" s="196" t="s">
        <v>349</v>
      </c>
    </row>
    <row r="197" spans="3:13" x14ac:dyDescent="0.35">
      <c r="C197" s="196" t="s">
        <v>384</v>
      </c>
      <c r="D197" s="196" t="s">
        <v>327</v>
      </c>
      <c r="E197" s="196" t="s">
        <v>454</v>
      </c>
      <c r="F197" s="196" t="s">
        <v>73</v>
      </c>
      <c r="G197" s="196" t="s">
        <v>73</v>
      </c>
      <c r="H197" s="196" t="s">
        <v>530</v>
      </c>
      <c r="I197" s="196" t="s">
        <v>94</v>
      </c>
      <c r="J197" s="232">
        <v>73127</v>
      </c>
      <c r="K197" s="196" t="s">
        <v>73</v>
      </c>
      <c r="L197" s="196" t="s">
        <v>349</v>
      </c>
      <c r="M197" s="196" t="s">
        <v>349</v>
      </c>
    </row>
    <row r="198" spans="3:13" x14ac:dyDescent="0.35">
      <c r="C198" s="196" t="s">
        <v>386</v>
      </c>
      <c r="D198" s="196" t="s">
        <v>327</v>
      </c>
      <c r="E198" s="196" t="s">
        <v>454</v>
      </c>
      <c r="F198" s="196" t="s">
        <v>73</v>
      </c>
      <c r="G198" s="196" t="s">
        <v>73</v>
      </c>
      <c r="H198" s="196" t="s">
        <v>530</v>
      </c>
      <c r="I198" s="196" t="s">
        <v>94</v>
      </c>
      <c r="J198" s="232">
        <v>14367760</v>
      </c>
      <c r="K198" s="196" t="s">
        <v>73</v>
      </c>
      <c r="L198" s="196" t="s">
        <v>349</v>
      </c>
      <c r="M198" s="196" t="s">
        <v>349</v>
      </c>
    </row>
    <row r="199" spans="3:13" x14ac:dyDescent="0.35">
      <c r="C199" s="196" t="s">
        <v>391</v>
      </c>
      <c r="D199" s="196" t="s">
        <v>327</v>
      </c>
      <c r="E199" s="196" t="s">
        <v>454</v>
      </c>
      <c r="F199" s="196" t="s">
        <v>73</v>
      </c>
      <c r="G199" s="196" t="s">
        <v>73</v>
      </c>
      <c r="H199" s="196" t="s">
        <v>530</v>
      </c>
      <c r="I199" s="196" t="s">
        <v>94</v>
      </c>
      <c r="J199" s="232">
        <v>16318449</v>
      </c>
      <c r="K199" s="196" t="s">
        <v>73</v>
      </c>
      <c r="L199" s="196" t="s">
        <v>349</v>
      </c>
      <c r="M199" s="196" t="s">
        <v>349</v>
      </c>
    </row>
    <row r="200" spans="3:13" x14ac:dyDescent="0.35">
      <c r="C200" s="196" t="s">
        <v>361</v>
      </c>
      <c r="D200" s="196" t="s">
        <v>327</v>
      </c>
      <c r="E200" s="196" t="s">
        <v>464</v>
      </c>
      <c r="F200" s="196" t="s">
        <v>73</v>
      </c>
      <c r="G200" s="196" t="s">
        <v>73</v>
      </c>
      <c r="H200" s="196" t="s">
        <v>530</v>
      </c>
      <c r="I200" s="196" t="s">
        <v>94</v>
      </c>
      <c r="J200" s="284">
        <v>25617309</v>
      </c>
      <c r="K200" s="196" t="s">
        <v>73</v>
      </c>
      <c r="L200" s="196" t="s">
        <v>349</v>
      </c>
      <c r="M200" s="196" t="s">
        <v>349</v>
      </c>
    </row>
    <row r="201" spans="3:13" x14ac:dyDescent="0.35">
      <c r="C201" s="196" t="s">
        <v>354</v>
      </c>
      <c r="D201" s="196" t="s">
        <v>328</v>
      </c>
      <c r="E201" s="196" t="s">
        <v>496</v>
      </c>
      <c r="F201" s="196" t="s">
        <v>73</v>
      </c>
      <c r="G201" s="196" t="s">
        <v>73</v>
      </c>
      <c r="H201" s="196" t="s">
        <v>530</v>
      </c>
      <c r="I201" s="196" t="s">
        <v>94</v>
      </c>
      <c r="J201" s="284">
        <v>283144685071</v>
      </c>
      <c r="K201" s="196" t="s">
        <v>66</v>
      </c>
      <c r="L201" s="196">
        <v>4543834.1370592564</v>
      </c>
      <c r="M201" s="196" t="s">
        <v>531</v>
      </c>
    </row>
    <row r="202" spans="3:13" x14ac:dyDescent="0.35">
      <c r="C202" s="196" t="s">
        <v>359</v>
      </c>
      <c r="D202" s="196" t="s">
        <v>328</v>
      </c>
      <c r="E202" s="196" t="s">
        <v>496</v>
      </c>
      <c r="F202" s="196" t="s">
        <v>73</v>
      </c>
      <c r="G202" s="196" t="s">
        <v>73</v>
      </c>
      <c r="H202" s="196" t="s">
        <v>530</v>
      </c>
      <c r="I202" s="196" t="s">
        <v>94</v>
      </c>
      <c r="J202" s="284">
        <v>28948238880</v>
      </c>
      <c r="K202" s="196" t="s">
        <v>66</v>
      </c>
      <c r="L202" s="196">
        <v>464554.00000782876</v>
      </c>
      <c r="M202" s="196" t="s">
        <v>531</v>
      </c>
    </row>
    <row r="203" spans="3:13" x14ac:dyDescent="0.35">
      <c r="C203" s="196" t="s">
        <v>367</v>
      </c>
      <c r="D203" s="196" t="s">
        <v>328</v>
      </c>
      <c r="E203" s="196" t="s">
        <v>496</v>
      </c>
      <c r="F203" s="196" t="s">
        <v>73</v>
      </c>
      <c r="G203" s="196" t="s">
        <v>73</v>
      </c>
      <c r="H203" s="196" t="s">
        <v>530</v>
      </c>
      <c r="I203" s="196" t="s">
        <v>94</v>
      </c>
      <c r="J203" s="284">
        <v>5997726835</v>
      </c>
      <c r="K203" s="196" t="s">
        <v>66</v>
      </c>
      <c r="L203" s="196">
        <v>96249.999998395229</v>
      </c>
      <c r="M203" s="196" t="s">
        <v>531</v>
      </c>
    </row>
    <row r="204" spans="3:13" x14ac:dyDescent="0.35">
      <c r="C204" s="196" t="s">
        <v>371</v>
      </c>
      <c r="D204" s="196" t="s">
        <v>328</v>
      </c>
      <c r="E204" s="196" t="s">
        <v>496</v>
      </c>
      <c r="F204" s="196" t="s">
        <v>73</v>
      </c>
      <c r="G204" s="196" t="s">
        <v>73</v>
      </c>
      <c r="H204" s="196" t="s">
        <v>530</v>
      </c>
      <c r="I204" s="196" t="s">
        <v>94</v>
      </c>
      <c r="J204" s="284">
        <v>36963974600</v>
      </c>
      <c r="K204" s="196" t="s">
        <v>66</v>
      </c>
      <c r="L204" s="196">
        <v>593188.49508601893</v>
      </c>
      <c r="M204" s="196" t="s">
        <v>531</v>
      </c>
    </row>
    <row r="205" spans="3:13" x14ac:dyDescent="0.35">
      <c r="C205" s="196" t="s">
        <v>377</v>
      </c>
      <c r="D205" s="196" t="s">
        <v>328</v>
      </c>
      <c r="E205" s="196" t="s">
        <v>496</v>
      </c>
      <c r="F205" s="196" t="s">
        <v>73</v>
      </c>
      <c r="G205" s="196" t="s">
        <v>73</v>
      </c>
      <c r="H205" s="196" t="s">
        <v>530</v>
      </c>
      <c r="I205" s="196" t="s">
        <v>94</v>
      </c>
      <c r="J205" s="232">
        <v>1738374914</v>
      </c>
      <c r="K205" s="196" t="s">
        <v>66</v>
      </c>
      <c r="L205" s="196">
        <v>27896.999992282959</v>
      </c>
      <c r="M205" s="196" t="s">
        <v>531</v>
      </c>
    </row>
    <row r="206" spans="3:13" x14ac:dyDescent="0.35">
      <c r="C206" s="196" t="s">
        <v>379</v>
      </c>
      <c r="D206" s="196" t="s">
        <v>328</v>
      </c>
      <c r="E206" s="196" t="s">
        <v>496</v>
      </c>
      <c r="F206" s="196" t="s">
        <v>73</v>
      </c>
      <c r="G206" s="196" t="s">
        <v>73</v>
      </c>
      <c r="H206" s="196" t="s">
        <v>530</v>
      </c>
      <c r="I206" s="196" t="s">
        <v>94</v>
      </c>
      <c r="J206" s="232">
        <v>1732330452</v>
      </c>
      <c r="K206" s="196" t="s">
        <v>66</v>
      </c>
      <c r="L206" s="196">
        <v>27799.999998202653</v>
      </c>
      <c r="M206" s="196" t="s">
        <v>531</v>
      </c>
    </row>
    <row r="207" spans="3:13" x14ac:dyDescent="0.35">
      <c r="C207" s="196" t="s">
        <v>384</v>
      </c>
      <c r="D207" s="196" t="s">
        <v>328</v>
      </c>
      <c r="E207" s="196" t="s">
        <v>496</v>
      </c>
      <c r="F207" s="196" t="s">
        <v>73</v>
      </c>
      <c r="G207" s="196" t="s">
        <v>73</v>
      </c>
      <c r="H207" s="196" t="s">
        <v>530</v>
      </c>
      <c r="I207" s="196" t="s">
        <v>94</v>
      </c>
      <c r="J207" s="232">
        <v>216042794</v>
      </c>
      <c r="K207" s="196" t="s">
        <v>66</v>
      </c>
      <c r="L207" s="196">
        <v>3466.9999975337823</v>
      </c>
      <c r="M207" s="196" t="s">
        <v>531</v>
      </c>
    </row>
    <row r="208" spans="3:13" x14ac:dyDescent="0.35">
      <c r="C208" s="196" t="s">
        <v>386</v>
      </c>
      <c r="D208" s="196" t="s">
        <v>328</v>
      </c>
      <c r="E208" s="196" t="s">
        <v>496</v>
      </c>
      <c r="F208" s="196" t="s">
        <v>73</v>
      </c>
      <c r="G208" s="196" t="s">
        <v>73</v>
      </c>
      <c r="H208" s="196" t="s">
        <v>530</v>
      </c>
      <c r="I208" s="196" t="s">
        <v>94</v>
      </c>
      <c r="J208" s="232">
        <v>29162014656</v>
      </c>
      <c r="K208" s="196" t="s">
        <v>66</v>
      </c>
      <c r="L208" s="196">
        <v>467984.61947512178</v>
      </c>
      <c r="M208" s="196" t="s">
        <v>531</v>
      </c>
    </row>
    <row r="209" spans="3:13" x14ac:dyDescent="0.35">
      <c r="C209" s="196" t="s">
        <v>391</v>
      </c>
      <c r="D209" s="196" t="s">
        <v>328</v>
      </c>
      <c r="E209" s="196" t="s">
        <v>496</v>
      </c>
      <c r="F209" s="196" t="s">
        <v>73</v>
      </c>
      <c r="G209" s="196" t="s">
        <v>73</v>
      </c>
      <c r="H209" s="196" t="s">
        <v>530</v>
      </c>
      <c r="I209" s="196" t="s">
        <v>94</v>
      </c>
      <c r="J209" s="232">
        <v>32822676944</v>
      </c>
      <c r="K209" s="196" t="s">
        <v>66</v>
      </c>
      <c r="L209" s="196">
        <v>526730.00000129663</v>
      </c>
      <c r="M209" s="196" t="s">
        <v>531</v>
      </c>
    </row>
    <row r="210" spans="3:13" x14ac:dyDescent="0.35">
      <c r="C210" s="196" t="s">
        <v>371</v>
      </c>
      <c r="D210" s="196" t="s">
        <v>329</v>
      </c>
      <c r="E210" s="196" t="s">
        <v>457</v>
      </c>
      <c r="F210" s="196" t="s">
        <v>73</v>
      </c>
      <c r="G210" s="196" t="s">
        <v>73</v>
      </c>
      <c r="H210" s="196" t="s">
        <v>530</v>
      </c>
      <c r="I210" s="196" t="s">
        <v>94</v>
      </c>
      <c r="J210" s="284">
        <v>4125000</v>
      </c>
      <c r="K210" s="196" t="s">
        <v>73</v>
      </c>
      <c r="L210" s="196" t="s">
        <v>349</v>
      </c>
      <c r="M210" s="196" t="s">
        <v>349</v>
      </c>
    </row>
    <row r="211" spans="3:13" x14ac:dyDescent="0.35">
      <c r="C211" s="196" t="s">
        <v>350</v>
      </c>
      <c r="D211" s="196" t="s">
        <v>329</v>
      </c>
      <c r="E211" s="196" t="s">
        <v>458</v>
      </c>
      <c r="F211" s="196" t="s">
        <v>73</v>
      </c>
      <c r="G211" s="196" t="s">
        <v>73</v>
      </c>
      <c r="H211" s="196" t="s">
        <v>530</v>
      </c>
      <c r="I211" s="196" t="s">
        <v>94</v>
      </c>
      <c r="J211" s="284">
        <v>772997901</v>
      </c>
      <c r="K211" s="196" t="s">
        <v>73</v>
      </c>
      <c r="L211" s="196" t="s">
        <v>349</v>
      </c>
      <c r="M211" s="196" t="s">
        <v>349</v>
      </c>
    </row>
    <row r="212" spans="3:13" x14ac:dyDescent="0.35">
      <c r="C212" s="196" t="s">
        <v>382</v>
      </c>
      <c r="D212" s="196" t="s">
        <v>329</v>
      </c>
      <c r="E212" s="196" t="s">
        <v>458</v>
      </c>
      <c r="F212" s="196" t="s">
        <v>73</v>
      </c>
      <c r="G212" s="196" t="s">
        <v>73</v>
      </c>
      <c r="H212" s="196" t="s">
        <v>530</v>
      </c>
      <c r="I212" s="196" t="s">
        <v>94</v>
      </c>
      <c r="J212" s="330">
        <v>9375000</v>
      </c>
      <c r="K212" s="196" t="s">
        <v>73</v>
      </c>
      <c r="L212" s="196" t="s">
        <v>349</v>
      </c>
      <c r="M212" s="196" t="s">
        <v>349</v>
      </c>
    </row>
    <row r="213" spans="3:13" x14ac:dyDescent="0.35">
      <c r="C213" s="196" t="s">
        <v>344</v>
      </c>
      <c r="D213" s="196" t="s">
        <v>329</v>
      </c>
      <c r="E213" s="196" t="s">
        <v>460</v>
      </c>
      <c r="F213" s="196" t="s">
        <v>73</v>
      </c>
      <c r="G213" s="196" t="s">
        <v>73</v>
      </c>
      <c r="H213" s="196" t="s">
        <v>530</v>
      </c>
      <c r="I213" s="196" t="s">
        <v>94</v>
      </c>
      <c r="J213" s="284">
        <v>20654217</v>
      </c>
      <c r="K213" s="196" t="s">
        <v>73</v>
      </c>
      <c r="L213" s="196" t="s">
        <v>349</v>
      </c>
      <c r="M213" s="196" t="s">
        <v>349</v>
      </c>
    </row>
    <row r="214" spans="3:13" x14ac:dyDescent="0.35">
      <c r="C214" s="196" t="s">
        <v>361</v>
      </c>
      <c r="D214" s="196" t="s">
        <v>329</v>
      </c>
      <c r="E214" s="196" t="s">
        <v>460</v>
      </c>
      <c r="F214" s="196" t="s">
        <v>73</v>
      </c>
      <c r="G214" s="196" t="s">
        <v>73</v>
      </c>
      <c r="H214" s="196" t="s">
        <v>530</v>
      </c>
      <c r="I214" s="196" t="s">
        <v>94</v>
      </c>
      <c r="J214" s="284">
        <v>64302288</v>
      </c>
      <c r="K214" s="196" t="s">
        <v>73</v>
      </c>
      <c r="L214" s="196" t="s">
        <v>349</v>
      </c>
      <c r="M214" s="196" t="s">
        <v>349</v>
      </c>
    </row>
    <row r="215" spans="3:13" x14ac:dyDescent="0.35">
      <c r="C215" s="196" t="s">
        <v>363</v>
      </c>
      <c r="D215" s="196" t="s">
        <v>329</v>
      </c>
      <c r="E215" s="196" t="s">
        <v>460</v>
      </c>
      <c r="F215" s="196" t="s">
        <v>73</v>
      </c>
      <c r="G215" s="196" t="s">
        <v>73</v>
      </c>
      <c r="H215" s="196" t="s">
        <v>530</v>
      </c>
      <c r="I215" s="196" t="s">
        <v>94</v>
      </c>
      <c r="J215" s="284">
        <v>382312794</v>
      </c>
      <c r="K215" s="196" t="s">
        <v>73</v>
      </c>
      <c r="L215" s="196" t="s">
        <v>349</v>
      </c>
      <c r="M215" s="196" t="s">
        <v>349</v>
      </c>
    </row>
    <row r="216" spans="3:13" x14ac:dyDescent="0.35">
      <c r="C216" s="196" t="s">
        <v>367</v>
      </c>
      <c r="D216" s="196" t="s">
        <v>329</v>
      </c>
      <c r="E216" s="196" t="s">
        <v>460</v>
      </c>
      <c r="F216" s="196" t="s">
        <v>73</v>
      </c>
      <c r="G216" s="196" t="s">
        <v>73</v>
      </c>
      <c r="H216" s="196" t="s">
        <v>530</v>
      </c>
      <c r="I216" s="196" t="s">
        <v>94</v>
      </c>
      <c r="J216" s="284">
        <v>67394114</v>
      </c>
      <c r="K216" s="196" t="s">
        <v>73</v>
      </c>
      <c r="L216" s="196" t="s">
        <v>349</v>
      </c>
      <c r="M216" s="196" t="s">
        <v>349</v>
      </c>
    </row>
    <row r="217" spans="3:13" x14ac:dyDescent="0.35">
      <c r="C217" s="196" t="s">
        <v>371</v>
      </c>
      <c r="D217" s="196" t="s">
        <v>329</v>
      </c>
      <c r="E217" s="196" t="s">
        <v>460</v>
      </c>
      <c r="F217" s="196" t="s">
        <v>73</v>
      </c>
      <c r="G217" s="196" t="s">
        <v>73</v>
      </c>
      <c r="H217" s="196" t="s">
        <v>530</v>
      </c>
      <c r="I217" s="196" t="s">
        <v>94</v>
      </c>
      <c r="J217" s="284">
        <v>4274036</v>
      </c>
      <c r="K217" s="196" t="s">
        <v>73</v>
      </c>
      <c r="L217" s="196" t="s">
        <v>349</v>
      </c>
      <c r="M217" s="196" t="s">
        <v>349</v>
      </c>
    </row>
    <row r="218" spans="3:13" x14ac:dyDescent="0.35">
      <c r="C218" s="196" t="s">
        <v>377</v>
      </c>
      <c r="D218" s="196" t="s">
        <v>329</v>
      </c>
      <c r="E218" s="196" t="s">
        <v>460</v>
      </c>
      <c r="F218" s="196" t="s">
        <v>73</v>
      </c>
      <c r="G218" s="196" t="s">
        <v>73</v>
      </c>
      <c r="H218" s="196" t="s">
        <v>530</v>
      </c>
      <c r="I218" s="196" t="s">
        <v>94</v>
      </c>
      <c r="J218" s="330">
        <v>15565761</v>
      </c>
      <c r="K218" s="196" t="s">
        <v>73</v>
      </c>
      <c r="L218" s="196" t="s">
        <v>349</v>
      </c>
      <c r="M218" s="196" t="s">
        <v>349</v>
      </c>
    </row>
    <row r="219" spans="3:13" x14ac:dyDescent="0.35">
      <c r="C219" s="196" t="s">
        <v>382</v>
      </c>
      <c r="D219" s="196" t="s">
        <v>329</v>
      </c>
      <c r="E219" s="196" t="s">
        <v>460</v>
      </c>
      <c r="F219" s="196" t="s">
        <v>73</v>
      </c>
      <c r="G219" s="196" t="s">
        <v>73</v>
      </c>
      <c r="H219" s="196" t="s">
        <v>530</v>
      </c>
      <c r="I219" s="196" t="s">
        <v>94</v>
      </c>
      <c r="J219" s="330">
        <v>2865000</v>
      </c>
      <c r="K219" s="196" t="s">
        <v>73</v>
      </c>
      <c r="L219" s="196" t="s">
        <v>349</v>
      </c>
      <c r="M219" s="196" t="s">
        <v>349</v>
      </c>
    </row>
    <row r="220" spans="3:13" x14ac:dyDescent="0.35">
      <c r="C220" s="196" t="s">
        <v>367</v>
      </c>
      <c r="D220" s="196" t="s">
        <v>329</v>
      </c>
      <c r="E220" s="196" t="s">
        <v>461</v>
      </c>
      <c r="F220" s="196" t="s">
        <v>73</v>
      </c>
      <c r="G220" s="196" t="s">
        <v>73</v>
      </c>
      <c r="H220" s="196" t="s">
        <v>530</v>
      </c>
      <c r="I220" s="196" t="s">
        <v>94</v>
      </c>
      <c r="J220" s="284">
        <v>7126142</v>
      </c>
      <c r="K220" s="196" t="s">
        <v>73</v>
      </c>
      <c r="L220" s="196" t="s">
        <v>349</v>
      </c>
      <c r="M220" s="196" t="s">
        <v>349</v>
      </c>
    </row>
    <row r="221" spans="3:13" x14ac:dyDescent="0.35">
      <c r="C221" s="196" t="s">
        <v>344</v>
      </c>
      <c r="D221" s="196" t="s">
        <v>329</v>
      </c>
      <c r="E221" s="196" t="s">
        <v>466</v>
      </c>
      <c r="F221" s="196" t="s">
        <v>73</v>
      </c>
      <c r="G221" s="196" t="s">
        <v>73</v>
      </c>
      <c r="H221" s="196" t="s">
        <v>530</v>
      </c>
      <c r="I221" s="196" t="s">
        <v>94</v>
      </c>
      <c r="J221" s="284">
        <v>23892854</v>
      </c>
      <c r="K221" s="196" t="s">
        <v>73</v>
      </c>
      <c r="L221" s="196" t="s">
        <v>349</v>
      </c>
      <c r="M221" s="196" t="s">
        <v>349</v>
      </c>
    </row>
    <row r="222" spans="3:13" x14ac:dyDescent="0.35">
      <c r="C222" s="196" t="s">
        <v>350</v>
      </c>
      <c r="D222" s="196" t="s">
        <v>329</v>
      </c>
      <c r="E222" s="196" t="s">
        <v>466</v>
      </c>
      <c r="F222" s="196" t="s">
        <v>73</v>
      </c>
      <c r="G222" s="196" t="s">
        <v>73</v>
      </c>
      <c r="H222" s="196" t="s">
        <v>530</v>
      </c>
      <c r="I222" s="196" t="s">
        <v>94</v>
      </c>
      <c r="J222" s="284">
        <v>4797324</v>
      </c>
      <c r="K222" s="196" t="s">
        <v>73</v>
      </c>
      <c r="L222" s="196" t="s">
        <v>349</v>
      </c>
      <c r="M222" s="196" t="s">
        <v>349</v>
      </c>
    </row>
    <row r="223" spans="3:13" x14ac:dyDescent="0.35">
      <c r="C223" s="196" t="s">
        <v>359</v>
      </c>
      <c r="D223" s="196" t="s">
        <v>329</v>
      </c>
      <c r="E223" s="196" t="s">
        <v>466</v>
      </c>
      <c r="F223" s="196" t="s">
        <v>73</v>
      </c>
      <c r="G223" s="196" t="s">
        <v>73</v>
      </c>
      <c r="H223" s="196" t="s">
        <v>530</v>
      </c>
      <c r="I223" s="196" t="s">
        <v>94</v>
      </c>
      <c r="J223" s="284">
        <v>3086968</v>
      </c>
      <c r="K223" s="196" t="s">
        <v>73</v>
      </c>
      <c r="L223" s="196" t="s">
        <v>349</v>
      </c>
      <c r="M223" s="196" t="s">
        <v>349</v>
      </c>
    </row>
    <row r="224" spans="3:13" x14ac:dyDescent="0.35">
      <c r="C224" s="196" t="s">
        <v>361</v>
      </c>
      <c r="D224" s="196" t="s">
        <v>329</v>
      </c>
      <c r="E224" s="196" t="s">
        <v>466</v>
      </c>
      <c r="F224" s="196" t="s">
        <v>73</v>
      </c>
      <c r="G224" s="196" t="s">
        <v>73</v>
      </c>
      <c r="H224" s="196" t="s">
        <v>530</v>
      </c>
      <c r="I224" s="196" t="s">
        <v>94</v>
      </c>
      <c r="J224" s="284">
        <v>3636942</v>
      </c>
      <c r="K224" s="196" t="s">
        <v>73</v>
      </c>
      <c r="L224" s="196" t="s">
        <v>349</v>
      </c>
      <c r="M224" s="196" t="s">
        <v>349</v>
      </c>
    </row>
    <row r="225" spans="3:13" x14ac:dyDescent="0.35">
      <c r="C225" s="196" t="s">
        <v>367</v>
      </c>
      <c r="D225" s="196" t="s">
        <v>329</v>
      </c>
      <c r="E225" s="196" t="s">
        <v>466</v>
      </c>
      <c r="F225" s="196" t="s">
        <v>73</v>
      </c>
      <c r="G225" s="196" t="s">
        <v>73</v>
      </c>
      <c r="H225" s="196" t="s">
        <v>530</v>
      </c>
      <c r="I225" s="196" t="s">
        <v>94</v>
      </c>
      <c r="J225" s="284">
        <v>9894992</v>
      </c>
      <c r="K225" s="196" t="s">
        <v>73</v>
      </c>
      <c r="L225" s="196" t="s">
        <v>349</v>
      </c>
      <c r="M225" s="196" t="s">
        <v>349</v>
      </c>
    </row>
    <row r="226" spans="3:13" x14ac:dyDescent="0.35">
      <c r="C226" s="196" t="s">
        <v>373</v>
      </c>
      <c r="D226" s="196" t="s">
        <v>329</v>
      </c>
      <c r="E226" s="196" t="s">
        <v>466</v>
      </c>
      <c r="F226" s="196" t="s">
        <v>73</v>
      </c>
      <c r="G226" s="196" t="s">
        <v>73</v>
      </c>
      <c r="H226" s="196" t="s">
        <v>530</v>
      </c>
      <c r="I226" s="196" t="s">
        <v>94</v>
      </c>
      <c r="J226" s="284">
        <v>19862850</v>
      </c>
      <c r="K226" s="196" t="s">
        <v>73</v>
      </c>
      <c r="L226" s="196" t="s">
        <v>349</v>
      </c>
      <c r="M226" s="196" t="s">
        <v>349</v>
      </c>
    </row>
    <row r="227" spans="3:13" x14ac:dyDescent="0.35">
      <c r="C227" s="196" t="s">
        <v>377</v>
      </c>
      <c r="D227" s="196" t="s">
        <v>329</v>
      </c>
      <c r="E227" s="196" t="s">
        <v>466</v>
      </c>
      <c r="F227" s="196" t="s">
        <v>73</v>
      </c>
      <c r="G227" s="196" t="s">
        <v>73</v>
      </c>
      <c r="H227" s="196" t="s">
        <v>530</v>
      </c>
      <c r="I227" s="196" t="s">
        <v>94</v>
      </c>
      <c r="J227" s="330">
        <v>67832687</v>
      </c>
      <c r="K227" s="196" t="s">
        <v>73</v>
      </c>
      <c r="L227" s="196" t="s">
        <v>349</v>
      </c>
      <c r="M227" s="196" t="s">
        <v>349</v>
      </c>
    </row>
    <row r="228" spans="3:13" x14ac:dyDescent="0.35">
      <c r="C228" s="196" t="s">
        <v>379</v>
      </c>
      <c r="D228" s="196" t="s">
        <v>329</v>
      </c>
      <c r="E228" s="196" t="s">
        <v>466</v>
      </c>
      <c r="F228" s="196" t="s">
        <v>73</v>
      </c>
      <c r="G228" s="196" t="s">
        <v>73</v>
      </c>
      <c r="H228" s="196" t="s">
        <v>530</v>
      </c>
      <c r="I228" s="196" t="s">
        <v>94</v>
      </c>
      <c r="J228" s="330">
        <v>157500</v>
      </c>
      <c r="K228" s="196" t="s">
        <v>73</v>
      </c>
      <c r="L228" s="196" t="s">
        <v>349</v>
      </c>
      <c r="M228" s="196" t="s">
        <v>349</v>
      </c>
    </row>
    <row r="229" spans="3:13" x14ac:dyDescent="0.35">
      <c r="C229" s="196" t="s">
        <v>382</v>
      </c>
      <c r="D229" s="196" t="s">
        <v>329</v>
      </c>
      <c r="E229" s="196" t="s">
        <v>466</v>
      </c>
      <c r="F229" s="196" t="s">
        <v>73</v>
      </c>
      <c r="G229" s="196" t="s">
        <v>73</v>
      </c>
      <c r="H229" s="196" t="s">
        <v>530</v>
      </c>
      <c r="I229" s="196" t="s">
        <v>94</v>
      </c>
      <c r="J229" s="330">
        <v>5288713</v>
      </c>
      <c r="K229" s="196" t="s">
        <v>73</v>
      </c>
      <c r="L229" s="196" t="s">
        <v>349</v>
      </c>
      <c r="M229" s="196" t="s">
        <v>349</v>
      </c>
    </row>
    <row r="230" spans="3:13" x14ac:dyDescent="0.35">
      <c r="C230" s="196" t="s">
        <v>388</v>
      </c>
      <c r="D230" s="196" t="s">
        <v>329</v>
      </c>
      <c r="E230" s="196" t="s">
        <v>466</v>
      </c>
      <c r="F230" s="196" t="s">
        <v>73</v>
      </c>
      <c r="G230" s="196" t="s">
        <v>73</v>
      </c>
      <c r="H230" s="196" t="s">
        <v>530</v>
      </c>
      <c r="I230" s="196" t="s">
        <v>94</v>
      </c>
      <c r="J230" s="330">
        <v>382500</v>
      </c>
      <c r="K230" s="196" t="s">
        <v>73</v>
      </c>
      <c r="L230" s="196" t="s">
        <v>349</v>
      </c>
      <c r="M230" s="196" t="s">
        <v>349</v>
      </c>
    </row>
    <row r="231" spans="3:13" x14ac:dyDescent="0.35">
      <c r="C231" s="196" t="s">
        <v>391</v>
      </c>
      <c r="D231" s="196" t="s">
        <v>329</v>
      </c>
      <c r="E231" s="196" t="s">
        <v>466</v>
      </c>
      <c r="F231" s="196" t="s">
        <v>73</v>
      </c>
      <c r="G231" s="196" t="s">
        <v>73</v>
      </c>
      <c r="H231" s="196" t="s">
        <v>530</v>
      </c>
      <c r="I231" s="196" t="s">
        <v>94</v>
      </c>
      <c r="J231" s="330">
        <v>7443791</v>
      </c>
      <c r="K231" s="196" t="s">
        <v>73</v>
      </c>
      <c r="L231" s="196" t="s">
        <v>349</v>
      </c>
      <c r="M231" s="196" t="s">
        <v>349</v>
      </c>
    </row>
    <row r="232" spans="3:13" x14ac:dyDescent="0.35">
      <c r="C232" s="196" t="s">
        <v>344</v>
      </c>
      <c r="D232" s="196" t="s">
        <v>329</v>
      </c>
      <c r="E232" s="196" t="s">
        <v>468</v>
      </c>
      <c r="F232" s="196" t="s">
        <v>73</v>
      </c>
      <c r="G232" s="196" t="s">
        <v>73</v>
      </c>
      <c r="H232" s="196" t="s">
        <v>530</v>
      </c>
      <c r="I232" s="196" t="s">
        <v>94</v>
      </c>
      <c r="J232" s="284">
        <v>400000</v>
      </c>
      <c r="K232" s="196" t="s">
        <v>73</v>
      </c>
      <c r="L232" s="196" t="s">
        <v>349</v>
      </c>
      <c r="M232" s="196" t="s">
        <v>349</v>
      </c>
    </row>
    <row r="233" spans="3:13" x14ac:dyDescent="0.35">
      <c r="C233" s="196" t="s">
        <v>350</v>
      </c>
      <c r="D233" s="196" t="s">
        <v>329</v>
      </c>
      <c r="E233" s="196" t="s">
        <v>468</v>
      </c>
      <c r="F233" s="196" t="s">
        <v>73</v>
      </c>
      <c r="G233" s="196" t="s">
        <v>73</v>
      </c>
      <c r="H233" s="196" t="s">
        <v>530</v>
      </c>
      <c r="I233" s="196" t="s">
        <v>94</v>
      </c>
      <c r="J233" s="284">
        <v>85000</v>
      </c>
      <c r="K233" s="196" t="s">
        <v>73</v>
      </c>
      <c r="L233" s="196" t="s">
        <v>349</v>
      </c>
      <c r="M233" s="196" t="s">
        <v>349</v>
      </c>
    </row>
    <row r="234" spans="3:13" x14ac:dyDescent="0.35">
      <c r="C234" s="196" t="s">
        <v>367</v>
      </c>
      <c r="D234" s="196" t="s">
        <v>329</v>
      </c>
      <c r="E234" s="196" t="s">
        <v>468</v>
      </c>
      <c r="F234" s="196" t="s">
        <v>73</v>
      </c>
      <c r="G234" s="196" t="s">
        <v>73</v>
      </c>
      <c r="H234" s="196" t="s">
        <v>530</v>
      </c>
      <c r="I234" s="196" t="s">
        <v>94</v>
      </c>
      <c r="J234" s="284">
        <v>200000</v>
      </c>
      <c r="K234" s="196" t="s">
        <v>73</v>
      </c>
      <c r="L234" s="196" t="s">
        <v>349</v>
      </c>
      <c r="M234" s="196" t="s">
        <v>349</v>
      </c>
    </row>
    <row r="235" spans="3:13" x14ac:dyDescent="0.35">
      <c r="C235" s="196" t="s">
        <v>379</v>
      </c>
      <c r="D235" s="196" t="s">
        <v>329</v>
      </c>
      <c r="E235" s="196" t="s">
        <v>468</v>
      </c>
      <c r="F235" s="196" t="s">
        <v>73</v>
      </c>
      <c r="G235" s="196" t="s">
        <v>73</v>
      </c>
      <c r="H235" s="196" t="s">
        <v>530</v>
      </c>
      <c r="I235" s="196" t="s">
        <v>94</v>
      </c>
      <c r="J235" s="330">
        <v>100000</v>
      </c>
      <c r="K235" s="196" t="s">
        <v>73</v>
      </c>
      <c r="L235" s="196" t="s">
        <v>349</v>
      </c>
      <c r="M235" s="196" t="s">
        <v>349</v>
      </c>
    </row>
    <row r="236" spans="3:13" x14ac:dyDescent="0.35">
      <c r="C236" s="196" t="s">
        <v>382</v>
      </c>
      <c r="D236" s="196" t="s">
        <v>329</v>
      </c>
      <c r="E236" s="196" t="s">
        <v>468</v>
      </c>
      <c r="F236" s="196" t="s">
        <v>73</v>
      </c>
      <c r="G236" s="196" t="s">
        <v>73</v>
      </c>
      <c r="H236" s="196" t="s">
        <v>530</v>
      </c>
      <c r="I236" s="196" t="s">
        <v>94</v>
      </c>
      <c r="J236" s="330">
        <v>1564950</v>
      </c>
      <c r="K236" s="196" t="s">
        <v>73</v>
      </c>
      <c r="L236" s="196" t="s">
        <v>349</v>
      </c>
      <c r="M236" s="196" t="s">
        <v>349</v>
      </c>
    </row>
    <row r="237" spans="3:13" x14ac:dyDescent="0.35">
      <c r="C237" s="196" t="s">
        <v>391</v>
      </c>
      <c r="D237" s="196" t="s">
        <v>329</v>
      </c>
      <c r="E237" s="196" t="s">
        <v>468</v>
      </c>
      <c r="F237" s="196" t="s">
        <v>73</v>
      </c>
      <c r="G237" s="196" t="s">
        <v>73</v>
      </c>
      <c r="H237" s="196" t="s">
        <v>530</v>
      </c>
      <c r="I237" s="196" t="s">
        <v>94</v>
      </c>
      <c r="J237" s="330">
        <v>1600000</v>
      </c>
      <c r="K237" s="196" t="s">
        <v>73</v>
      </c>
      <c r="L237" s="196" t="s">
        <v>349</v>
      </c>
      <c r="M237" s="196" t="s">
        <v>349</v>
      </c>
    </row>
    <row r="238" spans="3:13" x14ac:dyDescent="0.35">
      <c r="C238" s="196" t="s">
        <v>344</v>
      </c>
      <c r="D238" s="196" t="s">
        <v>329</v>
      </c>
      <c r="E238" s="196" t="s">
        <v>471</v>
      </c>
      <c r="F238" s="196" t="s">
        <v>73</v>
      </c>
      <c r="G238" s="196" t="s">
        <v>73</v>
      </c>
      <c r="H238" s="196" t="s">
        <v>530</v>
      </c>
      <c r="I238" s="196" t="s">
        <v>94</v>
      </c>
      <c r="J238" s="284">
        <v>95571416</v>
      </c>
      <c r="K238" s="196" t="s">
        <v>73</v>
      </c>
      <c r="L238" s="196" t="s">
        <v>349</v>
      </c>
      <c r="M238" s="196" t="s">
        <v>349</v>
      </c>
    </row>
    <row r="239" spans="3:13" x14ac:dyDescent="0.35">
      <c r="C239" s="196" t="s">
        <v>350</v>
      </c>
      <c r="D239" s="196" t="s">
        <v>329</v>
      </c>
      <c r="E239" s="196" t="s">
        <v>471</v>
      </c>
      <c r="F239" s="196" t="s">
        <v>73</v>
      </c>
      <c r="G239" s="196" t="s">
        <v>73</v>
      </c>
      <c r="H239" s="196" t="s">
        <v>530</v>
      </c>
      <c r="I239" s="196" t="s">
        <v>94</v>
      </c>
      <c r="J239" s="284">
        <v>20702927</v>
      </c>
      <c r="K239" s="196" t="s">
        <v>73</v>
      </c>
      <c r="L239" s="196" t="s">
        <v>349</v>
      </c>
      <c r="M239" s="196" t="s">
        <v>349</v>
      </c>
    </row>
    <row r="240" spans="3:13" x14ac:dyDescent="0.35">
      <c r="C240" s="196" t="s">
        <v>354</v>
      </c>
      <c r="D240" s="196" t="s">
        <v>329</v>
      </c>
      <c r="E240" s="196" t="s">
        <v>471</v>
      </c>
      <c r="F240" s="196" t="s">
        <v>73</v>
      </c>
      <c r="G240" s="196" t="s">
        <v>73</v>
      </c>
      <c r="H240" s="196" t="s">
        <v>530</v>
      </c>
      <c r="I240" s="196" t="s">
        <v>94</v>
      </c>
      <c r="J240" s="284">
        <v>182554232</v>
      </c>
      <c r="K240" s="196" t="s">
        <v>73</v>
      </c>
      <c r="L240" s="196" t="s">
        <v>349</v>
      </c>
      <c r="M240" s="196" t="s">
        <v>349</v>
      </c>
    </row>
    <row r="241" spans="3:13" x14ac:dyDescent="0.35">
      <c r="C241" s="196" t="s">
        <v>359</v>
      </c>
      <c r="D241" s="196" t="s">
        <v>329</v>
      </c>
      <c r="E241" s="196" t="s">
        <v>471</v>
      </c>
      <c r="F241" s="196" t="s">
        <v>73</v>
      </c>
      <c r="G241" s="196" t="s">
        <v>73</v>
      </c>
      <c r="H241" s="196" t="s">
        <v>530</v>
      </c>
      <c r="I241" s="196" t="s">
        <v>94</v>
      </c>
      <c r="J241" s="284">
        <v>11254142</v>
      </c>
      <c r="K241" s="196" t="s">
        <v>73</v>
      </c>
      <c r="L241" s="196" t="s">
        <v>349</v>
      </c>
      <c r="M241" s="196" t="s">
        <v>349</v>
      </c>
    </row>
    <row r="242" spans="3:13" x14ac:dyDescent="0.35">
      <c r="C242" s="196" t="s">
        <v>361</v>
      </c>
      <c r="D242" s="196" t="s">
        <v>329</v>
      </c>
      <c r="E242" s="196" t="s">
        <v>471</v>
      </c>
      <c r="F242" s="196" t="s">
        <v>73</v>
      </c>
      <c r="G242" s="196" t="s">
        <v>73</v>
      </c>
      <c r="H242" s="196" t="s">
        <v>530</v>
      </c>
      <c r="I242" s="196" t="s">
        <v>94</v>
      </c>
      <c r="J242" s="284">
        <v>14370148</v>
      </c>
      <c r="K242" s="196" t="s">
        <v>73</v>
      </c>
      <c r="L242" s="196" t="s">
        <v>349</v>
      </c>
      <c r="M242" s="196" t="s">
        <v>349</v>
      </c>
    </row>
    <row r="243" spans="3:13" x14ac:dyDescent="0.35">
      <c r="C243" s="196" t="s">
        <v>367</v>
      </c>
      <c r="D243" s="196" t="s">
        <v>329</v>
      </c>
      <c r="E243" s="196" t="s">
        <v>471</v>
      </c>
      <c r="F243" s="196" t="s">
        <v>73</v>
      </c>
      <c r="G243" s="196" t="s">
        <v>73</v>
      </c>
      <c r="H243" s="196" t="s">
        <v>530</v>
      </c>
      <c r="I243" s="196" t="s">
        <v>94</v>
      </c>
      <c r="J243" s="284">
        <v>39609936</v>
      </c>
      <c r="K243" s="196" t="s">
        <v>73</v>
      </c>
      <c r="L243" s="196" t="s">
        <v>349</v>
      </c>
      <c r="M243" s="196" t="s">
        <v>349</v>
      </c>
    </row>
    <row r="244" spans="3:13" x14ac:dyDescent="0.35">
      <c r="C244" s="196" t="s">
        <v>371</v>
      </c>
      <c r="D244" s="196" t="s">
        <v>329</v>
      </c>
      <c r="E244" s="196" t="s">
        <v>471</v>
      </c>
      <c r="F244" s="196" t="s">
        <v>73</v>
      </c>
      <c r="G244" s="196" t="s">
        <v>73</v>
      </c>
      <c r="H244" s="196" t="s">
        <v>530</v>
      </c>
      <c r="I244" s="196" t="s">
        <v>94</v>
      </c>
      <c r="J244" s="284">
        <v>129683902</v>
      </c>
      <c r="K244" s="196" t="s">
        <v>73</v>
      </c>
      <c r="L244" s="196" t="s">
        <v>349</v>
      </c>
      <c r="M244" s="196" t="s">
        <v>349</v>
      </c>
    </row>
    <row r="245" spans="3:13" x14ac:dyDescent="0.35">
      <c r="C245" s="196" t="s">
        <v>373</v>
      </c>
      <c r="D245" s="196" t="s">
        <v>329</v>
      </c>
      <c r="E245" s="196" t="s">
        <v>471</v>
      </c>
      <c r="F245" s="196" t="s">
        <v>73</v>
      </c>
      <c r="G245" s="196" t="s">
        <v>73</v>
      </c>
      <c r="H245" s="196" t="s">
        <v>530</v>
      </c>
      <c r="I245" s="196" t="s">
        <v>94</v>
      </c>
      <c r="J245" s="284">
        <v>78991852</v>
      </c>
      <c r="K245" s="196" t="s">
        <v>73</v>
      </c>
      <c r="L245" s="196" t="s">
        <v>349</v>
      </c>
      <c r="M245" s="196" t="s">
        <v>349</v>
      </c>
    </row>
    <row r="246" spans="3:13" x14ac:dyDescent="0.35">
      <c r="C246" s="196" t="s">
        <v>377</v>
      </c>
      <c r="D246" s="196" t="s">
        <v>329</v>
      </c>
      <c r="E246" s="196" t="s">
        <v>471</v>
      </c>
      <c r="F246" s="196" t="s">
        <v>73</v>
      </c>
      <c r="G246" s="196" t="s">
        <v>73</v>
      </c>
      <c r="H246" s="196" t="s">
        <v>530</v>
      </c>
      <c r="I246" s="196" t="s">
        <v>94</v>
      </c>
      <c r="J246" s="330">
        <v>277095699</v>
      </c>
      <c r="K246" s="196" t="s">
        <v>73</v>
      </c>
      <c r="L246" s="196" t="s">
        <v>349</v>
      </c>
      <c r="M246" s="196" t="s">
        <v>349</v>
      </c>
    </row>
    <row r="247" spans="3:13" x14ac:dyDescent="0.35">
      <c r="C247" s="196" t="s">
        <v>379</v>
      </c>
      <c r="D247" s="196" t="s">
        <v>329</v>
      </c>
      <c r="E247" s="196" t="s">
        <v>471</v>
      </c>
      <c r="F247" s="196" t="s">
        <v>73</v>
      </c>
      <c r="G247" s="196" t="s">
        <v>73</v>
      </c>
      <c r="H247" s="196" t="s">
        <v>530</v>
      </c>
      <c r="I247" s="196" t="s">
        <v>94</v>
      </c>
      <c r="J247" s="330">
        <v>630000</v>
      </c>
      <c r="K247" s="196" t="s">
        <v>73</v>
      </c>
      <c r="L247" s="196" t="s">
        <v>349</v>
      </c>
      <c r="M247" s="196" t="s">
        <v>349</v>
      </c>
    </row>
    <row r="248" spans="3:13" x14ac:dyDescent="0.35">
      <c r="C248" s="196" t="s">
        <v>382</v>
      </c>
      <c r="D248" s="196" t="s">
        <v>329</v>
      </c>
      <c r="E248" s="196" t="s">
        <v>471</v>
      </c>
      <c r="F248" s="196" t="s">
        <v>73</v>
      </c>
      <c r="G248" s="196" t="s">
        <v>73</v>
      </c>
      <c r="H248" s="196" t="s">
        <v>530</v>
      </c>
      <c r="I248" s="196" t="s">
        <v>94</v>
      </c>
      <c r="J248" s="330">
        <v>21155005</v>
      </c>
      <c r="K248" s="196" t="s">
        <v>73</v>
      </c>
      <c r="L248" s="196" t="s">
        <v>349</v>
      </c>
      <c r="M248" s="196" t="s">
        <v>349</v>
      </c>
    </row>
    <row r="249" spans="3:13" x14ac:dyDescent="0.35">
      <c r="C249" s="196" t="s">
        <v>384</v>
      </c>
      <c r="D249" s="196" t="s">
        <v>329</v>
      </c>
      <c r="E249" s="196" t="s">
        <v>471</v>
      </c>
      <c r="F249" s="196" t="s">
        <v>73</v>
      </c>
      <c r="G249" s="196" t="s">
        <v>73</v>
      </c>
      <c r="H249" s="196" t="s">
        <v>530</v>
      </c>
      <c r="I249" s="196" t="s">
        <v>94</v>
      </c>
      <c r="J249" s="330">
        <v>1446246</v>
      </c>
      <c r="K249" s="196" t="s">
        <v>73</v>
      </c>
      <c r="L249" s="196" t="s">
        <v>349</v>
      </c>
      <c r="M249" s="196" t="s">
        <v>349</v>
      </c>
    </row>
    <row r="250" spans="3:13" x14ac:dyDescent="0.35">
      <c r="C250" s="196" t="s">
        <v>386</v>
      </c>
      <c r="D250" s="196" t="s">
        <v>329</v>
      </c>
      <c r="E250" s="196" t="s">
        <v>471</v>
      </c>
      <c r="F250" s="196" t="s">
        <v>73</v>
      </c>
      <c r="G250" s="196" t="s">
        <v>73</v>
      </c>
      <c r="H250" s="196" t="s">
        <v>530</v>
      </c>
      <c r="I250" s="196" t="s">
        <v>94</v>
      </c>
      <c r="J250" s="330">
        <v>75256883</v>
      </c>
      <c r="K250" s="196" t="s">
        <v>73</v>
      </c>
      <c r="L250" s="196" t="s">
        <v>349</v>
      </c>
      <c r="M250" s="196" t="s">
        <v>349</v>
      </c>
    </row>
    <row r="251" spans="3:13" x14ac:dyDescent="0.35">
      <c r="C251" s="196" t="s">
        <v>388</v>
      </c>
      <c r="D251" s="196" t="s">
        <v>329</v>
      </c>
      <c r="E251" s="196" t="s">
        <v>471</v>
      </c>
      <c r="F251" s="196" t="s">
        <v>73</v>
      </c>
      <c r="G251" s="196" t="s">
        <v>73</v>
      </c>
      <c r="H251" s="196" t="s">
        <v>530</v>
      </c>
      <c r="I251" s="196" t="s">
        <v>94</v>
      </c>
      <c r="J251" s="330">
        <v>1530000</v>
      </c>
      <c r="K251" s="196" t="s">
        <v>73</v>
      </c>
      <c r="L251" s="196" t="s">
        <v>349</v>
      </c>
      <c r="M251" s="196" t="s">
        <v>349</v>
      </c>
    </row>
    <row r="252" spans="3:13" x14ac:dyDescent="0.35">
      <c r="C252" s="196" t="s">
        <v>391</v>
      </c>
      <c r="D252" s="196" t="s">
        <v>329</v>
      </c>
      <c r="E252" s="196" t="s">
        <v>471</v>
      </c>
      <c r="F252" s="196" t="s">
        <v>73</v>
      </c>
      <c r="G252" s="196" t="s">
        <v>73</v>
      </c>
      <c r="H252" s="196" t="s">
        <v>530</v>
      </c>
      <c r="I252" s="196" t="s">
        <v>94</v>
      </c>
      <c r="J252" s="330">
        <v>29805184</v>
      </c>
      <c r="K252" s="196" t="s">
        <v>73</v>
      </c>
      <c r="L252" s="196" t="s">
        <v>349</v>
      </c>
      <c r="M252" s="196" t="s">
        <v>349</v>
      </c>
    </row>
    <row r="253" spans="3:13" x14ac:dyDescent="0.35">
      <c r="C253" s="196" t="s">
        <v>344</v>
      </c>
      <c r="D253" s="196" t="s">
        <v>329</v>
      </c>
      <c r="E253" s="196" t="s">
        <v>473</v>
      </c>
      <c r="F253" s="196" t="s">
        <v>73</v>
      </c>
      <c r="G253" s="196" t="s">
        <v>73</v>
      </c>
      <c r="H253" s="196" t="s">
        <v>530</v>
      </c>
      <c r="I253" s="196" t="s">
        <v>94</v>
      </c>
      <c r="J253" s="284">
        <v>36419551</v>
      </c>
      <c r="K253" s="196" t="s">
        <v>73</v>
      </c>
      <c r="L253" s="196" t="s">
        <v>349</v>
      </c>
      <c r="M253" s="196" t="s">
        <v>349</v>
      </c>
    </row>
    <row r="254" spans="3:13" x14ac:dyDescent="0.35">
      <c r="C254" s="196" t="s">
        <v>350</v>
      </c>
      <c r="D254" s="196" t="s">
        <v>329</v>
      </c>
      <c r="E254" s="196" t="s">
        <v>473</v>
      </c>
      <c r="F254" s="196" t="s">
        <v>73</v>
      </c>
      <c r="G254" s="196" t="s">
        <v>73</v>
      </c>
      <c r="H254" s="196" t="s">
        <v>530</v>
      </c>
      <c r="I254" s="196" t="s">
        <v>94</v>
      </c>
      <c r="J254" s="284">
        <v>125287666</v>
      </c>
      <c r="K254" s="196" t="s">
        <v>73</v>
      </c>
      <c r="L254" s="196" t="s">
        <v>349</v>
      </c>
      <c r="M254" s="196" t="s">
        <v>349</v>
      </c>
    </row>
    <row r="255" spans="3:13" x14ac:dyDescent="0.35">
      <c r="C255" s="196" t="s">
        <v>359</v>
      </c>
      <c r="D255" s="196" t="s">
        <v>329</v>
      </c>
      <c r="E255" s="196" t="s">
        <v>473</v>
      </c>
      <c r="F255" s="196" t="s">
        <v>73</v>
      </c>
      <c r="G255" s="196" t="s">
        <v>73</v>
      </c>
      <c r="H255" s="196" t="s">
        <v>530</v>
      </c>
      <c r="I255" s="196" t="s">
        <v>94</v>
      </c>
      <c r="J255" s="284">
        <v>5492004</v>
      </c>
      <c r="K255" s="196" t="s">
        <v>73</v>
      </c>
      <c r="L255" s="196" t="s">
        <v>349</v>
      </c>
      <c r="M255" s="196" t="s">
        <v>349</v>
      </c>
    </row>
    <row r="256" spans="3:13" x14ac:dyDescent="0.35">
      <c r="C256" s="196" t="s">
        <v>361</v>
      </c>
      <c r="D256" s="196" t="s">
        <v>329</v>
      </c>
      <c r="E256" s="196" t="s">
        <v>473</v>
      </c>
      <c r="F256" s="196" t="s">
        <v>73</v>
      </c>
      <c r="G256" s="196" t="s">
        <v>73</v>
      </c>
      <c r="H256" s="196" t="s">
        <v>530</v>
      </c>
      <c r="I256" s="196" t="s">
        <v>94</v>
      </c>
      <c r="J256" s="284">
        <v>748272177</v>
      </c>
      <c r="K256" s="196" t="s">
        <v>73</v>
      </c>
      <c r="L256" s="196" t="s">
        <v>349</v>
      </c>
      <c r="M256" s="196" t="s">
        <v>349</v>
      </c>
    </row>
    <row r="257" spans="3:13" x14ac:dyDescent="0.35">
      <c r="C257" s="196" t="s">
        <v>367</v>
      </c>
      <c r="D257" s="196" t="s">
        <v>329</v>
      </c>
      <c r="E257" s="196" t="s">
        <v>473</v>
      </c>
      <c r="F257" s="196" t="s">
        <v>73</v>
      </c>
      <c r="G257" s="196" t="s">
        <v>73</v>
      </c>
      <c r="H257" s="196" t="s">
        <v>530</v>
      </c>
      <c r="I257" s="196" t="s">
        <v>94</v>
      </c>
      <c r="J257" s="284">
        <v>32340435039</v>
      </c>
      <c r="K257" s="196" t="s">
        <v>73</v>
      </c>
      <c r="L257" s="196" t="s">
        <v>349</v>
      </c>
      <c r="M257" s="196" t="s">
        <v>349</v>
      </c>
    </row>
    <row r="258" spans="3:13" x14ac:dyDescent="0.35">
      <c r="C258" s="196" t="s">
        <v>371</v>
      </c>
      <c r="D258" s="196" t="s">
        <v>329</v>
      </c>
      <c r="E258" s="196" t="s">
        <v>473</v>
      </c>
      <c r="F258" s="196" t="s">
        <v>73</v>
      </c>
      <c r="G258" s="196" t="s">
        <v>73</v>
      </c>
      <c r="H258" s="196" t="s">
        <v>530</v>
      </c>
      <c r="I258" s="196" t="s">
        <v>94</v>
      </c>
      <c r="J258" s="284">
        <v>19235025</v>
      </c>
      <c r="K258" s="196" t="s">
        <v>73</v>
      </c>
      <c r="L258" s="196" t="s">
        <v>349</v>
      </c>
      <c r="M258" s="196" t="s">
        <v>349</v>
      </c>
    </row>
    <row r="259" spans="3:13" x14ac:dyDescent="0.35">
      <c r="C259" s="196" t="s">
        <v>379</v>
      </c>
      <c r="D259" s="196" t="s">
        <v>329</v>
      </c>
      <c r="E259" s="196" t="s">
        <v>473</v>
      </c>
      <c r="F259" s="196" t="s">
        <v>73</v>
      </c>
      <c r="G259" s="196" t="s">
        <v>73</v>
      </c>
      <c r="H259" s="196" t="s">
        <v>530</v>
      </c>
      <c r="I259" s="196" t="s">
        <v>94</v>
      </c>
      <c r="J259" s="330">
        <v>426188</v>
      </c>
      <c r="K259" s="196" t="s">
        <v>73</v>
      </c>
      <c r="L259" s="196" t="s">
        <v>349</v>
      </c>
      <c r="M259" s="196" t="s">
        <v>349</v>
      </c>
    </row>
    <row r="260" spans="3:13" x14ac:dyDescent="0.35">
      <c r="C260" s="196" t="s">
        <v>386</v>
      </c>
      <c r="D260" s="196" t="s">
        <v>329</v>
      </c>
      <c r="E260" s="196" t="s">
        <v>473</v>
      </c>
      <c r="F260" s="196" t="s">
        <v>73</v>
      </c>
      <c r="G260" s="196" t="s">
        <v>73</v>
      </c>
      <c r="H260" s="196" t="s">
        <v>530</v>
      </c>
      <c r="I260" s="196" t="s">
        <v>94</v>
      </c>
      <c r="J260" s="330">
        <v>10405964</v>
      </c>
      <c r="K260" s="196" t="s">
        <v>73</v>
      </c>
      <c r="L260" s="196" t="s">
        <v>349</v>
      </c>
      <c r="M260" s="196" t="s">
        <v>349</v>
      </c>
    </row>
    <row r="261" spans="3:13" x14ac:dyDescent="0.35">
      <c r="C261" s="196" t="s">
        <v>391</v>
      </c>
      <c r="D261" s="196" t="s">
        <v>329</v>
      </c>
      <c r="E261" s="196" t="s">
        <v>473</v>
      </c>
      <c r="F261" s="196" t="s">
        <v>73</v>
      </c>
      <c r="G261" s="196" t="s">
        <v>73</v>
      </c>
      <c r="H261" s="196" t="s">
        <v>530</v>
      </c>
      <c r="I261" s="196" t="s">
        <v>94</v>
      </c>
      <c r="J261" s="330">
        <v>37320996</v>
      </c>
      <c r="K261" s="196" t="s">
        <v>73</v>
      </c>
      <c r="L261" s="196" t="s">
        <v>349</v>
      </c>
      <c r="M261" s="196" t="s">
        <v>349</v>
      </c>
    </row>
    <row r="262" spans="3:13" x14ac:dyDescent="0.35">
      <c r="C262" s="196" t="s">
        <v>361</v>
      </c>
      <c r="D262" s="196" t="s">
        <v>329</v>
      </c>
      <c r="E262" s="196" t="s">
        <v>477</v>
      </c>
      <c r="F262" s="196" t="s">
        <v>73</v>
      </c>
      <c r="G262" s="196" t="s">
        <v>73</v>
      </c>
      <c r="H262" s="196" t="s">
        <v>530</v>
      </c>
      <c r="I262" s="196" t="s">
        <v>94</v>
      </c>
      <c r="J262" s="284">
        <v>1210726821</v>
      </c>
      <c r="K262" s="196" t="s">
        <v>73</v>
      </c>
      <c r="L262" s="196" t="s">
        <v>349</v>
      </c>
      <c r="M262" s="196" t="s">
        <v>349</v>
      </c>
    </row>
    <row r="263" spans="3:13" x14ac:dyDescent="0.35">
      <c r="C263" s="196" t="s">
        <v>363</v>
      </c>
      <c r="D263" s="196" t="s">
        <v>329</v>
      </c>
      <c r="E263" s="196" t="s">
        <v>477</v>
      </c>
      <c r="F263" s="196" t="s">
        <v>73</v>
      </c>
      <c r="G263" s="196" t="s">
        <v>73</v>
      </c>
      <c r="H263" s="196" t="s">
        <v>530</v>
      </c>
      <c r="I263" s="196" t="s">
        <v>94</v>
      </c>
      <c r="J263" s="284">
        <v>23674916940</v>
      </c>
      <c r="K263" s="196" t="s">
        <v>73</v>
      </c>
      <c r="L263" s="196" t="s">
        <v>349</v>
      </c>
      <c r="M263" s="196" t="s">
        <v>349</v>
      </c>
    </row>
    <row r="264" spans="3:13" x14ac:dyDescent="0.35">
      <c r="C264" s="196" t="s">
        <v>367</v>
      </c>
      <c r="D264" s="196" t="s">
        <v>329</v>
      </c>
      <c r="E264" s="196" t="s">
        <v>482</v>
      </c>
      <c r="F264" s="196" t="s">
        <v>73</v>
      </c>
      <c r="G264" s="196" t="s">
        <v>73</v>
      </c>
      <c r="H264" s="196" t="s">
        <v>530</v>
      </c>
      <c r="I264" s="196" t="s">
        <v>94</v>
      </c>
      <c r="J264" s="284">
        <v>8463392000</v>
      </c>
      <c r="K264" s="196" t="s">
        <v>73</v>
      </c>
      <c r="L264" s="196" t="s">
        <v>349</v>
      </c>
      <c r="M264" s="196" t="s">
        <v>349</v>
      </c>
    </row>
    <row r="265" spans="3:13" x14ac:dyDescent="0.35">
      <c r="C265" s="196" t="s">
        <v>375</v>
      </c>
      <c r="D265" s="196" t="s">
        <v>329</v>
      </c>
      <c r="E265" s="196" t="s">
        <v>482</v>
      </c>
      <c r="F265" s="196" t="s">
        <v>73</v>
      </c>
      <c r="G265" s="196" t="s">
        <v>73</v>
      </c>
      <c r="H265" s="196" t="s">
        <v>530</v>
      </c>
      <c r="I265" s="196" t="s">
        <v>94</v>
      </c>
      <c r="J265" s="284">
        <v>13487891234</v>
      </c>
      <c r="K265" s="196" t="s">
        <v>73</v>
      </c>
      <c r="L265" s="196" t="s">
        <v>349</v>
      </c>
      <c r="M265" s="196" t="s">
        <v>349</v>
      </c>
    </row>
    <row r="266" spans="3:13" x14ac:dyDescent="0.35">
      <c r="C266" s="196" t="s">
        <v>377</v>
      </c>
      <c r="D266" s="196" t="s">
        <v>329</v>
      </c>
      <c r="E266" s="196" t="s">
        <v>482</v>
      </c>
      <c r="F266" s="196" t="s">
        <v>73</v>
      </c>
      <c r="G266" s="196" t="s">
        <v>73</v>
      </c>
      <c r="H266" s="196" t="s">
        <v>530</v>
      </c>
      <c r="I266" s="196" t="s">
        <v>94</v>
      </c>
      <c r="J266" s="330">
        <v>192024558724</v>
      </c>
      <c r="K266" s="196" t="s">
        <v>73</v>
      </c>
      <c r="L266" s="196" t="s">
        <v>349</v>
      </c>
      <c r="M266" s="196" t="s">
        <v>349</v>
      </c>
    </row>
    <row r="267" spans="3:13" x14ac:dyDescent="0.35">
      <c r="C267" s="196" t="s">
        <v>388</v>
      </c>
      <c r="D267" s="196" t="s">
        <v>329</v>
      </c>
      <c r="E267" s="196" t="s">
        <v>482</v>
      </c>
      <c r="F267" s="196" t="s">
        <v>73</v>
      </c>
      <c r="G267" s="196" t="s">
        <v>73</v>
      </c>
      <c r="H267" s="196" t="s">
        <v>530</v>
      </c>
      <c r="I267" s="196" t="s">
        <v>94</v>
      </c>
      <c r="J267" s="330">
        <v>51030313529</v>
      </c>
      <c r="K267" s="196" t="s">
        <v>73</v>
      </c>
      <c r="L267" s="196" t="s">
        <v>349</v>
      </c>
      <c r="M267" s="196" t="s">
        <v>349</v>
      </c>
    </row>
    <row r="268" spans="3:13" x14ac:dyDescent="0.35">
      <c r="C268" s="196" t="s">
        <v>350</v>
      </c>
      <c r="D268" s="196" t="s">
        <v>329</v>
      </c>
      <c r="E268" s="196" t="s">
        <v>483</v>
      </c>
      <c r="F268" s="196" t="s">
        <v>73</v>
      </c>
      <c r="G268" s="196" t="s">
        <v>73</v>
      </c>
      <c r="H268" s="196" t="s">
        <v>530</v>
      </c>
      <c r="I268" s="196" t="s">
        <v>94</v>
      </c>
      <c r="J268" s="284">
        <v>2</v>
      </c>
      <c r="K268" s="196" t="s">
        <v>73</v>
      </c>
      <c r="L268" s="196" t="s">
        <v>349</v>
      </c>
      <c r="M268" s="196" t="s">
        <v>349</v>
      </c>
    </row>
    <row r="269" spans="3:13" x14ac:dyDescent="0.35">
      <c r="C269" s="196" t="s">
        <v>382</v>
      </c>
      <c r="D269" s="196" t="s">
        <v>329</v>
      </c>
      <c r="E269" s="196" t="s">
        <v>483</v>
      </c>
      <c r="F269" s="196" t="s">
        <v>73</v>
      </c>
      <c r="G269" s="196" t="s">
        <v>73</v>
      </c>
      <c r="H269" s="196" t="s">
        <v>530</v>
      </c>
      <c r="I269" s="196" t="s">
        <v>94</v>
      </c>
      <c r="J269" s="330">
        <v>7362350</v>
      </c>
      <c r="K269" s="196" t="s">
        <v>73</v>
      </c>
      <c r="L269" s="196" t="s">
        <v>349</v>
      </c>
      <c r="M269" s="196" t="s">
        <v>349</v>
      </c>
    </row>
    <row r="270" spans="3:13" x14ac:dyDescent="0.35">
      <c r="C270" s="196" t="s">
        <v>344</v>
      </c>
      <c r="D270" s="196" t="s">
        <v>329</v>
      </c>
      <c r="E270" s="196" t="s">
        <v>484</v>
      </c>
      <c r="F270" s="196" t="s">
        <v>73</v>
      </c>
      <c r="G270" s="196" t="s">
        <v>73</v>
      </c>
      <c r="H270" s="196" t="s">
        <v>530</v>
      </c>
      <c r="I270" s="196" t="s">
        <v>94</v>
      </c>
      <c r="J270" s="284">
        <v>83830394</v>
      </c>
      <c r="K270" s="196" t="s">
        <v>73</v>
      </c>
      <c r="L270" s="196" t="s">
        <v>349</v>
      </c>
      <c r="M270" s="196" t="s">
        <v>349</v>
      </c>
    </row>
    <row r="271" spans="3:13" x14ac:dyDescent="0.35">
      <c r="C271" s="196" t="s">
        <v>354</v>
      </c>
      <c r="D271" s="196" t="s">
        <v>329</v>
      </c>
      <c r="E271" s="196" t="s">
        <v>484</v>
      </c>
      <c r="F271" s="196" t="s">
        <v>73</v>
      </c>
      <c r="G271" s="196" t="s">
        <v>73</v>
      </c>
      <c r="H271" s="196" t="s">
        <v>530</v>
      </c>
      <c r="I271" s="196" t="s">
        <v>94</v>
      </c>
      <c r="J271" s="284">
        <v>24256776</v>
      </c>
      <c r="K271" s="196" t="s">
        <v>73</v>
      </c>
      <c r="L271" s="196" t="s">
        <v>349</v>
      </c>
      <c r="M271" s="196" t="s">
        <v>349</v>
      </c>
    </row>
    <row r="272" spans="3:13" x14ac:dyDescent="0.35">
      <c r="C272" s="196" t="s">
        <v>359</v>
      </c>
      <c r="D272" s="196" t="s">
        <v>329</v>
      </c>
      <c r="E272" s="196" t="s">
        <v>484</v>
      </c>
      <c r="F272" s="196" t="s">
        <v>73</v>
      </c>
      <c r="G272" s="196" t="s">
        <v>73</v>
      </c>
      <c r="H272" s="196" t="s">
        <v>530</v>
      </c>
      <c r="I272" s="196" t="s">
        <v>94</v>
      </c>
      <c r="J272" s="284">
        <v>68709244</v>
      </c>
      <c r="K272" s="196" t="s">
        <v>73</v>
      </c>
      <c r="L272" s="196" t="s">
        <v>349</v>
      </c>
      <c r="M272" s="196" t="s">
        <v>349</v>
      </c>
    </row>
    <row r="273" spans="3:13" x14ac:dyDescent="0.35">
      <c r="C273" s="196" t="s">
        <v>361</v>
      </c>
      <c r="D273" s="196" t="s">
        <v>329</v>
      </c>
      <c r="E273" s="196" t="s">
        <v>484</v>
      </c>
      <c r="F273" s="196" t="s">
        <v>73</v>
      </c>
      <c r="G273" s="196" t="s">
        <v>73</v>
      </c>
      <c r="H273" s="196" t="s">
        <v>530</v>
      </c>
      <c r="I273" s="196" t="s">
        <v>94</v>
      </c>
      <c r="J273" s="284">
        <v>11013770</v>
      </c>
      <c r="K273" s="196" t="s">
        <v>73</v>
      </c>
      <c r="L273" s="196" t="s">
        <v>349</v>
      </c>
      <c r="M273" s="196" t="s">
        <v>349</v>
      </c>
    </row>
    <row r="274" spans="3:13" x14ac:dyDescent="0.35">
      <c r="C274" s="196" t="s">
        <v>371</v>
      </c>
      <c r="D274" s="196" t="s">
        <v>329</v>
      </c>
      <c r="E274" s="196" t="s">
        <v>484</v>
      </c>
      <c r="F274" s="196" t="s">
        <v>73</v>
      </c>
      <c r="G274" s="196" t="s">
        <v>73</v>
      </c>
      <c r="H274" s="196" t="s">
        <v>530</v>
      </c>
      <c r="I274" s="196" t="s">
        <v>94</v>
      </c>
      <c r="J274" s="284">
        <v>24097418</v>
      </c>
      <c r="K274" s="196" t="s">
        <v>73</v>
      </c>
      <c r="L274" s="196" t="s">
        <v>349</v>
      </c>
      <c r="M274" s="196" t="s">
        <v>349</v>
      </c>
    </row>
    <row r="275" spans="3:13" x14ac:dyDescent="0.35">
      <c r="C275" s="196" t="s">
        <v>379</v>
      </c>
      <c r="D275" s="196" t="s">
        <v>329</v>
      </c>
      <c r="E275" s="196" t="s">
        <v>484</v>
      </c>
      <c r="F275" s="196" t="s">
        <v>73</v>
      </c>
      <c r="G275" s="196" t="s">
        <v>73</v>
      </c>
      <c r="H275" s="196" t="s">
        <v>530</v>
      </c>
      <c r="I275" s="196" t="s">
        <v>94</v>
      </c>
      <c r="J275" s="330">
        <v>15000</v>
      </c>
      <c r="K275" s="196" t="s">
        <v>73</v>
      </c>
      <c r="L275" s="196" t="s">
        <v>349</v>
      </c>
      <c r="M275" s="196" t="s">
        <v>349</v>
      </c>
    </row>
    <row r="276" spans="3:13" x14ac:dyDescent="0.35">
      <c r="C276" s="196" t="s">
        <v>382</v>
      </c>
      <c r="D276" s="196" t="s">
        <v>329</v>
      </c>
      <c r="E276" s="196" t="s">
        <v>484</v>
      </c>
      <c r="F276" s="196" t="s">
        <v>73</v>
      </c>
      <c r="G276" s="196" t="s">
        <v>73</v>
      </c>
      <c r="H276" s="196" t="s">
        <v>530</v>
      </c>
      <c r="I276" s="196" t="s">
        <v>94</v>
      </c>
      <c r="J276" s="330">
        <v>26166039</v>
      </c>
      <c r="K276" s="196" t="s">
        <v>73</v>
      </c>
      <c r="L276" s="196" t="s">
        <v>349</v>
      </c>
      <c r="M276" s="196" t="s">
        <v>349</v>
      </c>
    </row>
    <row r="277" spans="3:13" x14ac:dyDescent="0.35">
      <c r="C277" s="196" t="s">
        <v>386</v>
      </c>
      <c r="D277" s="196" t="s">
        <v>329</v>
      </c>
      <c r="E277" s="196" t="s">
        <v>484</v>
      </c>
      <c r="F277" s="196" t="s">
        <v>73</v>
      </c>
      <c r="G277" s="196" t="s">
        <v>73</v>
      </c>
      <c r="H277" s="196" t="s">
        <v>530</v>
      </c>
      <c r="I277" s="196" t="s">
        <v>94</v>
      </c>
      <c r="J277" s="330">
        <v>8973741</v>
      </c>
      <c r="K277" s="196" t="s">
        <v>73</v>
      </c>
      <c r="L277" s="196" t="s">
        <v>349</v>
      </c>
      <c r="M277" s="196" t="s">
        <v>349</v>
      </c>
    </row>
    <row r="278" spans="3:13" x14ac:dyDescent="0.35">
      <c r="C278" s="196" t="s">
        <v>344</v>
      </c>
      <c r="D278" s="196" t="s">
        <v>329</v>
      </c>
      <c r="E278" s="196" t="s">
        <v>486</v>
      </c>
      <c r="F278" s="196" t="s">
        <v>73</v>
      </c>
      <c r="G278" s="196" t="s">
        <v>73</v>
      </c>
      <c r="H278" s="196" t="s">
        <v>530</v>
      </c>
      <c r="I278" s="196" t="s">
        <v>94</v>
      </c>
      <c r="J278" s="284">
        <v>49084203</v>
      </c>
      <c r="K278" s="196" t="s">
        <v>73</v>
      </c>
      <c r="L278" s="196" t="s">
        <v>349</v>
      </c>
      <c r="M278" s="196" t="s">
        <v>349</v>
      </c>
    </row>
    <row r="279" spans="3:13" x14ac:dyDescent="0.35">
      <c r="C279" s="196" t="s">
        <v>354</v>
      </c>
      <c r="D279" s="196" t="s">
        <v>329</v>
      </c>
      <c r="E279" s="196" t="s">
        <v>486</v>
      </c>
      <c r="F279" s="196" t="s">
        <v>73</v>
      </c>
      <c r="G279" s="196" t="s">
        <v>73</v>
      </c>
      <c r="H279" s="196" t="s">
        <v>530</v>
      </c>
      <c r="I279" s="196" t="s">
        <v>94</v>
      </c>
      <c r="J279" s="284">
        <v>24000000</v>
      </c>
      <c r="K279" s="196" t="s">
        <v>73</v>
      </c>
      <c r="L279" s="196" t="s">
        <v>349</v>
      </c>
      <c r="M279" s="196" t="s">
        <v>349</v>
      </c>
    </row>
    <row r="280" spans="3:13" x14ac:dyDescent="0.35">
      <c r="C280" s="196" t="s">
        <v>367</v>
      </c>
      <c r="D280" s="196" t="s">
        <v>329</v>
      </c>
      <c r="E280" s="196" t="s">
        <v>486</v>
      </c>
      <c r="F280" s="196" t="s">
        <v>73</v>
      </c>
      <c r="G280" s="196" t="s">
        <v>73</v>
      </c>
      <c r="H280" s="196" t="s">
        <v>530</v>
      </c>
      <c r="I280" s="196" t="s">
        <v>94</v>
      </c>
      <c r="J280" s="284">
        <v>31250000</v>
      </c>
      <c r="K280" s="196" t="s">
        <v>73</v>
      </c>
      <c r="L280" s="196" t="s">
        <v>349</v>
      </c>
      <c r="M280" s="196" t="s">
        <v>349</v>
      </c>
    </row>
    <row r="281" spans="3:13" x14ac:dyDescent="0.35">
      <c r="C281" s="196" t="s">
        <v>386</v>
      </c>
      <c r="D281" s="196" t="s">
        <v>329</v>
      </c>
      <c r="E281" s="196" t="s">
        <v>486</v>
      </c>
      <c r="F281" s="196" t="s">
        <v>73</v>
      </c>
      <c r="G281" s="196" t="s">
        <v>73</v>
      </c>
      <c r="H281" s="196" t="s">
        <v>530</v>
      </c>
      <c r="I281" s="196" t="s">
        <v>94</v>
      </c>
      <c r="J281" s="330">
        <v>25149031</v>
      </c>
      <c r="K281" s="196" t="s">
        <v>73</v>
      </c>
      <c r="L281" s="196" t="s">
        <v>349</v>
      </c>
      <c r="M281" s="196" t="s">
        <v>349</v>
      </c>
    </row>
    <row r="282" spans="3:13" x14ac:dyDescent="0.35">
      <c r="C282" s="196" t="s">
        <v>391</v>
      </c>
      <c r="D282" s="196" t="s">
        <v>329</v>
      </c>
      <c r="E282" s="196" t="s">
        <v>486</v>
      </c>
      <c r="F282" s="196" t="s">
        <v>73</v>
      </c>
      <c r="G282" s="196" t="s">
        <v>73</v>
      </c>
      <c r="H282" s="196" t="s">
        <v>530</v>
      </c>
      <c r="I282" s="196" t="s">
        <v>94</v>
      </c>
      <c r="J282" s="330">
        <v>224930975</v>
      </c>
      <c r="K282" s="196" t="s">
        <v>73</v>
      </c>
      <c r="L282" s="196" t="s">
        <v>349</v>
      </c>
      <c r="M282" s="196" t="s">
        <v>349</v>
      </c>
    </row>
    <row r="283" spans="3:13" x14ac:dyDescent="0.35">
      <c r="C283" s="196" t="s">
        <v>386</v>
      </c>
      <c r="D283" s="196" t="s">
        <v>329</v>
      </c>
      <c r="E283" s="196" t="s">
        <v>487</v>
      </c>
      <c r="F283" s="196" t="s">
        <v>73</v>
      </c>
      <c r="G283" s="196" t="s">
        <v>73</v>
      </c>
      <c r="H283" s="196" t="s">
        <v>530</v>
      </c>
      <c r="I283" s="196" t="s">
        <v>94</v>
      </c>
      <c r="J283" s="330">
        <v>8181818</v>
      </c>
      <c r="K283" s="196" t="s">
        <v>73</v>
      </c>
      <c r="L283" s="196" t="s">
        <v>349</v>
      </c>
      <c r="M283" s="196" t="s">
        <v>349</v>
      </c>
    </row>
    <row r="284" spans="3:13" x14ac:dyDescent="0.35">
      <c r="C284" s="196" t="s">
        <v>344</v>
      </c>
      <c r="D284" s="196" t="s">
        <v>329</v>
      </c>
      <c r="E284" s="196" t="s">
        <v>490</v>
      </c>
      <c r="F284" s="196" t="s">
        <v>66</v>
      </c>
      <c r="G284" s="196" t="s">
        <v>73</v>
      </c>
      <c r="H284" s="196" t="s">
        <v>530</v>
      </c>
      <c r="I284" s="196" t="s">
        <v>94</v>
      </c>
      <c r="J284" s="284">
        <v>6600000</v>
      </c>
      <c r="K284" s="196" t="s">
        <v>73</v>
      </c>
      <c r="L284" s="196" t="s">
        <v>349</v>
      </c>
      <c r="M284" s="196" t="s">
        <v>349</v>
      </c>
    </row>
    <row r="285" spans="3:13" x14ac:dyDescent="0.35">
      <c r="C285" s="196" t="s">
        <v>363</v>
      </c>
      <c r="D285" s="196" t="s">
        <v>329</v>
      </c>
      <c r="E285" s="196" t="s">
        <v>490</v>
      </c>
      <c r="F285" s="196" t="s">
        <v>66</v>
      </c>
      <c r="G285" s="196" t="s">
        <v>73</v>
      </c>
      <c r="H285" s="196" t="s">
        <v>530</v>
      </c>
      <c r="I285" s="196" t="s">
        <v>94</v>
      </c>
      <c r="J285" s="284">
        <v>4361393767</v>
      </c>
      <c r="K285" s="196" t="s">
        <v>73</v>
      </c>
      <c r="L285" s="196" t="s">
        <v>349</v>
      </c>
      <c r="M285" s="196" t="s">
        <v>349</v>
      </c>
    </row>
    <row r="286" spans="3:13" x14ac:dyDescent="0.35">
      <c r="C286" s="196" t="s">
        <v>373</v>
      </c>
      <c r="D286" s="196" t="s">
        <v>329</v>
      </c>
      <c r="E286" s="196" t="s">
        <v>490</v>
      </c>
      <c r="F286" s="196" t="s">
        <v>66</v>
      </c>
      <c r="G286" s="196" t="s">
        <v>73</v>
      </c>
      <c r="H286" s="196" t="s">
        <v>530</v>
      </c>
      <c r="I286" s="196" t="s">
        <v>94</v>
      </c>
      <c r="J286" s="284">
        <v>611561920</v>
      </c>
      <c r="K286" s="196" t="s">
        <v>73</v>
      </c>
      <c r="L286" s="196" t="s">
        <v>349</v>
      </c>
      <c r="M286" s="196" t="s">
        <v>349</v>
      </c>
    </row>
    <row r="287" spans="3:13" x14ac:dyDescent="0.35">
      <c r="C287" s="196" t="s">
        <v>344</v>
      </c>
      <c r="D287" s="196" t="s">
        <v>329</v>
      </c>
      <c r="E287" s="196" t="s">
        <v>491</v>
      </c>
      <c r="F287" s="196" t="s">
        <v>66</v>
      </c>
      <c r="G287" s="196" t="s">
        <v>73</v>
      </c>
      <c r="H287" s="196" t="s">
        <v>530</v>
      </c>
      <c r="I287" s="196" t="s">
        <v>94</v>
      </c>
      <c r="J287" s="284">
        <v>62860000</v>
      </c>
      <c r="K287" s="196" t="s">
        <v>73</v>
      </c>
      <c r="L287" s="196" t="s">
        <v>349</v>
      </c>
      <c r="M287" s="196" t="s">
        <v>349</v>
      </c>
    </row>
    <row r="288" spans="3:13" x14ac:dyDescent="0.35">
      <c r="C288" s="196" t="s">
        <v>350</v>
      </c>
      <c r="D288" s="196" t="s">
        <v>329</v>
      </c>
      <c r="E288" s="196" t="s">
        <v>491</v>
      </c>
      <c r="F288" s="196" t="s">
        <v>66</v>
      </c>
      <c r="G288" s="196" t="s">
        <v>73</v>
      </c>
      <c r="H288" s="196" t="s">
        <v>530</v>
      </c>
      <c r="I288" s="196" t="s">
        <v>94</v>
      </c>
      <c r="J288" s="284">
        <v>57773288</v>
      </c>
      <c r="K288" s="196" t="s">
        <v>73</v>
      </c>
      <c r="L288" s="196" t="s">
        <v>349</v>
      </c>
      <c r="M288" s="196" t="s">
        <v>349</v>
      </c>
    </row>
    <row r="289" spans="3:13" x14ac:dyDescent="0.35">
      <c r="C289" s="196" t="s">
        <v>354</v>
      </c>
      <c r="D289" s="196" t="s">
        <v>329</v>
      </c>
      <c r="E289" s="196" t="s">
        <v>491</v>
      </c>
      <c r="F289" s="196" t="s">
        <v>66</v>
      </c>
      <c r="G289" s="196" t="s">
        <v>73</v>
      </c>
      <c r="H289" s="196" t="s">
        <v>530</v>
      </c>
      <c r="I289" s="196" t="s">
        <v>94</v>
      </c>
      <c r="J289" s="284">
        <v>344491692</v>
      </c>
      <c r="K289" s="196" t="s">
        <v>73</v>
      </c>
      <c r="L289" s="196" t="s">
        <v>349</v>
      </c>
      <c r="M289" s="196" t="s">
        <v>349</v>
      </c>
    </row>
    <row r="290" spans="3:13" x14ac:dyDescent="0.35">
      <c r="C290" s="196" t="s">
        <v>359</v>
      </c>
      <c r="D290" s="196" t="s">
        <v>329</v>
      </c>
      <c r="E290" s="196" t="s">
        <v>491</v>
      </c>
      <c r="F290" s="196" t="s">
        <v>66</v>
      </c>
      <c r="G290" s="196" t="s">
        <v>73</v>
      </c>
      <c r="H290" s="196" t="s">
        <v>530</v>
      </c>
      <c r="I290" s="196" t="s">
        <v>94</v>
      </c>
      <c r="J290" s="284">
        <v>425250000</v>
      </c>
      <c r="K290" s="196" t="s">
        <v>73</v>
      </c>
      <c r="L290" s="196" t="s">
        <v>349</v>
      </c>
      <c r="M290" s="196" t="s">
        <v>349</v>
      </c>
    </row>
    <row r="291" spans="3:13" x14ac:dyDescent="0.35">
      <c r="C291" s="196" t="s">
        <v>361</v>
      </c>
      <c r="D291" s="196" t="s">
        <v>329</v>
      </c>
      <c r="E291" s="196" t="s">
        <v>491</v>
      </c>
      <c r="F291" s="196" t="s">
        <v>66</v>
      </c>
      <c r="G291" s="196" t="s">
        <v>73</v>
      </c>
      <c r="H291" s="196" t="s">
        <v>530</v>
      </c>
      <c r="I291" s="196" t="s">
        <v>94</v>
      </c>
      <c r="J291" s="284">
        <v>6000000</v>
      </c>
      <c r="K291" s="196" t="s">
        <v>73</v>
      </c>
      <c r="L291" s="196" t="s">
        <v>349</v>
      </c>
      <c r="M291" s="196" t="s">
        <v>349</v>
      </c>
    </row>
    <row r="292" spans="3:13" x14ac:dyDescent="0.35">
      <c r="C292" s="196" t="s">
        <v>363</v>
      </c>
      <c r="D292" s="196" t="s">
        <v>329</v>
      </c>
      <c r="E292" s="196" t="s">
        <v>491</v>
      </c>
      <c r="F292" s="196" t="s">
        <v>66</v>
      </c>
      <c r="G292" s="196" t="s">
        <v>73</v>
      </c>
      <c r="H292" s="196" t="s">
        <v>530</v>
      </c>
      <c r="I292" s="196" t="s">
        <v>94</v>
      </c>
      <c r="J292" s="284">
        <v>8825000</v>
      </c>
      <c r="K292" s="196" t="s">
        <v>73</v>
      </c>
      <c r="L292" s="196" t="s">
        <v>349</v>
      </c>
      <c r="M292" s="196" t="s">
        <v>349</v>
      </c>
    </row>
    <row r="293" spans="3:13" x14ac:dyDescent="0.35">
      <c r="C293" s="196" t="s">
        <v>367</v>
      </c>
      <c r="D293" s="196" t="s">
        <v>329</v>
      </c>
      <c r="E293" s="196" t="s">
        <v>491</v>
      </c>
      <c r="F293" s="196" t="s">
        <v>66</v>
      </c>
      <c r="G293" s="196" t="s">
        <v>73</v>
      </c>
      <c r="H293" s="196" t="s">
        <v>530</v>
      </c>
      <c r="I293" s="196" t="s">
        <v>94</v>
      </c>
      <c r="J293" s="284">
        <v>48100000</v>
      </c>
      <c r="K293" s="196" t="s">
        <v>73</v>
      </c>
      <c r="L293" s="196" t="s">
        <v>349</v>
      </c>
      <c r="M293" s="196" t="s">
        <v>349</v>
      </c>
    </row>
    <row r="294" spans="3:13" x14ac:dyDescent="0.35">
      <c r="C294" s="196" t="s">
        <v>371</v>
      </c>
      <c r="D294" s="196" t="s">
        <v>329</v>
      </c>
      <c r="E294" s="196" t="s">
        <v>491</v>
      </c>
      <c r="F294" s="196" t="s">
        <v>66</v>
      </c>
      <c r="G294" s="196" t="s">
        <v>73</v>
      </c>
      <c r="H294" s="196" t="s">
        <v>530</v>
      </c>
      <c r="I294" s="196" t="s">
        <v>94</v>
      </c>
      <c r="J294" s="284">
        <v>95342503</v>
      </c>
      <c r="K294" s="196" t="s">
        <v>73</v>
      </c>
      <c r="L294" s="196" t="s">
        <v>349</v>
      </c>
      <c r="M294" s="196" t="s">
        <v>349</v>
      </c>
    </row>
    <row r="295" spans="3:13" x14ac:dyDescent="0.35">
      <c r="C295" s="196" t="s">
        <v>373</v>
      </c>
      <c r="D295" s="196" t="s">
        <v>329</v>
      </c>
      <c r="E295" s="196" t="s">
        <v>491</v>
      </c>
      <c r="F295" s="196" t="s">
        <v>66</v>
      </c>
      <c r="G295" s="196" t="s">
        <v>73</v>
      </c>
      <c r="H295" s="196" t="s">
        <v>530</v>
      </c>
      <c r="I295" s="196" t="s">
        <v>94</v>
      </c>
      <c r="J295" s="284">
        <v>171309180</v>
      </c>
      <c r="K295" s="196" t="s">
        <v>73</v>
      </c>
      <c r="L295" s="196" t="s">
        <v>349</v>
      </c>
      <c r="M295" s="196" t="s">
        <v>349</v>
      </c>
    </row>
    <row r="296" spans="3:13" x14ac:dyDescent="0.35">
      <c r="C296" s="196" t="s">
        <v>377</v>
      </c>
      <c r="D296" s="196" t="s">
        <v>329</v>
      </c>
      <c r="E296" s="196" t="s">
        <v>491</v>
      </c>
      <c r="F296" s="196" t="s">
        <v>66</v>
      </c>
      <c r="G296" s="196" t="s">
        <v>73</v>
      </c>
      <c r="H296" s="196" t="s">
        <v>530</v>
      </c>
      <c r="I296" s="196" t="s">
        <v>94</v>
      </c>
      <c r="J296" s="330">
        <v>708609210</v>
      </c>
      <c r="K296" s="196" t="s">
        <v>73</v>
      </c>
      <c r="L296" s="196" t="s">
        <v>349</v>
      </c>
      <c r="M296" s="196" t="s">
        <v>349</v>
      </c>
    </row>
    <row r="297" spans="3:13" x14ac:dyDescent="0.35">
      <c r="C297" s="196" t="s">
        <v>379</v>
      </c>
      <c r="D297" s="196" t="s">
        <v>329</v>
      </c>
      <c r="E297" s="196" t="s">
        <v>491</v>
      </c>
      <c r="F297" s="196" t="s">
        <v>66</v>
      </c>
      <c r="G297" s="196" t="s">
        <v>73</v>
      </c>
      <c r="H297" s="196" t="s">
        <v>530</v>
      </c>
      <c r="I297" s="196" t="s">
        <v>94</v>
      </c>
      <c r="J297" s="330">
        <v>111930000</v>
      </c>
      <c r="K297" s="196" t="s">
        <v>73</v>
      </c>
      <c r="L297" s="196" t="s">
        <v>349</v>
      </c>
      <c r="M297" s="196" t="s">
        <v>349</v>
      </c>
    </row>
    <row r="298" spans="3:13" x14ac:dyDescent="0.35">
      <c r="C298" s="196" t="s">
        <v>382</v>
      </c>
      <c r="D298" s="196" t="s">
        <v>329</v>
      </c>
      <c r="E298" s="196" t="s">
        <v>491</v>
      </c>
      <c r="F298" s="196" t="s">
        <v>66</v>
      </c>
      <c r="G298" s="196" t="s">
        <v>73</v>
      </c>
      <c r="H298" s="196" t="s">
        <v>530</v>
      </c>
      <c r="I298" s="196" t="s">
        <v>94</v>
      </c>
      <c r="J298" s="330">
        <v>48716700</v>
      </c>
      <c r="K298" s="196" t="s">
        <v>73</v>
      </c>
      <c r="L298" s="196" t="s">
        <v>349</v>
      </c>
      <c r="M298" s="196" t="s">
        <v>349</v>
      </c>
    </row>
    <row r="299" spans="3:13" x14ac:dyDescent="0.35">
      <c r="C299" s="196" t="s">
        <v>384</v>
      </c>
      <c r="D299" s="196" t="s">
        <v>329</v>
      </c>
      <c r="E299" s="196" t="s">
        <v>491</v>
      </c>
      <c r="F299" s="196" t="s">
        <v>66</v>
      </c>
      <c r="G299" s="196" t="s">
        <v>73</v>
      </c>
      <c r="H299" s="196" t="s">
        <v>530</v>
      </c>
      <c r="I299" s="196" t="s">
        <v>94</v>
      </c>
      <c r="J299" s="330">
        <v>38879405</v>
      </c>
      <c r="K299" s="196" t="s">
        <v>73</v>
      </c>
      <c r="L299" s="196" t="s">
        <v>349</v>
      </c>
      <c r="M299" s="196" t="s">
        <v>349</v>
      </c>
    </row>
    <row r="300" spans="3:13" x14ac:dyDescent="0.35">
      <c r="C300" s="196" t="s">
        <v>386</v>
      </c>
      <c r="D300" s="196" t="s">
        <v>329</v>
      </c>
      <c r="E300" s="196" t="s">
        <v>491</v>
      </c>
      <c r="F300" s="196" t="s">
        <v>66</v>
      </c>
      <c r="G300" s="196" t="s">
        <v>73</v>
      </c>
      <c r="H300" s="196" t="s">
        <v>530</v>
      </c>
      <c r="I300" s="196" t="s">
        <v>94</v>
      </c>
      <c r="J300" s="330">
        <v>141475143</v>
      </c>
      <c r="K300" s="196" t="s">
        <v>73</v>
      </c>
      <c r="L300" s="196" t="s">
        <v>349</v>
      </c>
      <c r="M300" s="196" t="s">
        <v>349</v>
      </c>
    </row>
    <row r="301" spans="3:13" x14ac:dyDescent="0.35">
      <c r="C301" s="196" t="s">
        <v>391</v>
      </c>
      <c r="D301" s="196" t="s">
        <v>329</v>
      </c>
      <c r="E301" s="196" t="s">
        <v>491</v>
      </c>
      <c r="F301" s="196" t="s">
        <v>66</v>
      </c>
      <c r="G301" s="196" t="s">
        <v>73</v>
      </c>
      <c r="H301" s="196" t="s">
        <v>530</v>
      </c>
      <c r="I301" s="196" t="s">
        <v>94</v>
      </c>
      <c r="J301" s="330">
        <v>37422000</v>
      </c>
      <c r="K301" s="196" t="s">
        <v>73</v>
      </c>
      <c r="L301" s="196" t="s">
        <v>349</v>
      </c>
      <c r="M301" s="196" t="s">
        <v>349</v>
      </c>
    </row>
    <row r="302" spans="3:13" x14ac:dyDescent="0.35">
      <c r="C302" s="196" t="s">
        <v>371</v>
      </c>
      <c r="D302" s="196" t="s">
        <v>329</v>
      </c>
      <c r="E302" s="196" t="s">
        <v>492</v>
      </c>
      <c r="F302" s="196" t="s">
        <v>73</v>
      </c>
      <c r="G302" s="196" t="s">
        <v>73</v>
      </c>
      <c r="H302" s="196" t="s">
        <v>530</v>
      </c>
      <c r="I302" s="196" t="s">
        <v>94</v>
      </c>
      <c r="J302" s="284">
        <v>5638968</v>
      </c>
      <c r="K302" s="196" t="s">
        <v>73</v>
      </c>
      <c r="L302" s="196" t="s">
        <v>349</v>
      </c>
      <c r="M302" s="196" t="s">
        <v>349</v>
      </c>
    </row>
    <row r="303" spans="3:13" x14ac:dyDescent="0.35">
      <c r="C303" s="196" t="s">
        <v>344</v>
      </c>
      <c r="D303" s="196" t="s">
        <v>329</v>
      </c>
      <c r="E303" s="196" t="s">
        <v>493</v>
      </c>
      <c r="F303" s="196" t="s">
        <v>73</v>
      </c>
      <c r="G303" s="196" t="s">
        <v>73</v>
      </c>
      <c r="H303" s="196" t="s">
        <v>530</v>
      </c>
      <c r="I303" s="196" t="s">
        <v>94</v>
      </c>
      <c r="J303" s="284">
        <v>48288524</v>
      </c>
      <c r="K303" s="196" t="s">
        <v>73</v>
      </c>
      <c r="L303" s="196" t="s">
        <v>349</v>
      </c>
      <c r="M303" s="196" t="s">
        <v>349</v>
      </c>
    </row>
    <row r="304" spans="3:13" x14ac:dyDescent="0.35">
      <c r="C304" s="196" t="s">
        <v>354</v>
      </c>
      <c r="D304" s="196" t="s">
        <v>329</v>
      </c>
      <c r="E304" s="196" t="s">
        <v>493</v>
      </c>
      <c r="F304" s="196" t="s">
        <v>73</v>
      </c>
      <c r="G304" s="196" t="s">
        <v>73</v>
      </c>
      <c r="H304" s="196" t="s">
        <v>530</v>
      </c>
      <c r="I304" s="196" t="s">
        <v>94</v>
      </c>
      <c r="J304" s="284">
        <v>16301772</v>
      </c>
      <c r="K304" s="196" t="s">
        <v>73</v>
      </c>
      <c r="L304" s="196" t="s">
        <v>349</v>
      </c>
      <c r="M304" s="196" t="s">
        <v>349</v>
      </c>
    </row>
    <row r="305" spans="3:13" x14ac:dyDescent="0.35">
      <c r="C305" s="196" t="s">
        <v>363</v>
      </c>
      <c r="D305" s="196" t="s">
        <v>329</v>
      </c>
      <c r="E305" s="196" t="s">
        <v>493</v>
      </c>
      <c r="F305" s="196" t="s">
        <v>73</v>
      </c>
      <c r="G305" s="196" t="s">
        <v>73</v>
      </c>
      <c r="H305" s="196" t="s">
        <v>530</v>
      </c>
      <c r="I305" s="196" t="s">
        <v>94</v>
      </c>
      <c r="J305" s="284">
        <v>47041549</v>
      </c>
      <c r="K305" s="196" t="s">
        <v>73</v>
      </c>
      <c r="L305" s="196" t="s">
        <v>349</v>
      </c>
      <c r="M305" s="196" t="s">
        <v>349</v>
      </c>
    </row>
    <row r="306" spans="3:13" x14ac:dyDescent="0.35">
      <c r="C306" s="196" t="s">
        <v>371</v>
      </c>
      <c r="D306" s="196" t="s">
        <v>329</v>
      </c>
      <c r="E306" s="196" t="s">
        <v>493</v>
      </c>
      <c r="F306" s="196" t="s">
        <v>73</v>
      </c>
      <c r="G306" s="196" t="s">
        <v>73</v>
      </c>
      <c r="H306" s="196" t="s">
        <v>530</v>
      </c>
      <c r="I306" s="196" t="s">
        <v>94</v>
      </c>
      <c r="J306" s="284">
        <v>6310365</v>
      </c>
      <c r="K306" s="196" t="s">
        <v>73</v>
      </c>
      <c r="L306" s="196" t="s">
        <v>349</v>
      </c>
      <c r="M306" s="196" t="s">
        <v>349</v>
      </c>
    </row>
    <row r="307" spans="3:13" x14ac:dyDescent="0.35">
      <c r="C307" s="196" t="s">
        <v>382</v>
      </c>
      <c r="D307" s="196" t="s">
        <v>329</v>
      </c>
      <c r="E307" s="196" t="s">
        <v>493</v>
      </c>
      <c r="F307" s="196" t="s">
        <v>73</v>
      </c>
      <c r="G307" s="196" t="s">
        <v>73</v>
      </c>
      <c r="H307" s="196" t="s">
        <v>530</v>
      </c>
      <c r="I307" s="196" t="s">
        <v>94</v>
      </c>
      <c r="J307" s="330">
        <v>3632184</v>
      </c>
      <c r="K307" s="196" t="s">
        <v>73</v>
      </c>
      <c r="L307" s="196" t="s">
        <v>349</v>
      </c>
      <c r="M307" s="196" t="s">
        <v>349</v>
      </c>
    </row>
    <row r="308" spans="3:13" x14ac:dyDescent="0.35">
      <c r="C308" s="196" t="s">
        <v>384</v>
      </c>
      <c r="D308" s="196" t="s">
        <v>329</v>
      </c>
      <c r="E308" s="196" t="s">
        <v>493</v>
      </c>
      <c r="F308" s="196" t="s">
        <v>73</v>
      </c>
      <c r="G308" s="196" t="s">
        <v>73</v>
      </c>
      <c r="H308" s="196" t="s">
        <v>530</v>
      </c>
      <c r="I308" s="196" t="s">
        <v>94</v>
      </c>
      <c r="J308" s="330">
        <v>2990543</v>
      </c>
      <c r="K308" s="196" t="s">
        <v>73</v>
      </c>
      <c r="L308" s="196" t="s">
        <v>349</v>
      </c>
      <c r="M308" s="196" t="s">
        <v>349</v>
      </c>
    </row>
    <row r="309" spans="3:13" x14ac:dyDescent="0.35">
      <c r="C309" s="196" t="s">
        <v>344</v>
      </c>
      <c r="D309" s="196" t="s">
        <v>329</v>
      </c>
      <c r="E309" s="196" t="s">
        <v>494</v>
      </c>
      <c r="F309" s="196" t="s">
        <v>73</v>
      </c>
      <c r="G309" s="196" t="s">
        <v>73</v>
      </c>
      <c r="H309" s="196" t="s">
        <v>530</v>
      </c>
      <c r="I309" s="196" t="s">
        <v>94</v>
      </c>
      <c r="J309" s="284">
        <v>138511725</v>
      </c>
      <c r="K309" s="196" t="s">
        <v>73</v>
      </c>
      <c r="L309" s="196" t="s">
        <v>349</v>
      </c>
      <c r="M309" s="196" t="s">
        <v>349</v>
      </c>
    </row>
    <row r="310" spans="3:13" x14ac:dyDescent="0.35">
      <c r="C310" s="196" t="s">
        <v>367</v>
      </c>
      <c r="D310" s="196" t="s">
        <v>329</v>
      </c>
      <c r="E310" s="196" t="s">
        <v>494</v>
      </c>
      <c r="F310" s="196" t="s">
        <v>73</v>
      </c>
      <c r="G310" s="196" t="s">
        <v>73</v>
      </c>
      <c r="H310" s="196" t="s">
        <v>530</v>
      </c>
      <c r="I310" s="196" t="s">
        <v>94</v>
      </c>
      <c r="J310" s="284">
        <v>1466401</v>
      </c>
      <c r="K310" s="196" t="s">
        <v>73</v>
      </c>
      <c r="L310" s="196" t="s">
        <v>349</v>
      </c>
      <c r="M310" s="196" t="s">
        <v>349</v>
      </c>
    </row>
    <row r="311" spans="3:13" x14ac:dyDescent="0.35">
      <c r="C311" s="196" t="s">
        <v>371</v>
      </c>
      <c r="D311" s="196" t="s">
        <v>329</v>
      </c>
      <c r="E311" s="196" t="s">
        <v>494</v>
      </c>
      <c r="F311" s="196" t="s">
        <v>73</v>
      </c>
      <c r="G311" s="196" t="s">
        <v>73</v>
      </c>
      <c r="H311" s="196" t="s">
        <v>530</v>
      </c>
      <c r="I311" s="196" t="s">
        <v>94</v>
      </c>
      <c r="J311" s="284">
        <v>569614870</v>
      </c>
      <c r="K311" s="196" t="s">
        <v>73</v>
      </c>
      <c r="L311" s="196" t="s">
        <v>349</v>
      </c>
      <c r="M311" s="196" t="s">
        <v>349</v>
      </c>
    </row>
    <row r="312" spans="3:13" x14ac:dyDescent="0.35">
      <c r="C312" s="196" t="s">
        <v>382</v>
      </c>
      <c r="D312" s="196" t="s">
        <v>329</v>
      </c>
      <c r="E312" s="196" t="s">
        <v>494</v>
      </c>
      <c r="F312" s="196" t="s">
        <v>73</v>
      </c>
      <c r="G312" s="196" t="s">
        <v>73</v>
      </c>
      <c r="H312" s="196" t="s">
        <v>530</v>
      </c>
      <c r="I312" s="196" t="s">
        <v>94</v>
      </c>
      <c r="J312" s="330">
        <v>37082083</v>
      </c>
      <c r="K312" s="196" t="s">
        <v>73</v>
      </c>
      <c r="L312" s="196" t="s">
        <v>349</v>
      </c>
      <c r="M312" s="196" t="s">
        <v>349</v>
      </c>
    </row>
    <row r="313" spans="3:13" x14ac:dyDescent="0.35">
      <c r="C313" s="196" t="s">
        <v>363</v>
      </c>
      <c r="D313" s="196" t="s">
        <v>329</v>
      </c>
      <c r="E313" s="196" t="s">
        <v>495</v>
      </c>
      <c r="F313" s="196" t="s">
        <v>73</v>
      </c>
      <c r="G313" s="196" t="s">
        <v>73</v>
      </c>
      <c r="H313" s="196" t="s">
        <v>530</v>
      </c>
      <c r="I313" s="196" t="s">
        <v>94</v>
      </c>
      <c r="J313" s="284">
        <v>16667640</v>
      </c>
      <c r="K313" s="196" t="s">
        <v>73</v>
      </c>
      <c r="L313" s="196" t="s">
        <v>349</v>
      </c>
      <c r="M313" s="196" t="s">
        <v>349</v>
      </c>
    </row>
    <row r="314" spans="3:13" x14ac:dyDescent="0.35">
      <c r="C314" s="196" t="s">
        <v>371</v>
      </c>
      <c r="D314" s="196" t="s">
        <v>329</v>
      </c>
      <c r="E314" s="196" t="s">
        <v>495</v>
      </c>
      <c r="F314" s="196" t="s">
        <v>73</v>
      </c>
      <c r="G314" s="196" t="s">
        <v>73</v>
      </c>
      <c r="H314" s="196" t="s">
        <v>530</v>
      </c>
      <c r="I314" s="196" t="s">
        <v>94</v>
      </c>
      <c r="J314" s="284">
        <v>4125000</v>
      </c>
      <c r="K314" s="196" t="s">
        <v>73</v>
      </c>
      <c r="L314" s="196" t="s">
        <v>349</v>
      </c>
      <c r="M314" s="196" t="s">
        <v>349</v>
      </c>
    </row>
    <row r="315" spans="3:13" x14ac:dyDescent="0.35">
      <c r="C315" s="196" t="s">
        <v>363</v>
      </c>
      <c r="D315" s="196" t="s">
        <v>330</v>
      </c>
      <c r="E315" s="196" t="s">
        <v>474</v>
      </c>
      <c r="F315" s="196" t="s">
        <v>73</v>
      </c>
      <c r="G315" s="196" t="s">
        <v>73</v>
      </c>
      <c r="H315" s="196" t="s">
        <v>530</v>
      </c>
      <c r="I315" s="196" t="s">
        <v>94</v>
      </c>
      <c r="J315" s="284">
        <v>16457459940</v>
      </c>
      <c r="K315" s="196" t="s">
        <v>73</v>
      </c>
      <c r="L315" s="196" t="s">
        <v>349</v>
      </c>
      <c r="M315" s="196" t="s">
        <v>349</v>
      </c>
    </row>
    <row r="316" spans="3:13" x14ac:dyDescent="0.35">
      <c r="C316" s="196" t="s">
        <v>373</v>
      </c>
      <c r="D316" s="196" t="s">
        <v>330</v>
      </c>
      <c r="E316" s="196" t="s">
        <v>474</v>
      </c>
      <c r="F316" s="196" t="s">
        <v>73</v>
      </c>
      <c r="G316" s="196" t="s">
        <v>73</v>
      </c>
      <c r="H316" s="196" t="s">
        <v>530</v>
      </c>
      <c r="I316" s="196" t="s">
        <v>94</v>
      </c>
      <c r="J316" s="284">
        <v>425434560</v>
      </c>
      <c r="K316" s="196" t="s">
        <v>73</v>
      </c>
      <c r="L316" s="196" t="s">
        <v>349</v>
      </c>
      <c r="M316" s="196" t="s">
        <v>349</v>
      </c>
    </row>
    <row r="317" spans="3:13" ht="15.6" thickBot="1" x14ac:dyDescent="0.4">
      <c r="G317" s="219"/>
    </row>
    <row r="318" spans="3:13" ht="16.8" thickBot="1" x14ac:dyDescent="0.4">
      <c r="G318" s="219"/>
      <c r="I318" s="224" t="s">
        <v>501</v>
      </c>
      <c r="J318" s="226"/>
      <c r="K318" s="233">
        <f>SUMIF(Table10[Devise de déclaration],"USD",Table10[Valeur des revenus])+(IFERROR(SUMIF(Table10[Devise de déclaration],"&lt;&gt;USD",Table10[Valeur des revenus])/'Partie 1 - Présentation'!$E$51,0))</f>
        <v>2310574404.4203215</v>
      </c>
    </row>
    <row r="319" spans="3:13" ht="16.8" thickBot="1" x14ac:dyDescent="0.4">
      <c r="G319" s="219"/>
      <c r="I319" s="226"/>
      <c r="J319" s="280"/>
      <c r="K319" s="281"/>
    </row>
    <row r="320" spans="3:13" ht="16.8" thickBot="1" x14ac:dyDescent="0.4">
      <c r="G320" s="219"/>
      <c r="I320" s="224" t="str">
        <f>"Total en "&amp;'Partie 1 - Présentation'!$E$50</f>
        <v>Total en XAF</v>
      </c>
      <c r="J320" s="226"/>
      <c r="K320" s="233">
        <f>IF('Partie 1 - Présentation'!$E$50="USD",0,SUMIF(Table10[Devise de déclaration],'Partie 1 - Présentation'!$E$50,Table10[Valeur des revenus]))+(IFERROR(SUMIF(Table10[Devise de déclaration],"USD",Table10[Valeur des revenus])*'Partie 1 - Présentation'!$E$51,0))</f>
        <v>1441442599900</v>
      </c>
    </row>
    <row r="321" spans="3:15" ht="16.2" x14ac:dyDescent="0.35">
      <c r="G321" s="219"/>
      <c r="I321" s="280"/>
      <c r="J321" s="280"/>
      <c r="K321" s="281"/>
    </row>
    <row r="322" spans="3:15" x14ac:dyDescent="0.35">
      <c r="C322" s="196" t="s">
        <v>532</v>
      </c>
      <c r="K322" s="287"/>
    </row>
    <row r="323" spans="3:15" ht="21.6" x14ac:dyDescent="0.35">
      <c r="C323" s="375" t="s">
        <v>502</v>
      </c>
      <c r="D323" s="375"/>
      <c r="E323" s="375"/>
      <c r="F323" s="375"/>
      <c r="G323" s="375"/>
      <c r="H323" s="375"/>
      <c r="I323" s="375"/>
      <c r="J323" s="375"/>
      <c r="K323" s="375"/>
      <c r="L323" s="375"/>
      <c r="M323" s="375"/>
      <c r="N323" s="375"/>
    </row>
    <row r="324" spans="3:15" x14ac:dyDescent="0.35">
      <c r="C324" s="374"/>
      <c r="D324" s="374"/>
      <c r="E324" s="374"/>
      <c r="F324" s="374"/>
      <c r="G324" s="374"/>
      <c r="H324" s="374"/>
      <c r="I324" s="374"/>
      <c r="J324" s="374"/>
      <c r="K324" s="374"/>
      <c r="L324" s="374"/>
      <c r="M324" s="374"/>
      <c r="N324" s="374"/>
    </row>
    <row r="325" spans="3:15" x14ac:dyDescent="0.35">
      <c r="C325" s="374"/>
      <c r="D325" s="374"/>
      <c r="E325" s="374"/>
      <c r="F325" s="374"/>
      <c r="G325" s="374"/>
      <c r="H325" s="374"/>
      <c r="I325" s="374"/>
      <c r="J325" s="374"/>
      <c r="K325" s="374"/>
      <c r="L325" s="374"/>
      <c r="M325" s="374"/>
      <c r="N325" s="374"/>
    </row>
    <row r="326" spans="3:15" x14ac:dyDescent="0.35">
      <c r="C326" s="374"/>
      <c r="D326" s="374"/>
      <c r="E326" s="374"/>
      <c r="F326" s="374"/>
      <c r="G326" s="374"/>
      <c r="H326" s="374"/>
      <c r="I326" s="374"/>
      <c r="J326" s="374"/>
      <c r="K326" s="374"/>
      <c r="L326" s="374"/>
      <c r="M326" s="374"/>
      <c r="N326" s="374"/>
    </row>
    <row r="327" spans="3:15" x14ac:dyDescent="0.35">
      <c r="C327" s="374"/>
      <c r="D327" s="374"/>
      <c r="E327" s="374"/>
      <c r="F327" s="374"/>
      <c r="G327" s="374"/>
      <c r="H327" s="374"/>
      <c r="I327" s="374"/>
      <c r="J327" s="374"/>
      <c r="K327" s="374"/>
      <c r="L327" s="374"/>
      <c r="M327" s="374"/>
      <c r="N327" s="374"/>
    </row>
    <row r="328" spans="3:15" x14ac:dyDescent="0.35">
      <c r="C328" s="374"/>
      <c r="D328" s="374"/>
      <c r="E328" s="374"/>
      <c r="F328" s="374"/>
      <c r="G328" s="374"/>
      <c r="H328" s="374"/>
      <c r="I328" s="374"/>
      <c r="J328" s="374"/>
      <c r="K328" s="374"/>
      <c r="L328" s="374"/>
      <c r="M328" s="374"/>
      <c r="N328" s="374"/>
    </row>
    <row r="329" spans="3:15" x14ac:dyDescent="0.35">
      <c r="C329" s="374"/>
      <c r="D329" s="374"/>
      <c r="E329" s="374"/>
      <c r="F329" s="374"/>
      <c r="G329" s="374"/>
      <c r="H329" s="374"/>
      <c r="I329" s="374"/>
      <c r="J329" s="374"/>
      <c r="K329" s="374"/>
      <c r="L329" s="374"/>
      <c r="M329" s="374"/>
      <c r="N329" s="374"/>
    </row>
    <row r="330" spans="3:15" x14ac:dyDescent="0.35">
      <c r="C330" s="374"/>
      <c r="D330" s="374"/>
      <c r="E330" s="374"/>
      <c r="F330" s="374"/>
      <c r="G330" s="374"/>
      <c r="H330" s="374"/>
      <c r="I330" s="374"/>
      <c r="J330" s="374"/>
      <c r="K330" s="374"/>
      <c r="L330" s="374"/>
      <c r="M330" s="374"/>
      <c r="N330" s="374"/>
    </row>
    <row r="331" spans="3:15" ht="15" customHeight="1" thickBot="1" x14ac:dyDescent="0.4">
      <c r="C331" s="54"/>
      <c r="D331" s="54"/>
      <c r="E331" s="54"/>
      <c r="F331" s="54"/>
      <c r="G331" s="54"/>
      <c r="H331" s="54"/>
      <c r="I331" s="54"/>
      <c r="J331" s="54"/>
      <c r="K331" s="54"/>
    </row>
    <row r="333" spans="3:15" ht="14.25" hidden="1" customHeight="1" thickBot="1" x14ac:dyDescent="0.4">
      <c r="C333" s="352" t="s">
        <v>34</v>
      </c>
      <c r="D333" s="352"/>
      <c r="E333" s="352"/>
      <c r="F333" s="352"/>
      <c r="G333" s="352"/>
      <c r="H333" s="352"/>
      <c r="I333" s="352"/>
      <c r="J333" s="352"/>
      <c r="K333" s="352"/>
      <c r="L333" s="234"/>
      <c r="M333" s="234"/>
      <c r="N333" s="234"/>
      <c r="O333" s="234"/>
    </row>
    <row r="334" spans="3:15" ht="17.25" hidden="1" customHeight="1" thickBot="1" x14ac:dyDescent="0.4">
      <c r="C334" s="338" t="s">
        <v>35</v>
      </c>
      <c r="D334" s="338"/>
      <c r="E334" s="338"/>
      <c r="F334" s="338"/>
      <c r="G334" s="338"/>
      <c r="H334" s="338"/>
      <c r="I334" s="338"/>
      <c r="J334" s="338"/>
      <c r="K334" s="338"/>
      <c r="L334" s="235"/>
      <c r="M334" s="235"/>
      <c r="N334" s="235"/>
      <c r="O334" s="235"/>
    </row>
    <row r="335" spans="3:15" ht="13.5" hidden="1" customHeight="1" thickBot="1" x14ac:dyDescent="0.4">
      <c r="C335" s="338" t="s">
        <v>36</v>
      </c>
      <c r="D335" s="338"/>
      <c r="E335" s="338"/>
      <c r="F335" s="338"/>
      <c r="G335" s="338"/>
      <c r="H335" s="338"/>
      <c r="I335" s="338"/>
      <c r="J335" s="338"/>
      <c r="K335" s="338"/>
      <c r="L335" s="236"/>
      <c r="M335" s="236"/>
      <c r="N335" s="236"/>
      <c r="O335" s="236"/>
    </row>
    <row r="336" spans="3:15" ht="17.25" hidden="1" customHeight="1" x14ac:dyDescent="0.35">
      <c r="C336" s="373" t="s">
        <v>37</v>
      </c>
      <c r="D336" s="373"/>
      <c r="E336" s="373"/>
      <c r="F336" s="373"/>
      <c r="G336" s="373"/>
      <c r="H336" s="373"/>
      <c r="I336" s="373"/>
      <c r="J336" s="373"/>
      <c r="K336" s="373"/>
      <c r="L336" s="237"/>
      <c r="M336" s="237"/>
      <c r="N336" s="237"/>
      <c r="O336" s="237"/>
    </row>
    <row r="337" spans="3:11" ht="16.8" thickBot="1" x14ac:dyDescent="0.4">
      <c r="C337" s="54"/>
      <c r="D337" s="54"/>
      <c r="E337" s="54"/>
      <c r="F337" s="54"/>
      <c r="G337" s="54"/>
      <c r="H337" s="54"/>
      <c r="I337" s="54"/>
      <c r="J337" s="54"/>
      <c r="K337" s="54"/>
    </row>
    <row r="338" spans="3:11" x14ac:dyDescent="0.35">
      <c r="C338" s="333" t="s">
        <v>116</v>
      </c>
      <c r="D338" s="333"/>
      <c r="E338" s="333"/>
      <c r="F338" s="333"/>
      <c r="G338" s="333"/>
      <c r="H338" s="333"/>
      <c r="I338" s="333"/>
      <c r="J338" s="333"/>
      <c r="K338" s="333"/>
    </row>
    <row r="339" spans="3:11" x14ac:dyDescent="0.35">
      <c r="C339" s="194" t="s">
        <v>39</v>
      </c>
      <c r="D339" s="194"/>
      <c r="E339" s="194"/>
      <c r="F339" s="194"/>
      <c r="G339" s="194"/>
      <c r="H339" s="194"/>
      <c r="I339" s="333"/>
      <c r="J339" s="333"/>
      <c r="K339" s="333"/>
    </row>
  </sheetData>
  <protectedRanges>
    <protectedRange algorithmName="SHA-512" hashValue="19r0bVvPR7yZA0UiYij7Tv1CBk3noIABvFePbLhCJ4nk3L6A+Fy+RdPPS3STf+a52x4pG2PQK4FAkXK9epnlIA==" saltValue="gQC4yrLvnbJqxYZ0KSEoZA==" spinCount="100000" sqref="I321 C317:D321 F317:G321 H317 B197:D316" name="Government revenues_1"/>
    <protectedRange algorithmName="SHA-512" hashValue="19r0bVvPR7yZA0UiYij7Tv1CBk3noIABvFePbLhCJ4nk3L6A+Fy+RdPPS3STf+a52x4pG2PQK4FAkXK9epnlIA==" saltValue="gQC4yrLvnbJqxYZ0KSEoZA==" spinCount="100000" sqref="J318:J321" name="Government revenues_2"/>
    <protectedRange algorithmName="SHA-512" hashValue="19r0bVvPR7yZA0UiYij7Tv1CBk3noIABvFePbLhCJ4nk3L6A+Fy+RdPPS3STf+a52x4pG2PQK4FAkXK9epnlIA==" saltValue="gQC4yrLvnbJqxYZ0KSEoZA==" spinCount="100000" sqref="H197:H316" name="Government revenues_1_1"/>
    <protectedRange algorithmName="SHA-512" hashValue="19r0bVvPR7yZA0UiYij7Tv1CBk3noIABvFePbLhCJ4nk3L6A+Fy+RdPPS3STf+a52x4pG2PQK4FAkXK9epnlIA==" saltValue="gQC4yrLvnbJqxYZ0KSEoZA==" spinCount="100000" sqref="I193:I316" name="Government revenues_2_1"/>
  </protectedRanges>
  <mergeCells count="24">
    <mergeCell ref="I339:K339"/>
    <mergeCell ref="C335:K335"/>
    <mergeCell ref="C336:K336"/>
    <mergeCell ref="C338:K338"/>
    <mergeCell ref="C3:F3"/>
    <mergeCell ref="C4:G4"/>
    <mergeCell ref="C5:G5"/>
    <mergeCell ref="C6:G6"/>
    <mergeCell ref="C7:G7"/>
    <mergeCell ref="C11:K11"/>
    <mergeCell ref="C13:K13"/>
    <mergeCell ref="C333:K333"/>
    <mergeCell ref="C334:K334"/>
    <mergeCell ref="I4:K8"/>
    <mergeCell ref="C9:K9"/>
    <mergeCell ref="C8:G8"/>
    <mergeCell ref="C328:N328"/>
    <mergeCell ref="C329:N329"/>
    <mergeCell ref="C330:N330"/>
    <mergeCell ref="C323:N323"/>
    <mergeCell ref="C324:N324"/>
    <mergeCell ref="C325:N325"/>
    <mergeCell ref="C326:N326"/>
    <mergeCell ref="C327:N327"/>
  </mergeCells>
  <dataValidations count="8">
    <dataValidation type="whole" allowBlank="1" showInputMessage="1" showErrorMessage="1" errorTitle="Veuillez ne pas modifier" error="Veuillez ne pas modifier ces cellules" sqref="C333:C336 I339:K339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339:E339" xr:uid="{2196945A-5BE1-4C2A-BE8A-AD6E26F529A7}"/>
    <dataValidation type="whole" errorStyle="warning" allowBlank="1" showInputMessage="1" showErrorMessage="1" errorTitle="Veuillez ne pas remplir" error="Ces cellules seront complétées automatiquement" sqref="K318 K320" xr:uid="{E0955F84-CF46-403C-A96B-A533675BDDC3}">
      <formula1>44444</formula1>
      <formula2>44445</formula2>
    </dataValidation>
    <dataValidation allowBlank="1" showInputMessage="1" showErrorMessage="1" promptTitle="Volume en nature" prompt="Veuillez renseigner le volume en nature du flux de revenu, si applicable" sqref="L15:L316" xr:uid="{74B2EE4B-5C91-44FD-BAEF-E32A9E459541}"/>
    <dataValidation type="list" allowBlank="1" showInputMessage="1" showErrorMessage="1" sqref="C15:C316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316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316" xr:uid="{04B89EC5-5E6B-4F94-B74D-E536B28B3990}">
      <formula1>Revenue_stream_list</formula1>
    </dataValidation>
    <dataValidation type="list" allowBlank="1" showInputMessage="1" showErrorMessage="1" sqref="D15:D316" xr:uid="{28EF720B-7618-42E4-BE48-44C61AC2FCAC}">
      <formula1>Government_entities_list</formula1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335:H335" r:id="rId3" display="Pour la version la plus récente des modèles de données résumées, consultez https://eiti.org/fr/document/modele-donnees-resumees-itie" xr:uid="{8C407262-8913-493A-9FC4-16A008DC04B3}"/>
    <hyperlink ref="C334:H334" r:id="rId4" display="Vous voulez en savoir plus sur votre pays ? Vérifiez si votre pays met en œuvre la Norme ITIE en visitant https://eiti.org/countries" xr:uid="{B550273B-C2A8-4BFF-92DC-DA59B212B8B9}"/>
    <hyperlink ref="C336:H336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62CD62-4315-4760-9D20-3717CF5F4392}">
          <x14:formula1>
            <xm:f>Listes!$I$11:$I$168</xm:f>
          </x14:formula1>
          <xm:sqref>J319 J321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K15:K316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E156" zoomScale="70" zoomScaleNormal="70" workbookViewId="0">
      <selection activeCell="P53" sqref="P53"/>
    </sheetView>
  </sheetViews>
  <sheetFormatPr defaultColWidth="26.21875" defaultRowHeight="14.4" x14ac:dyDescent="0.3"/>
  <cols>
    <col min="7" max="7" width="29" customWidth="1"/>
    <col min="10" max="10" width="18.77734375" customWidth="1"/>
    <col min="11" max="11" width="29.77734375" customWidth="1"/>
    <col min="12" max="12" width="4" customWidth="1"/>
    <col min="13" max="13" width="3.77734375" customWidth="1"/>
    <col min="17" max="17" width="6.77734375" customWidth="1"/>
    <col min="18" max="18" width="5.21875" customWidth="1"/>
    <col min="20" max="20" width="39.21875" customWidth="1"/>
    <col min="26" max="26" width="8.77734375" customWidth="1"/>
    <col min="28" max="28" width="8.44140625" customWidth="1"/>
  </cols>
  <sheetData>
    <row r="1" spans="1:31" ht="28.8" x14ac:dyDescent="0.3">
      <c r="A1" s="5" t="s">
        <v>533</v>
      </c>
      <c r="B1" s="3"/>
      <c r="C1" s="3"/>
      <c r="D1" s="3"/>
      <c r="E1" s="3"/>
      <c r="F1" s="3"/>
      <c r="G1" s="3"/>
      <c r="H1" s="3"/>
      <c r="I1" s="5" t="s">
        <v>534</v>
      </c>
      <c r="J1" s="3"/>
      <c r="K1" s="5" t="s">
        <v>535</v>
      </c>
      <c r="L1" s="3"/>
      <c r="M1" s="3"/>
      <c r="N1" s="5" t="s">
        <v>536</v>
      </c>
      <c r="O1" s="5"/>
      <c r="P1" s="3"/>
      <c r="Q1" s="3"/>
      <c r="R1" s="3"/>
      <c r="S1" s="5" t="s">
        <v>537</v>
      </c>
      <c r="T1" s="3"/>
      <c r="U1" s="3"/>
      <c r="V1" s="3"/>
      <c r="W1" s="3"/>
      <c r="X1" s="3"/>
      <c r="Y1" s="3"/>
      <c r="Z1" s="3"/>
      <c r="AA1" s="5" t="s">
        <v>538</v>
      </c>
      <c r="AB1" s="3"/>
      <c r="AC1" s="5" t="s">
        <v>539</v>
      </c>
      <c r="AE1" s="5" t="s">
        <v>540</v>
      </c>
    </row>
    <row r="2" spans="1:31" ht="28.8" x14ac:dyDescent="0.3">
      <c r="A2" s="5" t="s">
        <v>541</v>
      </c>
      <c r="B2" s="5" t="s">
        <v>542</v>
      </c>
      <c r="C2" s="5" t="s">
        <v>543</v>
      </c>
      <c r="D2" s="5" t="s">
        <v>544</v>
      </c>
      <c r="E2" s="5" t="s">
        <v>545</v>
      </c>
      <c r="F2" s="5" t="s">
        <v>546</v>
      </c>
      <c r="G2" s="5" t="s">
        <v>547</v>
      </c>
      <c r="H2" s="3"/>
      <c r="I2" s="3" t="s">
        <v>548</v>
      </c>
      <c r="J2" s="3"/>
      <c r="K2" s="3" t="s">
        <v>548</v>
      </c>
      <c r="L2" s="3"/>
      <c r="M2" s="3"/>
      <c r="N2" s="6" t="s">
        <v>549</v>
      </c>
      <c r="O2" s="6" t="s">
        <v>550</v>
      </c>
      <c r="P2" s="6" t="s">
        <v>551</v>
      </c>
      <c r="Q2" s="3"/>
      <c r="R2" s="3"/>
      <c r="S2" s="5" t="s">
        <v>552</v>
      </c>
      <c r="T2" s="5" t="s">
        <v>553</v>
      </c>
      <c r="U2" s="5" t="s">
        <v>554</v>
      </c>
      <c r="V2" s="5" t="s">
        <v>555</v>
      </c>
      <c r="W2" s="5" t="s">
        <v>556</v>
      </c>
      <c r="X2" s="5" t="s">
        <v>557</v>
      </c>
      <c r="Y2" s="5" t="s">
        <v>558</v>
      </c>
      <c r="Z2" s="3"/>
      <c r="AA2" s="5" t="s">
        <v>559</v>
      </c>
      <c r="AB2" s="3"/>
      <c r="AC2" s="3" t="s">
        <v>560</v>
      </c>
      <c r="AE2" t="s">
        <v>322</v>
      </c>
    </row>
    <row r="3" spans="1:31" ht="43.2" x14ac:dyDescent="0.3">
      <c r="A3" s="3" t="s">
        <v>561</v>
      </c>
      <c r="B3" s="3" t="s">
        <v>562</v>
      </c>
      <c r="C3" s="3" t="s">
        <v>563</v>
      </c>
      <c r="D3" s="3" t="s">
        <v>564</v>
      </c>
      <c r="E3" s="3" t="s">
        <v>565</v>
      </c>
      <c r="F3" s="3">
        <v>971</v>
      </c>
      <c r="G3" s="3" t="s">
        <v>566</v>
      </c>
      <c r="H3" s="3"/>
      <c r="I3" s="3" t="s">
        <v>567</v>
      </c>
      <c r="J3" s="3"/>
      <c r="K3" s="7" t="s">
        <v>568</v>
      </c>
      <c r="L3" s="3"/>
      <c r="M3" s="3"/>
      <c r="N3" s="8" t="s">
        <v>569</v>
      </c>
      <c r="O3" s="3" t="s">
        <v>406</v>
      </c>
      <c r="P3" s="3" t="s">
        <v>570</v>
      </c>
      <c r="Q3" s="3"/>
      <c r="R3" s="3"/>
      <c r="S3" s="3" t="s">
        <v>472</v>
      </c>
      <c r="T3" s="3" t="s">
        <v>571</v>
      </c>
      <c r="U3" s="3" t="s">
        <v>572</v>
      </c>
      <c r="V3" s="3" t="s">
        <v>573</v>
      </c>
      <c r="W3" s="3" t="s">
        <v>574</v>
      </c>
      <c r="X3" s="3" t="s">
        <v>472</v>
      </c>
      <c r="Y3" s="3" t="s">
        <v>472</v>
      </c>
      <c r="Z3" s="3"/>
      <c r="AA3" s="3" t="s">
        <v>575</v>
      </c>
      <c r="AB3" s="3"/>
      <c r="AC3" s="3" t="s">
        <v>576</v>
      </c>
      <c r="AE3" t="s">
        <v>326</v>
      </c>
    </row>
    <row r="4" spans="1:31" ht="43.2" x14ac:dyDescent="0.3">
      <c r="A4" t="s">
        <v>577</v>
      </c>
      <c r="B4" t="s">
        <v>578</v>
      </c>
      <c r="C4" t="s">
        <v>579</v>
      </c>
      <c r="D4" t="s">
        <v>580</v>
      </c>
      <c r="E4" t="s">
        <v>581</v>
      </c>
      <c r="F4">
        <v>710</v>
      </c>
      <c r="G4" t="s">
        <v>582</v>
      </c>
      <c r="H4" s="3"/>
      <c r="I4" s="3" t="s">
        <v>66</v>
      </c>
      <c r="J4" s="3"/>
      <c r="K4" s="3" t="s">
        <v>583</v>
      </c>
      <c r="L4" s="3"/>
      <c r="M4" s="3"/>
      <c r="N4" s="8" t="s">
        <v>584</v>
      </c>
      <c r="O4" s="3" t="s">
        <v>585</v>
      </c>
      <c r="P4" s="3" t="s">
        <v>586</v>
      </c>
      <c r="Q4" s="3"/>
      <c r="R4" s="3"/>
      <c r="S4" s="3" t="s">
        <v>587</v>
      </c>
      <c r="T4" s="3" t="s">
        <v>588</v>
      </c>
      <c r="U4" s="3" t="s">
        <v>589</v>
      </c>
      <c r="V4" s="3" t="s">
        <v>573</v>
      </c>
      <c r="W4" s="3" t="s">
        <v>590</v>
      </c>
      <c r="X4" s="3" t="s">
        <v>587</v>
      </c>
      <c r="Y4" s="3" t="s">
        <v>587</v>
      </c>
      <c r="Z4" s="3"/>
      <c r="AA4" s="3" t="s">
        <v>86</v>
      </c>
      <c r="AB4" s="3"/>
      <c r="AC4" s="3" t="s">
        <v>591</v>
      </c>
      <c r="AE4" t="s">
        <v>592</v>
      </c>
    </row>
    <row r="5" spans="1:31" ht="28.8" x14ac:dyDescent="0.3">
      <c r="A5" s="3" t="s">
        <v>593</v>
      </c>
      <c r="B5" s="3" t="s">
        <v>594</v>
      </c>
      <c r="C5" s="3" t="s">
        <v>595</v>
      </c>
      <c r="D5" s="3" t="s">
        <v>596</v>
      </c>
      <c r="E5" s="3" t="s">
        <v>597</v>
      </c>
      <c r="F5" s="3">
        <v>8</v>
      </c>
      <c r="G5" s="3" t="s">
        <v>598</v>
      </c>
      <c r="H5" s="3"/>
      <c r="I5" s="3" t="s">
        <v>599</v>
      </c>
      <c r="J5" s="3"/>
      <c r="K5" s="3" t="s">
        <v>82</v>
      </c>
      <c r="L5" s="3"/>
      <c r="M5" s="3"/>
      <c r="N5" s="8" t="s">
        <v>600</v>
      </c>
      <c r="O5" s="3" t="s">
        <v>601</v>
      </c>
      <c r="P5" s="3" t="s">
        <v>602</v>
      </c>
      <c r="Q5" s="3"/>
      <c r="R5" s="3"/>
      <c r="S5" s="3" t="s">
        <v>465</v>
      </c>
      <c r="T5" s="3" t="s">
        <v>603</v>
      </c>
      <c r="U5" s="3" t="s">
        <v>604</v>
      </c>
      <c r="V5" s="3" t="s">
        <v>573</v>
      </c>
      <c r="W5" s="3" t="s">
        <v>465</v>
      </c>
      <c r="X5" s="3" t="s">
        <v>465</v>
      </c>
      <c r="Y5" s="3" t="s">
        <v>465</v>
      </c>
      <c r="Z5" s="3"/>
      <c r="AA5" s="3" t="s">
        <v>87</v>
      </c>
      <c r="AB5" s="3"/>
      <c r="AC5" s="3" t="s">
        <v>605</v>
      </c>
      <c r="AE5" t="s">
        <v>606</v>
      </c>
    </row>
    <row r="6" spans="1:31" x14ac:dyDescent="0.3">
      <c r="A6" s="3" t="s">
        <v>607</v>
      </c>
      <c r="B6" s="3" t="s">
        <v>608</v>
      </c>
      <c r="C6" s="3" t="s">
        <v>609</v>
      </c>
      <c r="D6" s="3" t="s">
        <v>610</v>
      </c>
      <c r="E6" s="3" t="s">
        <v>611</v>
      </c>
      <c r="F6" s="3">
        <v>12</v>
      </c>
      <c r="G6" s="3" t="s">
        <v>612</v>
      </c>
      <c r="H6" s="3"/>
      <c r="I6" s="3" t="s">
        <v>73</v>
      </c>
      <c r="J6" s="3"/>
      <c r="K6" s="3" t="s">
        <v>107</v>
      </c>
      <c r="L6" s="3"/>
      <c r="M6" s="3"/>
      <c r="N6" s="8" t="s">
        <v>613</v>
      </c>
      <c r="O6" s="3" t="s">
        <v>614</v>
      </c>
      <c r="P6" s="3" t="s">
        <v>615</v>
      </c>
      <c r="Q6" s="3"/>
      <c r="R6" s="3"/>
      <c r="S6" s="3" t="s">
        <v>459</v>
      </c>
      <c r="T6" s="3" t="s">
        <v>616</v>
      </c>
      <c r="U6" s="3" t="s">
        <v>617</v>
      </c>
      <c r="V6" s="3" t="s">
        <v>573</v>
      </c>
      <c r="W6" s="3" t="s">
        <v>459</v>
      </c>
      <c r="X6" s="3" t="s">
        <v>459</v>
      </c>
      <c r="Y6" s="3" t="s">
        <v>459</v>
      </c>
      <c r="Z6" s="3"/>
      <c r="AA6" s="3" t="s">
        <v>352</v>
      </c>
      <c r="AB6" s="3"/>
      <c r="AC6" s="3" t="s">
        <v>618</v>
      </c>
      <c r="AE6" t="s">
        <v>368</v>
      </c>
    </row>
    <row r="7" spans="1:31" ht="57.6" x14ac:dyDescent="0.3">
      <c r="A7" t="s">
        <v>619</v>
      </c>
      <c r="B7" t="s">
        <v>620</v>
      </c>
      <c r="C7" t="s">
        <v>621</v>
      </c>
      <c r="D7" t="s">
        <v>622</v>
      </c>
      <c r="E7" t="s">
        <v>623</v>
      </c>
      <c r="F7">
        <v>978</v>
      </c>
      <c r="G7" t="s">
        <v>624</v>
      </c>
      <c r="H7" s="3"/>
      <c r="I7" s="3" t="s">
        <v>625</v>
      </c>
      <c r="J7" s="3"/>
      <c r="K7" s="3" t="s">
        <v>161</v>
      </c>
      <c r="L7" s="3"/>
      <c r="N7" s="8" t="s">
        <v>626</v>
      </c>
      <c r="O7" s="3" t="s">
        <v>627</v>
      </c>
      <c r="P7" s="3" t="s">
        <v>628</v>
      </c>
      <c r="Q7" s="3"/>
      <c r="R7" s="3"/>
      <c r="S7" s="3" t="s">
        <v>430</v>
      </c>
      <c r="T7" s="3" t="s">
        <v>629</v>
      </c>
      <c r="U7" s="3" t="s">
        <v>630</v>
      </c>
      <c r="V7" s="3" t="s">
        <v>573</v>
      </c>
      <c r="W7" s="3" t="s">
        <v>631</v>
      </c>
      <c r="X7" s="3" t="s">
        <v>632</v>
      </c>
      <c r="Y7" s="3" t="s">
        <v>632</v>
      </c>
      <c r="Z7" s="3"/>
      <c r="AA7" s="3" t="s">
        <v>625</v>
      </c>
      <c r="AB7" s="3"/>
      <c r="AC7" s="3" t="s">
        <v>633</v>
      </c>
      <c r="AE7" t="s">
        <v>634</v>
      </c>
    </row>
    <row r="8" spans="1:31" ht="28.8" x14ac:dyDescent="0.3">
      <c r="A8" s="3" t="s">
        <v>635</v>
      </c>
      <c r="B8" s="3" t="s">
        <v>636</v>
      </c>
      <c r="C8" s="3" t="s">
        <v>637</v>
      </c>
      <c r="D8" s="3" t="s">
        <v>638</v>
      </c>
      <c r="E8" s="3" t="s">
        <v>623</v>
      </c>
      <c r="F8" s="3">
        <v>978</v>
      </c>
      <c r="G8" s="3" t="s">
        <v>624</v>
      </c>
      <c r="H8" s="3"/>
      <c r="I8" s="3"/>
      <c r="J8" s="3"/>
      <c r="K8" s="3"/>
      <c r="L8" s="3"/>
      <c r="M8" s="3"/>
      <c r="N8" s="8" t="s">
        <v>639</v>
      </c>
      <c r="O8" s="3" t="s">
        <v>640</v>
      </c>
      <c r="P8" s="3" t="s">
        <v>641</v>
      </c>
      <c r="Q8" s="3"/>
      <c r="R8" s="3"/>
      <c r="S8" s="3" t="s">
        <v>642</v>
      </c>
      <c r="T8" s="3" t="s">
        <v>643</v>
      </c>
      <c r="U8" s="3" t="s">
        <v>644</v>
      </c>
      <c r="V8" s="3" t="s">
        <v>573</v>
      </c>
      <c r="W8" s="3" t="s">
        <v>631</v>
      </c>
      <c r="X8" s="3" t="s">
        <v>642</v>
      </c>
      <c r="Y8" s="3" t="s">
        <v>642</v>
      </c>
      <c r="Z8" s="3"/>
      <c r="AA8" s="3" t="s">
        <v>347</v>
      </c>
      <c r="AB8" s="3"/>
      <c r="AC8" s="3" t="s">
        <v>625</v>
      </c>
    </row>
    <row r="9" spans="1:31" ht="57.6" x14ac:dyDescent="0.3">
      <c r="A9" s="3" t="s">
        <v>645</v>
      </c>
      <c r="B9" s="3" t="s">
        <v>646</v>
      </c>
      <c r="C9" s="3" t="s">
        <v>647</v>
      </c>
      <c r="D9" s="3" t="s">
        <v>648</v>
      </c>
      <c r="E9" s="3" t="s">
        <v>649</v>
      </c>
      <c r="F9" s="3">
        <v>973</v>
      </c>
      <c r="G9" s="3" t="s">
        <v>650</v>
      </c>
      <c r="H9" s="3"/>
      <c r="I9" s="5" t="s">
        <v>651</v>
      </c>
      <c r="J9" s="3"/>
      <c r="K9" s="3"/>
      <c r="L9" s="3"/>
      <c r="M9" s="3"/>
      <c r="N9" s="8" t="s">
        <v>652</v>
      </c>
      <c r="O9" s="3" t="s">
        <v>653</v>
      </c>
      <c r="P9" s="3" t="s">
        <v>654</v>
      </c>
      <c r="Q9" s="3"/>
      <c r="R9" s="3"/>
      <c r="S9" s="3" t="s">
        <v>475</v>
      </c>
      <c r="T9" s="3" t="s">
        <v>655</v>
      </c>
      <c r="U9" s="3" t="s">
        <v>656</v>
      </c>
      <c r="V9" s="3" t="s">
        <v>573</v>
      </c>
      <c r="W9" s="3" t="s">
        <v>631</v>
      </c>
      <c r="X9" s="3" t="s">
        <v>657</v>
      </c>
      <c r="Y9" s="3" t="s">
        <v>475</v>
      </c>
      <c r="Z9" s="3"/>
      <c r="AA9" s="3" t="s">
        <v>633</v>
      </c>
      <c r="AB9" s="3"/>
      <c r="AC9" s="3"/>
    </row>
    <row r="10" spans="1:31" ht="57.6" x14ac:dyDescent="0.3">
      <c r="A10" s="3" t="s">
        <v>658</v>
      </c>
      <c r="B10" s="3" t="s">
        <v>659</v>
      </c>
      <c r="C10" s="3" t="s">
        <v>660</v>
      </c>
      <c r="D10" s="3" t="s">
        <v>661</v>
      </c>
      <c r="E10" s="3" t="s">
        <v>662</v>
      </c>
      <c r="F10" s="3">
        <v>951</v>
      </c>
      <c r="G10" s="3" t="s">
        <v>663</v>
      </c>
      <c r="H10" s="3"/>
      <c r="I10" s="4" t="s">
        <v>664</v>
      </c>
      <c r="J10" s="4" t="s">
        <v>665</v>
      </c>
      <c r="K10" s="9" t="s">
        <v>666</v>
      </c>
      <c r="L10" s="3"/>
      <c r="M10" s="3"/>
      <c r="N10" s="8" t="s">
        <v>667</v>
      </c>
      <c r="O10" s="3" t="s">
        <v>668</v>
      </c>
      <c r="P10" s="3" t="s">
        <v>669</v>
      </c>
      <c r="Q10" s="3"/>
      <c r="R10" s="3"/>
      <c r="S10" s="3" t="s">
        <v>670</v>
      </c>
      <c r="T10" s="3" t="s">
        <v>671</v>
      </c>
      <c r="U10" s="3" t="s">
        <v>672</v>
      </c>
      <c r="V10" s="3" t="s">
        <v>573</v>
      </c>
      <c r="W10" s="3" t="s">
        <v>631</v>
      </c>
      <c r="X10" s="3" t="s">
        <v>657</v>
      </c>
      <c r="Y10" s="3" t="s">
        <v>670</v>
      </c>
      <c r="Z10" s="3"/>
      <c r="AA10" s="3"/>
      <c r="AB10" s="3"/>
      <c r="AC10" s="3"/>
    </row>
    <row r="11" spans="1:31" ht="57.6" x14ac:dyDescent="0.3">
      <c r="A11" s="3" t="s">
        <v>673</v>
      </c>
      <c r="B11" s="3" t="s">
        <v>674</v>
      </c>
      <c r="C11" s="3" t="s">
        <v>675</v>
      </c>
      <c r="D11" s="3" t="s">
        <v>676</v>
      </c>
      <c r="E11" s="3" t="s">
        <v>662</v>
      </c>
      <c r="F11" s="3">
        <v>951</v>
      </c>
      <c r="G11" s="3" t="s">
        <v>663</v>
      </c>
      <c r="H11" s="3"/>
      <c r="I11" s="10" t="s">
        <v>677</v>
      </c>
      <c r="J11" s="10">
        <v>784</v>
      </c>
      <c r="K11" s="11" t="s">
        <v>678</v>
      </c>
      <c r="L11" s="3"/>
      <c r="M11" s="3"/>
      <c r="N11" s="8" t="s">
        <v>679</v>
      </c>
      <c r="O11" s="3" t="s">
        <v>680</v>
      </c>
      <c r="P11" s="3" t="s">
        <v>681</v>
      </c>
      <c r="Q11" s="3"/>
      <c r="R11" s="3"/>
      <c r="S11" s="3" t="s">
        <v>682</v>
      </c>
      <c r="T11" s="3" t="s">
        <v>683</v>
      </c>
      <c r="U11" s="3" t="s">
        <v>684</v>
      </c>
      <c r="V11" s="3" t="s">
        <v>573</v>
      </c>
      <c r="W11" s="3" t="s">
        <v>631</v>
      </c>
      <c r="X11" s="3" t="s">
        <v>657</v>
      </c>
      <c r="Y11" s="3" t="s">
        <v>682</v>
      </c>
      <c r="Z11" s="3"/>
      <c r="AA11" s="3"/>
      <c r="AB11" s="3"/>
      <c r="AC11" s="3"/>
    </row>
    <row r="12" spans="1:31" ht="43.2" x14ac:dyDescent="0.3">
      <c r="A12" t="s">
        <v>685</v>
      </c>
      <c r="B12" t="s">
        <v>686</v>
      </c>
      <c r="C12" t="s">
        <v>687</v>
      </c>
      <c r="D12" t="s">
        <v>688</v>
      </c>
      <c r="E12" t="s">
        <v>689</v>
      </c>
      <c r="F12">
        <v>532</v>
      </c>
      <c r="G12" t="s">
        <v>690</v>
      </c>
      <c r="H12" s="3"/>
      <c r="I12" s="10" t="s">
        <v>691</v>
      </c>
      <c r="J12" s="10">
        <v>971</v>
      </c>
      <c r="K12" s="11" t="s">
        <v>692</v>
      </c>
      <c r="L12" s="3"/>
      <c r="M12" s="3"/>
      <c r="N12" s="8" t="s">
        <v>693</v>
      </c>
      <c r="O12" s="3" t="s">
        <v>694</v>
      </c>
      <c r="P12" s="3" t="s">
        <v>695</v>
      </c>
      <c r="Q12" s="3"/>
      <c r="R12" s="3"/>
      <c r="S12" s="3" t="s">
        <v>444</v>
      </c>
      <c r="T12" s="3" t="s">
        <v>696</v>
      </c>
      <c r="U12" s="3" t="s">
        <v>697</v>
      </c>
      <c r="V12" s="3" t="s">
        <v>573</v>
      </c>
      <c r="W12" s="3" t="s">
        <v>698</v>
      </c>
      <c r="X12" s="3" t="s">
        <v>444</v>
      </c>
      <c r="Y12" s="3" t="s">
        <v>444</v>
      </c>
      <c r="Z12" s="3"/>
      <c r="AA12" s="3"/>
      <c r="AB12" s="3"/>
      <c r="AC12" s="3"/>
    </row>
    <row r="13" spans="1:31" ht="43.2" x14ac:dyDescent="0.3">
      <c r="A13" t="s">
        <v>699</v>
      </c>
      <c r="B13" t="s">
        <v>700</v>
      </c>
      <c r="C13" t="s">
        <v>701</v>
      </c>
      <c r="D13" t="s">
        <v>702</v>
      </c>
      <c r="E13" t="s">
        <v>703</v>
      </c>
      <c r="F13">
        <v>682</v>
      </c>
      <c r="G13" t="s">
        <v>704</v>
      </c>
      <c r="H13" s="3"/>
      <c r="I13" s="10" t="s">
        <v>705</v>
      </c>
      <c r="J13" s="10">
        <v>8</v>
      </c>
      <c r="K13" s="11" t="s">
        <v>706</v>
      </c>
      <c r="L13" s="3"/>
      <c r="M13" s="3"/>
      <c r="N13" s="8" t="s">
        <v>707</v>
      </c>
      <c r="O13" s="3" t="s">
        <v>708</v>
      </c>
      <c r="P13" s="3" t="s">
        <v>709</v>
      </c>
      <c r="Q13" s="3"/>
      <c r="R13" s="3"/>
      <c r="S13" s="3" t="s">
        <v>478</v>
      </c>
      <c r="T13" s="3" t="s">
        <v>710</v>
      </c>
      <c r="U13" s="3" t="s">
        <v>711</v>
      </c>
      <c r="V13" s="3" t="s">
        <v>573</v>
      </c>
      <c r="W13" s="3" t="s">
        <v>698</v>
      </c>
      <c r="X13" s="3" t="s">
        <v>478</v>
      </c>
      <c r="Y13" s="3" t="s">
        <v>478</v>
      </c>
      <c r="Z13" s="3"/>
      <c r="AA13" s="3"/>
      <c r="AB13" s="3"/>
      <c r="AC13" s="3"/>
    </row>
    <row r="14" spans="1:31" ht="43.2" x14ac:dyDescent="0.3">
      <c r="A14" s="3" t="s">
        <v>712</v>
      </c>
      <c r="B14" s="3" t="s">
        <v>713</v>
      </c>
      <c r="C14" s="3" t="s">
        <v>714</v>
      </c>
      <c r="D14" s="3" t="s">
        <v>715</v>
      </c>
      <c r="E14" s="3" t="s">
        <v>716</v>
      </c>
      <c r="F14" s="3">
        <v>32</v>
      </c>
      <c r="G14" s="3" t="s">
        <v>717</v>
      </c>
      <c r="H14" s="3"/>
      <c r="I14" s="10" t="s">
        <v>718</v>
      </c>
      <c r="J14" s="10">
        <v>51</v>
      </c>
      <c r="K14" s="11" t="s">
        <v>719</v>
      </c>
      <c r="L14" s="3"/>
      <c r="M14" s="3"/>
      <c r="N14" s="8" t="s">
        <v>720</v>
      </c>
      <c r="O14" s="3" t="s">
        <v>721</v>
      </c>
      <c r="P14" s="3" t="s">
        <v>722</v>
      </c>
      <c r="Q14" s="3"/>
      <c r="R14" s="3"/>
      <c r="S14" s="3" t="s">
        <v>723</v>
      </c>
      <c r="T14" s="3" t="s">
        <v>724</v>
      </c>
      <c r="U14" s="3" t="s">
        <v>725</v>
      </c>
      <c r="V14" s="3" t="s">
        <v>573</v>
      </c>
      <c r="W14" s="3" t="s">
        <v>698</v>
      </c>
      <c r="X14" s="3" t="s">
        <v>723</v>
      </c>
      <c r="Y14" s="3" t="s">
        <v>723</v>
      </c>
      <c r="Z14" s="3"/>
      <c r="AA14" s="3"/>
      <c r="AB14" s="3"/>
      <c r="AC14" s="3"/>
    </row>
    <row r="15" spans="1:31" ht="43.2" x14ac:dyDescent="0.3">
      <c r="A15" s="3" t="s">
        <v>726</v>
      </c>
      <c r="B15" s="3" t="s">
        <v>727</v>
      </c>
      <c r="C15" s="3" t="s">
        <v>728</v>
      </c>
      <c r="D15" s="3" t="s">
        <v>729</v>
      </c>
      <c r="E15" s="3" t="s">
        <v>730</v>
      </c>
      <c r="F15" s="3">
        <v>51</v>
      </c>
      <c r="G15" s="3" t="s">
        <v>731</v>
      </c>
      <c r="H15" s="3"/>
      <c r="I15" s="10" t="s">
        <v>732</v>
      </c>
      <c r="J15" s="10">
        <v>532</v>
      </c>
      <c r="K15" s="11" t="s">
        <v>733</v>
      </c>
      <c r="L15" s="3"/>
      <c r="M15" s="3"/>
      <c r="N15" s="8" t="s">
        <v>734</v>
      </c>
      <c r="O15" s="3" t="s">
        <v>735</v>
      </c>
      <c r="P15" s="3" t="s">
        <v>736</v>
      </c>
      <c r="Q15" s="3"/>
      <c r="R15" s="3"/>
      <c r="S15" s="3" t="s">
        <v>442</v>
      </c>
      <c r="T15" s="3" t="s">
        <v>737</v>
      </c>
      <c r="U15" s="3" t="s">
        <v>738</v>
      </c>
      <c r="V15" s="3" t="s">
        <v>573</v>
      </c>
      <c r="W15" s="3" t="s">
        <v>442</v>
      </c>
      <c r="X15" s="3" t="s">
        <v>442</v>
      </c>
      <c r="Y15" s="3" t="s">
        <v>442</v>
      </c>
      <c r="Z15" s="3"/>
      <c r="AA15" s="3"/>
      <c r="AB15" s="3"/>
      <c r="AC15" s="3"/>
    </row>
    <row r="16" spans="1:31" ht="28.8" x14ac:dyDescent="0.3">
      <c r="A16" s="3" t="s">
        <v>739</v>
      </c>
      <c r="B16" s="3" t="s">
        <v>740</v>
      </c>
      <c r="C16" s="3" t="s">
        <v>741</v>
      </c>
      <c r="D16" s="3" t="s">
        <v>742</v>
      </c>
      <c r="E16" s="3" t="s">
        <v>743</v>
      </c>
      <c r="F16" s="3">
        <v>533</v>
      </c>
      <c r="G16" s="3" t="s">
        <v>744</v>
      </c>
      <c r="H16" s="3"/>
      <c r="I16" s="10" t="s">
        <v>745</v>
      </c>
      <c r="J16" s="10">
        <v>973</v>
      </c>
      <c r="K16" s="11" t="s">
        <v>746</v>
      </c>
      <c r="L16" s="3"/>
      <c r="M16" s="3"/>
      <c r="N16" s="8" t="s">
        <v>747</v>
      </c>
      <c r="O16" s="3" t="s">
        <v>748</v>
      </c>
      <c r="P16" s="3" t="s">
        <v>749</v>
      </c>
      <c r="Q16" s="3"/>
      <c r="R16" s="3"/>
      <c r="S16" s="3" t="s">
        <v>750</v>
      </c>
      <c r="T16" s="3" t="s">
        <v>751</v>
      </c>
      <c r="U16" s="3" t="s">
        <v>752</v>
      </c>
      <c r="V16" s="3" t="s">
        <v>753</v>
      </c>
      <c r="W16" s="3" t="s">
        <v>750</v>
      </c>
      <c r="X16" s="3" t="s">
        <v>750</v>
      </c>
      <c r="Y16" s="3" t="s">
        <v>750</v>
      </c>
      <c r="Z16" s="3"/>
      <c r="AA16" s="3"/>
      <c r="AB16" s="3"/>
      <c r="AC16" s="3"/>
    </row>
    <row r="17" spans="1:29" ht="28.8" x14ac:dyDescent="0.3">
      <c r="A17" s="3" t="s">
        <v>754</v>
      </c>
      <c r="B17" s="3" t="s">
        <v>755</v>
      </c>
      <c r="C17" s="3" t="s">
        <v>756</v>
      </c>
      <c r="D17" s="3" t="s">
        <v>757</v>
      </c>
      <c r="E17" s="3" t="s">
        <v>758</v>
      </c>
      <c r="F17" s="3">
        <v>36</v>
      </c>
      <c r="G17" s="3" t="s">
        <v>759</v>
      </c>
      <c r="H17" s="3"/>
      <c r="I17" s="10" t="s">
        <v>760</v>
      </c>
      <c r="J17" s="10">
        <v>32</v>
      </c>
      <c r="K17" s="11" t="s">
        <v>761</v>
      </c>
      <c r="L17" s="3"/>
      <c r="M17" s="3"/>
      <c r="N17" s="8" t="s">
        <v>762</v>
      </c>
      <c r="O17" s="3" t="s">
        <v>763</v>
      </c>
      <c r="P17" s="3" t="s">
        <v>764</v>
      </c>
      <c r="Q17" s="3"/>
      <c r="R17" s="3"/>
      <c r="S17" s="3" t="s">
        <v>765</v>
      </c>
      <c r="T17" s="3" t="s">
        <v>766</v>
      </c>
      <c r="U17" s="3" t="s">
        <v>767</v>
      </c>
      <c r="V17" s="3" t="s">
        <v>768</v>
      </c>
      <c r="W17" s="3" t="s">
        <v>769</v>
      </c>
      <c r="X17" s="3" t="s">
        <v>770</v>
      </c>
      <c r="Y17" s="3" t="s">
        <v>765</v>
      </c>
      <c r="Z17" s="3"/>
      <c r="AA17" s="3"/>
      <c r="AB17" s="3"/>
      <c r="AC17" s="3"/>
    </row>
    <row r="18" spans="1:29" ht="28.8" x14ac:dyDescent="0.3">
      <c r="A18" s="3" t="s">
        <v>771</v>
      </c>
      <c r="B18" s="3" t="s">
        <v>772</v>
      </c>
      <c r="C18" s="3" t="s">
        <v>773</v>
      </c>
      <c r="D18" s="3" t="s">
        <v>774</v>
      </c>
      <c r="E18" s="3" t="s">
        <v>623</v>
      </c>
      <c r="F18" s="3">
        <v>978</v>
      </c>
      <c r="G18" s="3" t="s">
        <v>624</v>
      </c>
      <c r="H18" s="3"/>
      <c r="I18" s="10" t="s">
        <v>775</v>
      </c>
      <c r="J18" s="10">
        <v>36</v>
      </c>
      <c r="K18" s="11" t="s">
        <v>776</v>
      </c>
      <c r="L18" s="3"/>
      <c r="M18" s="3"/>
      <c r="N18" s="8" t="s">
        <v>777</v>
      </c>
      <c r="O18" s="3" t="s">
        <v>778</v>
      </c>
      <c r="P18" s="3" t="s">
        <v>207</v>
      </c>
      <c r="Q18" s="3"/>
      <c r="R18" s="3"/>
      <c r="S18" s="3" t="s">
        <v>433</v>
      </c>
      <c r="T18" s="3" t="s">
        <v>779</v>
      </c>
      <c r="U18" s="3" t="s">
        <v>780</v>
      </c>
      <c r="V18" s="3" t="s">
        <v>768</v>
      </c>
      <c r="W18" s="3" t="s">
        <v>769</v>
      </c>
      <c r="X18" s="3" t="s">
        <v>770</v>
      </c>
      <c r="Y18" s="3" t="s">
        <v>433</v>
      </c>
      <c r="Z18" s="3"/>
      <c r="AA18" s="3"/>
      <c r="AB18" s="3"/>
      <c r="AC18" s="3"/>
    </row>
    <row r="19" spans="1:29" ht="28.8" x14ac:dyDescent="0.3">
      <c r="A19" s="3" t="s">
        <v>781</v>
      </c>
      <c r="B19" s="3" t="s">
        <v>782</v>
      </c>
      <c r="C19" s="3" t="s">
        <v>783</v>
      </c>
      <c r="D19" s="3" t="s">
        <v>784</v>
      </c>
      <c r="E19" s="3" t="s">
        <v>785</v>
      </c>
      <c r="F19" s="3">
        <v>944</v>
      </c>
      <c r="G19" s="3" t="s">
        <v>786</v>
      </c>
      <c r="H19" s="3"/>
      <c r="I19" s="10" t="s">
        <v>787</v>
      </c>
      <c r="J19" s="10">
        <v>533</v>
      </c>
      <c r="K19" s="11" t="s">
        <v>788</v>
      </c>
      <c r="L19" s="3"/>
      <c r="M19" s="3"/>
      <c r="N19" s="8" t="s">
        <v>789</v>
      </c>
      <c r="O19" s="3" t="s">
        <v>790</v>
      </c>
      <c r="P19" s="3" t="s">
        <v>791</v>
      </c>
      <c r="Q19" s="3"/>
      <c r="R19" s="3"/>
      <c r="S19" s="3" t="s">
        <v>792</v>
      </c>
      <c r="T19" s="3" t="s">
        <v>793</v>
      </c>
      <c r="U19" s="3" t="s">
        <v>794</v>
      </c>
      <c r="V19" s="3" t="s">
        <v>768</v>
      </c>
      <c r="W19" s="3" t="s">
        <v>769</v>
      </c>
      <c r="X19" s="3" t="s">
        <v>792</v>
      </c>
      <c r="Y19" s="3" t="s">
        <v>792</v>
      </c>
      <c r="Z19" s="3"/>
      <c r="AA19" s="3"/>
      <c r="AB19" s="3"/>
      <c r="AC19" s="3"/>
    </row>
    <row r="20" spans="1:29" ht="28.8" x14ac:dyDescent="0.3">
      <c r="A20" s="3" t="s">
        <v>795</v>
      </c>
      <c r="B20" s="3" t="s">
        <v>796</v>
      </c>
      <c r="C20" s="3" t="s">
        <v>797</v>
      </c>
      <c r="D20" s="3" t="s">
        <v>798</v>
      </c>
      <c r="E20" s="3" t="s">
        <v>799</v>
      </c>
      <c r="F20" s="3">
        <v>44</v>
      </c>
      <c r="G20" s="3" t="s">
        <v>800</v>
      </c>
      <c r="H20" s="3"/>
      <c r="I20" s="10" t="s">
        <v>801</v>
      </c>
      <c r="J20" s="10">
        <v>944</v>
      </c>
      <c r="K20" s="11" t="s">
        <v>802</v>
      </c>
      <c r="L20" s="3"/>
      <c r="M20" s="3"/>
      <c r="N20" s="8" t="s">
        <v>803</v>
      </c>
      <c r="O20" s="3" t="s">
        <v>804</v>
      </c>
      <c r="P20" s="3" t="s">
        <v>805</v>
      </c>
      <c r="Q20" s="3"/>
      <c r="R20" s="3"/>
      <c r="S20" s="3" t="s">
        <v>427</v>
      </c>
      <c r="T20" s="3" t="s">
        <v>806</v>
      </c>
      <c r="U20" s="3" t="s">
        <v>807</v>
      </c>
      <c r="V20" s="3" t="s">
        <v>768</v>
      </c>
      <c r="W20" s="3" t="s">
        <v>769</v>
      </c>
      <c r="X20" s="3" t="s">
        <v>808</v>
      </c>
      <c r="Y20" s="3" t="s">
        <v>427</v>
      </c>
      <c r="Z20" s="3"/>
      <c r="AA20" s="3"/>
      <c r="AB20" s="3"/>
      <c r="AC20" s="3"/>
    </row>
    <row r="21" spans="1:29" ht="28.8" x14ac:dyDescent="0.3">
      <c r="A21" s="3" t="s">
        <v>809</v>
      </c>
      <c r="B21" s="3" t="s">
        <v>810</v>
      </c>
      <c r="C21" s="3" t="s">
        <v>811</v>
      </c>
      <c r="D21" s="3" t="s">
        <v>812</v>
      </c>
      <c r="E21" s="3" t="s">
        <v>813</v>
      </c>
      <c r="F21" s="3">
        <v>48</v>
      </c>
      <c r="G21" s="3" t="s">
        <v>814</v>
      </c>
      <c r="H21" s="3"/>
      <c r="I21" s="10" t="s">
        <v>815</v>
      </c>
      <c r="J21" s="10">
        <v>977</v>
      </c>
      <c r="K21" s="11" t="s">
        <v>816</v>
      </c>
      <c r="L21" s="3"/>
      <c r="M21" s="3"/>
      <c r="N21" s="8" t="s">
        <v>817</v>
      </c>
      <c r="O21" s="3" t="s">
        <v>818</v>
      </c>
      <c r="P21" s="3" t="s">
        <v>819</v>
      </c>
      <c r="Q21" s="3"/>
      <c r="R21" s="3"/>
      <c r="S21" s="3" t="s">
        <v>820</v>
      </c>
      <c r="T21" s="3" t="s">
        <v>821</v>
      </c>
      <c r="U21" s="3" t="s">
        <v>822</v>
      </c>
      <c r="V21" s="3" t="s">
        <v>768</v>
      </c>
      <c r="W21" s="3" t="s">
        <v>769</v>
      </c>
      <c r="X21" s="3" t="s">
        <v>808</v>
      </c>
      <c r="Y21" s="3" t="s">
        <v>820</v>
      </c>
      <c r="Z21" s="3"/>
      <c r="AA21" s="3"/>
      <c r="AB21" s="3"/>
      <c r="AC21" s="3"/>
    </row>
    <row r="22" spans="1:29" ht="43.2" x14ac:dyDescent="0.3">
      <c r="A22" s="3" t="s">
        <v>823</v>
      </c>
      <c r="B22" s="3" t="s">
        <v>824</v>
      </c>
      <c r="C22" s="3" t="s">
        <v>825</v>
      </c>
      <c r="D22" s="3" t="s">
        <v>826</v>
      </c>
      <c r="E22" s="3" t="s">
        <v>827</v>
      </c>
      <c r="F22" s="3">
        <v>50</v>
      </c>
      <c r="G22" s="3" t="s">
        <v>828</v>
      </c>
      <c r="H22" s="3"/>
      <c r="I22" s="10" t="s">
        <v>829</v>
      </c>
      <c r="J22" s="10">
        <v>52</v>
      </c>
      <c r="K22" s="11" t="s">
        <v>830</v>
      </c>
      <c r="L22" s="3"/>
      <c r="M22" s="3"/>
      <c r="N22" s="8" t="s">
        <v>831</v>
      </c>
      <c r="O22" s="3" t="s">
        <v>832</v>
      </c>
      <c r="P22" s="3" t="s">
        <v>833</v>
      </c>
      <c r="Q22" s="3"/>
      <c r="R22" s="3"/>
      <c r="S22" s="3" t="s">
        <v>834</v>
      </c>
      <c r="T22" s="3" t="s">
        <v>835</v>
      </c>
      <c r="U22" s="3" t="s">
        <v>836</v>
      </c>
      <c r="V22" s="3" t="s">
        <v>768</v>
      </c>
      <c r="W22" s="3" t="s">
        <v>769</v>
      </c>
      <c r="X22" s="3" t="s">
        <v>808</v>
      </c>
      <c r="Y22" s="3" t="s">
        <v>837</v>
      </c>
      <c r="Z22" s="3"/>
      <c r="AA22" s="3"/>
      <c r="AB22" s="3"/>
      <c r="AC22" s="3"/>
    </row>
    <row r="23" spans="1:29" ht="43.2" x14ac:dyDescent="0.3">
      <c r="A23" s="3" t="s">
        <v>838</v>
      </c>
      <c r="B23" s="3" t="s">
        <v>839</v>
      </c>
      <c r="C23" s="3" t="s">
        <v>840</v>
      </c>
      <c r="D23" s="3" t="s">
        <v>841</v>
      </c>
      <c r="E23" s="3" t="s">
        <v>842</v>
      </c>
      <c r="F23" s="3">
        <v>52</v>
      </c>
      <c r="G23" s="3" t="s">
        <v>843</v>
      </c>
      <c r="H23" s="3"/>
      <c r="I23" s="10" t="s">
        <v>844</v>
      </c>
      <c r="J23" s="10">
        <v>50</v>
      </c>
      <c r="K23" s="11" t="s">
        <v>845</v>
      </c>
      <c r="L23" s="3"/>
      <c r="M23" s="3"/>
      <c r="N23" s="8" t="s">
        <v>846</v>
      </c>
      <c r="O23" s="3" t="s">
        <v>847</v>
      </c>
      <c r="P23" s="3" t="s">
        <v>848</v>
      </c>
      <c r="Q23" s="3"/>
      <c r="R23" s="3"/>
      <c r="S23" s="3" t="s">
        <v>849</v>
      </c>
      <c r="T23" s="3" t="s">
        <v>850</v>
      </c>
      <c r="U23" s="3" t="s">
        <v>851</v>
      </c>
      <c r="V23" s="3" t="s">
        <v>768</v>
      </c>
      <c r="W23" s="3" t="s">
        <v>769</v>
      </c>
      <c r="X23" s="3" t="s">
        <v>808</v>
      </c>
      <c r="Y23" s="3" t="s">
        <v>837</v>
      </c>
      <c r="Z23" s="3"/>
      <c r="AA23" s="3"/>
      <c r="AB23" s="3"/>
      <c r="AC23" s="3"/>
    </row>
    <row r="24" spans="1:29" ht="43.2" x14ac:dyDescent="0.3">
      <c r="A24" s="3" t="s">
        <v>852</v>
      </c>
      <c r="B24" s="3" t="s">
        <v>853</v>
      </c>
      <c r="C24" s="3" t="s">
        <v>854</v>
      </c>
      <c r="D24" s="3" t="s">
        <v>855</v>
      </c>
      <c r="E24" s="3" t="s">
        <v>856</v>
      </c>
      <c r="F24" s="3">
        <v>974</v>
      </c>
      <c r="G24" s="3" t="s">
        <v>857</v>
      </c>
      <c r="H24" s="3"/>
      <c r="I24" s="10" t="s">
        <v>858</v>
      </c>
      <c r="J24" s="10">
        <v>975</v>
      </c>
      <c r="K24" s="11" t="s">
        <v>859</v>
      </c>
      <c r="L24" s="3"/>
      <c r="M24" s="3"/>
      <c r="N24" s="8" t="s">
        <v>860</v>
      </c>
      <c r="O24" s="3" t="s">
        <v>861</v>
      </c>
      <c r="P24" s="3" t="s">
        <v>862</v>
      </c>
      <c r="Q24" s="3"/>
      <c r="R24" s="3"/>
      <c r="S24" s="3" t="s">
        <v>863</v>
      </c>
      <c r="T24" s="3" t="s">
        <v>864</v>
      </c>
      <c r="U24" s="3" t="s">
        <v>865</v>
      </c>
      <c r="V24" s="3" t="s">
        <v>768</v>
      </c>
      <c r="W24" s="3" t="s">
        <v>769</v>
      </c>
      <c r="X24" s="3" t="s">
        <v>808</v>
      </c>
      <c r="Y24" s="3" t="s">
        <v>863</v>
      </c>
      <c r="Z24" s="3"/>
      <c r="AA24" s="3"/>
      <c r="AB24" s="3"/>
      <c r="AC24" s="3"/>
    </row>
    <row r="25" spans="1:29" ht="28.8" x14ac:dyDescent="0.3">
      <c r="A25" s="3" t="s">
        <v>866</v>
      </c>
      <c r="B25" s="3" t="s">
        <v>867</v>
      </c>
      <c r="C25" s="3" t="s">
        <v>868</v>
      </c>
      <c r="D25" s="3" t="s">
        <v>869</v>
      </c>
      <c r="E25" s="3" t="s">
        <v>623</v>
      </c>
      <c r="F25" s="3">
        <v>978</v>
      </c>
      <c r="G25" s="3" t="s">
        <v>624</v>
      </c>
      <c r="H25" s="3"/>
      <c r="I25" s="10" t="s">
        <v>870</v>
      </c>
      <c r="J25" s="10">
        <v>48</v>
      </c>
      <c r="K25" s="11" t="s">
        <v>871</v>
      </c>
      <c r="L25" s="3"/>
      <c r="M25" s="3"/>
      <c r="N25" s="8" t="s">
        <v>872</v>
      </c>
      <c r="O25" s="3" t="s">
        <v>873</v>
      </c>
      <c r="P25" s="3" t="s">
        <v>874</v>
      </c>
      <c r="Q25" s="3"/>
      <c r="R25" s="3"/>
      <c r="S25" s="3" t="s">
        <v>875</v>
      </c>
      <c r="T25" s="3" t="s">
        <v>876</v>
      </c>
      <c r="U25" s="3" t="s">
        <v>877</v>
      </c>
      <c r="V25" s="3" t="s">
        <v>768</v>
      </c>
      <c r="W25" s="3" t="s">
        <v>769</v>
      </c>
      <c r="X25" s="3" t="s">
        <v>808</v>
      </c>
      <c r="Y25" s="3" t="s">
        <v>875</v>
      </c>
      <c r="Z25" s="3"/>
      <c r="AA25" s="3"/>
      <c r="AB25" s="3"/>
      <c r="AC25" s="3"/>
    </row>
    <row r="26" spans="1:29" ht="43.2" x14ac:dyDescent="0.3">
      <c r="A26" s="3" t="s">
        <v>878</v>
      </c>
      <c r="B26" s="3" t="s">
        <v>879</v>
      </c>
      <c r="C26" s="3" t="s">
        <v>880</v>
      </c>
      <c r="D26" s="3" t="s">
        <v>881</v>
      </c>
      <c r="E26" s="3" t="s">
        <v>882</v>
      </c>
      <c r="F26" s="3">
        <v>84</v>
      </c>
      <c r="G26" s="3" t="s">
        <v>883</v>
      </c>
      <c r="H26" s="3"/>
      <c r="I26" s="10" t="s">
        <v>884</v>
      </c>
      <c r="J26" s="10">
        <v>108</v>
      </c>
      <c r="K26" s="11" t="s">
        <v>885</v>
      </c>
      <c r="L26" s="3"/>
      <c r="M26" s="3"/>
      <c r="N26" s="8" t="s">
        <v>886</v>
      </c>
      <c r="O26" s="3" t="s">
        <v>887</v>
      </c>
      <c r="P26" s="3" t="s">
        <v>208</v>
      </c>
      <c r="Q26" s="3"/>
      <c r="R26" s="3"/>
      <c r="S26" s="3" t="s">
        <v>888</v>
      </c>
      <c r="T26" s="3" t="s">
        <v>889</v>
      </c>
      <c r="U26" s="3" t="s">
        <v>890</v>
      </c>
      <c r="V26" s="3" t="s">
        <v>768</v>
      </c>
      <c r="W26" s="3" t="s">
        <v>891</v>
      </c>
      <c r="X26" s="3" t="s">
        <v>888</v>
      </c>
      <c r="Y26" s="3" t="s">
        <v>888</v>
      </c>
      <c r="Z26" s="3"/>
      <c r="AA26" s="3"/>
      <c r="AB26" s="3"/>
      <c r="AC26" s="3"/>
    </row>
    <row r="27" spans="1:29" ht="43.2" x14ac:dyDescent="0.3">
      <c r="A27" s="3" t="s">
        <v>892</v>
      </c>
      <c r="B27" s="3" t="s">
        <v>893</v>
      </c>
      <c r="C27" s="3" t="s">
        <v>894</v>
      </c>
      <c r="D27" s="3" t="s">
        <v>895</v>
      </c>
      <c r="E27" s="3" t="s">
        <v>896</v>
      </c>
      <c r="F27" s="3">
        <v>952</v>
      </c>
      <c r="G27" s="3" t="s">
        <v>897</v>
      </c>
      <c r="H27" s="3"/>
      <c r="I27" s="10" t="s">
        <v>898</v>
      </c>
      <c r="J27" s="10">
        <v>60</v>
      </c>
      <c r="K27" s="11" t="s">
        <v>899</v>
      </c>
      <c r="L27" s="3"/>
      <c r="M27" s="3"/>
      <c r="N27" s="8" t="s">
        <v>900</v>
      </c>
      <c r="O27" s="3" t="s">
        <v>901</v>
      </c>
      <c r="P27" s="3" t="s">
        <v>902</v>
      </c>
      <c r="Q27" s="3"/>
      <c r="R27" s="3"/>
      <c r="S27" s="3" t="s">
        <v>903</v>
      </c>
      <c r="T27" s="3" t="s">
        <v>904</v>
      </c>
      <c r="U27" s="3" t="s">
        <v>905</v>
      </c>
      <c r="V27" s="3" t="s">
        <v>768</v>
      </c>
      <c r="W27" s="3" t="s">
        <v>891</v>
      </c>
      <c r="X27" s="3" t="s">
        <v>903</v>
      </c>
      <c r="Y27" s="3" t="s">
        <v>903</v>
      </c>
      <c r="Z27" s="3"/>
      <c r="AA27" s="3"/>
      <c r="AB27" s="3"/>
      <c r="AC27" s="3"/>
    </row>
    <row r="28" spans="1:29" ht="28.8" x14ac:dyDescent="0.3">
      <c r="A28" s="3" t="s">
        <v>906</v>
      </c>
      <c r="B28" s="3" t="s">
        <v>907</v>
      </c>
      <c r="C28" s="3" t="s">
        <v>908</v>
      </c>
      <c r="D28" s="3" t="s">
        <v>909</v>
      </c>
      <c r="E28" s="3" t="s">
        <v>910</v>
      </c>
      <c r="F28" s="3">
        <v>60</v>
      </c>
      <c r="G28" s="3" t="s">
        <v>911</v>
      </c>
      <c r="H28" s="3"/>
      <c r="I28" s="10" t="s">
        <v>912</v>
      </c>
      <c r="J28" s="10">
        <v>96</v>
      </c>
      <c r="K28" s="11" t="s">
        <v>913</v>
      </c>
      <c r="L28" s="3"/>
      <c r="M28" s="3"/>
      <c r="N28" s="8" t="s">
        <v>914</v>
      </c>
      <c r="O28" s="3" t="s">
        <v>915</v>
      </c>
      <c r="P28" s="3" t="s">
        <v>916</v>
      </c>
      <c r="Q28" s="3"/>
      <c r="R28" s="3"/>
      <c r="S28" s="3" t="s">
        <v>440</v>
      </c>
      <c r="T28" s="3" t="s">
        <v>917</v>
      </c>
      <c r="U28" s="3" t="s">
        <v>918</v>
      </c>
      <c r="V28" s="3" t="s">
        <v>768</v>
      </c>
      <c r="W28" s="3" t="s">
        <v>919</v>
      </c>
      <c r="X28" s="3" t="s">
        <v>920</v>
      </c>
      <c r="Y28" s="3" t="s">
        <v>919</v>
      </c>
      <c r="Z28" s="3"/>
      <c r="AA28" s="3"/>
      <c r="AB28" s="3"/>
      <c r="AC28" s="3"/>
    </row>
    <row r="29" spans="1:29" ht="28.8" x14ac:dyDescent="0.3">
      <c r="A29" s="3" t="s">
        <v>921</v>
      </c>
      <c r="B29" s="3" t="s">
        <v>922</v>
      </c>
      <c r="C29" s="3" t="s">
        <v>923</v>
      </c>
      <c r="D29" s="3" t="s">
        <v>924</v>
      </c>
      <c r="E29" s="3" t="s">
        <v>923</v>
      </c>
      <c r="F29" s="3">
        <v>64</v>
      </c>
      <c r="G29" s="3" t="s">
        <v>925</v>
      </c>
      <c r="H29" s="3"/>
      <c r="I29" s="10" t="s">
        <v>926</v>
      </c>
      <c r="J29" s="10">
        <v>68</v>
      </c>
      <c r="K29" s="11" t="s">
        <v>927</v>
      </c>
      <c r="L29" s="3"/>
      <c r="M29" s="3"/>
      <c r="N29" s="8" t="s">
        <v>928</v>
      </c>
      <c r="O29" s="3" t="s">
        <v>929</v>
      </c>
      <c r="P29" s="3" t="s">
        <v>930</v>
      </c>
      <c r="Q29" s="3"/>
      <c r="R29" s="3"/>
      <c r="S29" s="3" t="s">
        <v>931</v>
      </c>
      <c r="T29" s="3" t="s">
        <v>932</v>
      </c>
      <c r="U29" s="3" t="s">
        <v>933</v>
      </c>
      <c r="V29" s="3" t="s">
        <v>768</v>
      </c>
      <c r="W29" s="3" t="s">
        <v>934</v>
      </c>
      <c r="X29" s="3" t="s">
        <v>934</v>
      </c>
      <c r="Y29" s="3" t="s">
        <v>934</v>
      </c>
      <c r="Z29" s="3"/>
      <c r="AA29" s="3"/>
      <c r="AB29" s="3"/>
      <c r="AC29" s="3"/>
    </row>
    <row r="30" spans="1:29" ht="28.8" x14ac:dyDescent="0.3">
      <c r="A30" s="3" t="s">
        <v>935</v>
      </c>
      <c r="B30" s="3" t="s">
        <v>936</v>
      </c>
      <c r="C30" s="3" t="s">
        <v>937</v>
      </c>
      <c r="D30" s="3" t="s">
        <v>938</v>
      </c>
      <c r="E30" s="3" t="s">
        <v>939</v>
      </c>
      <c r="F30" s="3">
        <v>68</v>
      </c>
      <c r="G30" s="3" t="s">
        <v>940</v>
      </c>
      <c r="H30" s="3"/>
      <c r="I30" s="10" t="s">
        <v>941</v>
      </c>
      <c r="J30" s="10">
        <v>986</v>
      </c>
      <c r="K30" s="11" t="s">
        <v>942</v>
      </c>
      <c r="L30" s="3"/>
      <c r="M30" s="3"/>
      <c r="N30" s="8" t="s">
        <v>943</v>
      </c>
      <c r="O30" s="3" t="s">
        <v>944</v>
      </c>
      <c r="P30" s="3" t="s">
        <v>945</v>
      </c>
      <c r="Q30" s="3"/>
      <c r="R30" s="3"/>
      <c r="S30" s="3" t="s">
        <v>946</v>
      </c>
      <c r="T30" s="3" t="s">
        <v>946</v>
      </c>
      <c r="U30" s="3" t="s">
        <v>946</v>
      </c>
      <c r="V30" s="3" t="s">
        <v>946</v>
      </c>
      <c r="W30" s="3" t="s">
        <v>946</v>
      </c>
      <c r="X30" s="3" t="s">
        <v>946</v>
      </c>
      <c r="Y30" s="3" t="s">
        <v>946</v>
      </c>
      <c r="Z30" s="3"/>
      <c r="AA30" s="3"/>
      <c r="AB30" s="3"/>
      <c r="AC30" s="3"/>
    </row>
    <row r="31" spans="1:29" ht="28.8" x14ac:dyDescent="0.3">
      <c r="A31" s="3" t="s">
        <v>947</v>
      </c>
      <c r="B31" s="3" t="s">
        <v>948</v>
      </c>
      <c r="C31" s="3" t="s">
        <v>949</v>
      </c>
      <c r="D31" s="3" t="s">
        <v>950</v>
      </c>
      <c r="E31" s="3" t="s">
        <v>951</v>
      </c>
      <c r="F31" s="3">
        <v>977</v>
      </c>
      <c r="G31" s="3" t="s">
        <v>952</v>
      </c>
      <c r="H31" s="3"/>
      <c r="I31" s="10" t="s">
        <v>953</v>
      </c>
      <c r="J31" s="10">
        <v>44</v>
      </c>
      <c r="K31" s="11" t="s">
        <v>954</v>
      </c>
      <c r="L31" s="3"/>
      <c r="M31" s="3"/>
      <c r="N31" s="8" t="s">
        <v>955</v>
      </c>
      <c r="O31" s="3" t="s">
        <v>956</v>
      </c>
      <c r="P31" s="3" t="s">
        <v>957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958</v>
      </c>
      <c r="B32" s="3" t="s">
        <v>959</v>
      </c>
      <c r="C32" s="3" t="s">
        <v>960</v>
      </c>
      <c r="D32" s="3" t="s">
        <v>961</v>
      </c>
      <c r="E32" s="3" t="s">
        <v>962</v>
      </c>
      <c r="F32" s="3">
        <v>72</v>
      </c>
      <c r="G32" s="3" t="s">
        <v>963</v>
      </c>
      <c r="H32" s="3"/>
      <c r="I32" s="10" t="s">
        <v>964</v>
      </c>
      <c r="J32" s="10">
        <v>64</v>
      </c>
      <c r="K32" s="11" t="s">
        <v>925</v>
      </c>
      <c r="L32" s="3"/>
      <c r="M32" s="3"/>
      <c r="N32" s="8" t="s">
        <v>965</v>
      </c>
      <c r="O32" s="3" t="s">
        <v>966</v>
      </c>
      <c r="P32" s="3" t="s">
        <v>967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968</v>
      </c>
      <c r="B33" s="3" t="s">
        <v>969</v>
      </c>
      <c r="C33" s="3" t="s">
        <v>970</v>
      </c>
      <c r="D33" s="3" t="s">
        <v>971</v>
      </c>
      <c r="E33" s="3" t="s">
        <v>972</v>
      </c>
      <c r="F33" s="3">
        <v>986</v>
      </c>
      <c r="G33" s="3" t="s">
        <v>973</v>
      </c>
      <c r="H33" s="3"/>
      <c r="I33" s="10" t="s">
        <v>974</v>
      </c>
      <c r="J33" s="10">
        <v>72</v>
      </c>
      <c r="K33" s="11" t="s">
        <v>975</v>
      </c>
      <c r="L33" s="3"/>
      <c r="M33" s="3"/>
      <c r="N33" s="8" t="s">
        <v>976</v>
      </c>
      <c r="O33" s="3" t="s">
        <v>977</v>
      </c>
      <c r="P33" s="3" t="s">
        <v>978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8" x14ac:dyDescent="0.3">
      <c r="A34" s="3" t="s">
        <v>979</v>
      </c>
      <c r="B34" s="3" t="s">
        <v>980</v>
      </c>
      <c r="C34" s="3" t="s">
        <v>981</v>
      </c>
      <c r="D34" s="3" t="s">
        <v>982</v>
      </c>
      <c r="E34" s="3" t="s">
        <v>983</v>
      </c>
      <c r="F34" s="3">
        <v>975</v>
      </c>
      <c r="G34" s="3" t="s">
        <v>984</v>
      </c>
      <c r="H34" s="3"/>
      <c r="I34" s="10" t="s">
        <v>985</v>
      </c>
      <c r="J34" s="10">
        <v>974</v>
      </c>
      <c r="K34" s="11" t="s">
        <v>986</v>
      </c>
      <c r="L34" s="3"/>
      <c r="M34" s="3"/>
      <c r="N34" s="8" t="s">
        <v>987</v>
      </c>
      <c r="O34" s="3" t="s">
        <v>988</v>
      </c>
      <c r="P34" s="3" t="s">
        <v>989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990</v>
      </c>
      <c r="B35" s="3" t="s">
        <v>991</v>
      </c>
      <c r="C35" s="3" t="s">
        <v>992</v>
      </c>
      <c r="D35" s="3" t="s">
        <v>993</v>
      </c>
      <c r="E35" s="3" t="s">
        <v>896</v>
      </c>
      <c r="F35" s="3">
        <v>952</v>
      </c>
      <c r="G35" s="3" t="s">
        <v>897</v>
      </c>
      <c r="H35" s="3"/>
      <c r="I35" s="10" t="s">
        <v>994</v>
      </c>
      <c r="J35" s="10">
        <v>84</v>
      </c>
      <c r="K35" s="11" t="s">
        <v>995</v>
      </c>
      <c r="L35" s="3"/>
      <c r="M35" s="3"/>
      <c r="N35" s="8" t="s">
        <v>996</v>
      </c>
      <c r="O35" s="3" t="s">
        <v>997</v>
      </c>
      <c r="P35" s="3" t="s">
        <v>188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998</v>
      </c>
      <c r="B36" s="3" t="s">
        <v>999</v>
      </c>
      <c r="C36" s="3" t="s">
        <v>1000</v>
      </c>
      <c r="D36" s="3" t="s">
        <v>1001</v>
      </c>
      <c r="E36" s="3" t="s">
        <v>1002</v>
      </c>
      <c r="F36" s="3">
        <v>108</v>
      </c>
      <c r="G36" s="3" t="s">
        <v>1003</v>
      </c>
      <c r="H36" s="3"/>
      <c r="I36" s="10" t="s">
        <v>1004</v>
      </c>
      <c r="J36" s="10">
        <v>124</v>
      </c>
      <c r="K36" s="11" t="s">
        <v>1005</v>
      </c>
      <c r="L36" s="3"/>
      <c r="M36" s="3"/>
      <c r="N36" s="8" t="s">
        <v>1006</v>
      </c>
      <c r="O36" s="3" t="s">
        <v>1007</v>
      </c>
      <c r="P36" s="3" t="s">
        <v>1008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1009</v>
      </c>
      <c r="B37" s="3" t="s">
        <v>1010</v>
      </c>
      <c r="C37" s="3" t="s">
        <v>1011</v>
      </c>
      <c r="D37" s="3" t="s">
        <v>1012</v>
      </c>
      <c r="E37" s="3" t="s">
        <v>1013</v>
      </c>
      <c r="F37" s="3">
        <v>116</v>
      </c>
      <c r="G37" s="3" t="s">
        <v>1014</v>
      </c>
      <c r="H37" s="3"/>
      <c r="I37" s="10" t="s">
        <v>1015</v>
      </c>
      <c r="J37" s="10">
        <v>976</v>
      </c>
      <c r="K37" s="11" t="s">
        <v>1016</v>
      </c>
      <c r="L37" s="3"/>
      <c r="M37" s="3"/>
      <c r="N37" s="8" t="s">
        <v>1017</v>
      </c>
      <c r="O37" s="3" t="s">
        <v>1018</v>
      </c>
      <c r="P37" s="3" t="s">
        <v>1019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1020</v>
      </c>
      <c r="B38" s="3" t="s">
        <v>1021</v>
      </c>
      <c r="C38" s="3" t="s">
        <v>1022</v>
      </c>
      <c r="D38" s="3" t="s">
        <v>1023</v>
      </c>
      <c r="E38" s="3" t="s">
        <v>94</v>
      </c>
      <c r="F38" s="3">
        <v>950</v>
      </c>
      <c r="G38" s="3" t="s">
        <v>1024</v>
      </c>
      <c r="H38" s="3"/>
      <c r="I38" s="10" t="s">
        <v>1025</v>
      </c>
      <c r="J38" s="10">
        <v>756</v>
      </c>
      <c r="K38" s="11" t="s">
        <v>1026</v>
      </c>
      <c r="L38" s="3"/>
      <c r="M38" s="3"/>
      <c r="N38" s="8" t="s">
        <v>1027</v>
      </c>
      <c r="O38" s="3" t="s">
        <v>1028</v>
      </c>
      <c r="P38" s="3" t="s">
        <v>1029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1030</v>
      </c>
      <c r="B39" s="3" t="s">
        <v>1031</v>
      </c>
      <c r="C39" s="3" t="s">
        <v>1032</v>
      </c>
      <c r="D39" s="3" t="s">
        <v>1033</v>
      </c>
      <c r="E39" s="3" t="s">
        <v>1034</v>
      </c>
      <c r="F39" s="3">
        <v>124</v>
      </c>
      <c r="G39" s="3" t="s">
        <v>1035</v>
      </c>
      <c r="H39" s="3"/>
      <c r="I39" s="10" t="s">
        <v>1036</v>
      </c>
      <c r="J39" s="10">
        <v>990</v>
      </c>
      <c r="K39" s="11" t="s">
        <v>1037</v>
      </c>
      <c r="L39" s="3"/>
      <c r="M39" s="3"/>
      <c r="N39" s="8" t="s">
        <v>1038</v>
      </c>
      <c r="O39" s="3" t="s">
        <v>1039</v>
      </c>
      <c r="P39" s="3" t="s">
        <v>1040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1041</v>
      </c>
      <c r="B40" s="3" t="s">
        <v>1042</v>
      </c>
      <c r="C40" s="3" t="s">
        <v>1043</v>
      </c>
      <c r="D40" s="3" t="s">
        <v>1044</v>
      </c>
      <c r="E40" s="3" t="s">
        <v>1045</v>
      </c>
      <c r="F40" s="3">
        <v>132</v>
      </c>
      <c r="G40" s="3" t="s">
        <v>1046</v>
      </c>
      <c r="H40" s="3"/>
      <c r="I40" s="10" t="s">
        <v>1047</v>
      </c>
      <c r="J40" s="10">
        <v>0</v>
      </c>
      <c r="K40" s="11" t="s">
        <v>1048</v>
      </c>
      <c r="L40" s="3"/>
      <c r="M40" s="3"/>
      <c r="N40" s="8" t="s">
        <v>1049</v>
      </c>
      <c r="O40" s="3" t="s">
        <v>1050</v>
      </c>
      <c r="P40" s="3" t="s">
        <v>1051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1052</v>
      </c>
      <c r="B41" s="3" t="s">
        <v>1053</v>
      </c>
      <c r="C41" s="3" t="s">
        <v>1054</v>
      </c>
      <c r="D41" s="3" t="s">
        <v>1055</v>
      </c>
      <c r="E41" s="3" t="s">
        <v>1056</v>
      </c>
      <c r="F41" s="3">
        <v>990</v>
      </c>
      <c r="G41" s="3" t="s">
        <v>1037</v>
      </c>
      <c r="H41" s="3"/>
      <c r="I41" s="10" t="s">
        <v>1057</v>
      </c>
      <c r="J41" s="10">
        <v>170</v>
      </c>
      <c r="K41" s="11" t="s">
        <v>1058</v>
      </c>
      <c r="L41" s="3"/>
      <c r="M41" s="3"/>
      <c r="N41" s="8" t="s">
        <v>1059</v>
      </c>
      <c r="O41" s="3" t="s">
        <v>1060</v>
      </c>
      <c r="P41" s="3" t="s">
        <v>1061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1062</v>
      </c>
      <c r="B42" s="3" t="s">
        <v>1063</v>
      </c>
      <c r="C42" s="3" t="s">
        <v>1064</v>
      </c>
      <c r="D42" s="3" t="s">
        <v>1065</v>
      </c>
      <c r="E42" s="3" t="s">
        <v>1066</v>
      </c>
      <c r="F42" s="3">
        <v>0</v>
      </c>
      <c r="G42" s="3" t="s">
        <v>1067</v>
      </c>
      <c r="H42" s="3"/>
      <c r="I42" s="10" t="s">
        <v>1068</v>
      </c>
      <c r="J42" s="10">
        <v>188</v>
      </c>
      <c r="K42" s="11" t="s">
        <v>1069</v>
      </c>
      <c r="L42" s="3"/>
      <c r="M42" s="3"/>
      <c r="N42" s="8" t="s">
        <v>1070</v>
      </c>
      <c r="O42" s="3" t="s">
        <v>1071</v>
      </c>
      <c r="P42" s="3" t="s">
        <v>1072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1073</v>
      </c>
      <c r="B43" s="3" t="s">
        <v>1074</v>
      </c>
      <c r="C43" s="3" t="s">
        <v>1075</v>
      </c>
      <c r="D43" s="3" t="s">
        <v>1076</v>
      </c>
      <c r="E43" s="3" t="s">
        <v>623</v>
      </c>
      <c r="F43" s="3">
        <v>978</v>
      </c>
      <c r="G43" s="3" t="s">
        <v>624</v>
      </c>
      <c r="H43" s="3"/>
      <c r="I43" s="10" t="s">
        <v>1077</v>
      </c>
      <c r="J43" s="10">
        <v>931</v>
      </c>
      <c r="K43" s="11" t="s">
        <v>1078</v>
      </c>
      <c r="L43" s="3"/>
      <c r="M43" s="3"/>
      <c r="N43" s="8" t="s">
        <v>1079</v>
      </c>
      <c r="O43" s="3" t="s">
        <v>1080</v>
      </c>
      <c r="P43" s="3" t="s">
        <v>1081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1082</v>
      </c>
      <c r="B44" s="3" t="s">
        <v>1083</v>
      </c>
      <c r="C44" s="3" t="s">
        <v>1084</v>
      </c>
      <c r="D44" s="3" t="s">
        <v>1085</v>
      </c>
      <c r="E44" s="3" t="s">
        <v>1086</v>
      </c>
      <c r="F44" s="3">
        <v>170</v>
      </c>
      <c r="G44" s="3" t="s">
        <v>1087</v>
      </c>
      <c r="H44" s="3"/>
      <c r="I44" s="10" t="s">
        <v>1088</v>
      </c>
      <c r="J44" s="10">
        <v>132</v>
      </c>
      <c r="K44" s="11" t="s">
        <v>1089</v>
      </c>
      <c r="L44" s="3"/>
      <c r="M44" s="3"/>
      <c r="N44" s="8" t="s">
        <v>1090</v>
      </c>
      <c r="O44" s="3" t="s">
        <v>1091</v>
      </c>
      <c r="P44" s="3" t="s">
        <v>1092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1093</v>
      </c>
      <c r="B45" s="3" t="s">
        <v>1094</v>
      </c>
      <c r="C45" s="3" t="s">
        <v>1095</v>
      </c>
      <c r="D45" s="3" t="s">
        <v>1096</v>
      </c>
      <c r="E45" s="3" t="s">
        <v>1097</v>
      </c>
      <c r="F45" s="3">
        <v>174</v>
      </c>
      <c r="G45" s="3" t="s">
        <v>1098</v>
      </c>
      <c r="H45" s="3"/>
      <c r="I45" s="10" t="s">
        <v>1099</v>
      </c>
      <c r="J45" s="10">
        <v>203</v>
      </c>
      <c r="K45" s="11" t="s">
        <v>1100</v>
      </c>
      <c r="L45" s="3"/>
      <c r="M45" s="3"/>
      <c r="N45" s="8" t="s">
        <v>1101</v>
      </c>
      <c r="O45" s="3" t="s">
        <v>1102</v>
      </c>
      <c r="P45" s="3" t="s">
        <v>191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1103</v>
      </c>
      <c r="B46" t="s">
        <v>1104</v>
      </c>
      <c r="C46" t="s">
        <v>1105</v>
      </c>
      <c r="D46" t="s">
        <v>1106</v>
      </c>
      <c r="E46" t="s">
        <v>1107</v>
      </c>
      <c r="F46">
        <v>408</v>
      </c>
      <c r="G46" t="s">
        <v>1108</v>
      </c>
      <c r="H46" s="3"/>
      <c r="I46" s="10" t="s">
        <v>1109</v>
      </c>
      <c r="J46" s="10">
        <v>262</v>
      </c>
      <c r="K46" s="11" t="s">
        <v>1110</v>
      </c>
      <c r="L46" s="3"/>
      <c r="M46" s="3"/>
      <c r="N46" s="8" t="s">
        <v>1111</v>
      </c>
      <c r="O46" s="3" t="s">
        <v>1112</v>
      </c>
      <c r="P46" s="3" t="s">
        <v>1113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1114</v>
      </c>
      <c r="B47" t="s">
        <v>1115</v>
      </c>
      <c r="C47" t="s">
        <v>1116</v>
      </c>
      <c r="D47" t="s">
        <v>1117</v>
      </c>
      <c r="E47" t="s">
        <v>1118</v>
      </c>
      <c r="F47">
        <v>410</v>
      </c>
      <c r="G47" t="s">
        <v>1119</v>
      </c>
      <c r="H47" s="3"/>
      <c r="I47" s="10" t="s">
        <v>1120</v>
      </c>
      <c r="J47" s="10">
        <v>208</v>
      </c>
      <c r="K47" s="11" t="s">
        <v>1121</v>
      </c>
      <c r="L47" s="3"/>
      <c r="M47" s="3"/>
      <c r="N47" s="8" t="s">
        <v>1122</v>
      </c>
      <c r="O47" s="3" t="s">
        <v>1123</v>
      </c>
      <c r="P47" s="3" t="s">
        <v>1124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1125</v>
      </c>
      <c r="B48" s="3" t="s">
        <v>1126</v>
      </c>
      <c r="C48" s="3" t="s">
        <v>1127</v>
      </c>
      <c r="D48" s="3" t="s">
        <v>1128</v>
      </c>
      <c r="E48" s="3" t="s">
        <v>1129</v>
      </c>
      <c r="F48" s="3">
        <v>188</v>
      </c>
      <c r="G48" s="3" t="s">
        <v>1130</v>
      </c>
      <c r="H48" s="3"/>
      <c r="I48" s="10" t="s">
        <v>1131</v>
      </c>
      <c r="J48" s="10">
        <v>214</v>
      </c>
      <c r="K48" s="11" t="s">
        <v>1132</v>
      </c>
      <c r="L48" s="3"/>
      <c r="M48" s="3"/>
      <c r="N48" s="8" t="s">
        <v>1133</v>
      </c>
      <c r="O48" s="3" t="s">
        <v>1134</v>
      </c>
      <c r="P48" s="3" t="s">
        <v>1135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1136</v>
      </c>
      <c r="B49" s="3" t="s">
        <v>1137</v>
      </c>
      <c r="C49" s="3" t="s">
        <v>1138</v>
      </c>
      <c r="D49" s="3" t="s">
        <v>1139</v>
      </c>
      <c r="E49" s="3" t="s">
        <v>896</v>
      </c>
      <c r="F49" s="3">
        <v>952</v>
      </c>
      <c r="G49" s="3" t="s">
        <v>897</v>
      </c>
      <c r="H49" s="3"/>
      <c r="I49" s="10" t="s">
        <v>1140</v>
      </c>
      <c r="J49" s="10">
        <v>12</v>
      </c>
      <c r="K49" s="11" t="s">
        <v>1141</v>
      </c>
      <c r="L49" s="3"/>
      <c r="M49" s="3"/>
      <c r="N49" s="8" t="s">
        <v>1142</v>
      </c>
      <c r="O49" s="3" t="s">
        <v>1143</v>
      </c>
      <c r="P49" s="3" t="s">
        <v>1144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1145</v>
      </c>
      <c r="B50" s="3" t="s">
        <v>1146</v>
      </c>
      <c r="C50" s="3" t="s">
        <v>1147</v>
      </c>
      <c r="D50" s="3" t="s">
        <v>1148</v>
      </c>
      <c r="E50" s="3" t="s">
        <v>1149</v>
      </c>
      <c r="F50" s="3">
        <v>191</v>
      </c>
      <c r="G50" s="3" t="s">
        <v>1150</v>
      </c>
      <c r="H50" s="3"/>
      <c r="I50" s="10" t="s">
        <v>1151</v>
      </c>
      <c r="J50" s="10">
        <v>818</v>
      </c>
      <c r="K50" s="11" t="s">
        <v>1152</v>
      </c>
      <c r="L50" s="3"/>
      <c r="M50" s="3"/>
      <c r="N50" s="8" t="s">
        <v>1153</v>
      </c>
      <c r="O50" s="3" t="s">
        <v>1154</v>
      </c>
      <c r="P50" s="3" t="s">
        <v>1155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1156</v>
      </c>
      <c r="B51" s="3" t="s">
        <v>1157</v>
      </c>
      <c r="C51" s="3" t="s">
        <v>1158</v>
      </c>
      <c r="D51" s="3" t="s">
        <v>1159</v>
      </c>
      <c r="E51" s="3" t="s">
        <v>1160</v>
      </c>
      <c r="F51" s="3">
        <v>931</v>
      </c>
      <c r="G51" s="3" t="s">
        <v>1161</v>
      </c>
      <c r="H51" s="3"/>
      <c r="I51" s="10" t="s">
        <v>1162</v>
      </c>
      <c r="J51" s="10">
        <v>232</v>
      </c>
      <c r="K51" s="11" t="s">
        <v>1163</v>
      </c>
      <c r="L51" s="3"/>
      <c r="M51" s="3"/>
      <c r="N51" s="8" t="s">
        <v>1164</v>
      </c>
      <c r="O51" s="3" t="s">
        <v>1165</v>
      </c>
      <c r="P51" s="3" t="s">
        <v>1166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1167</v>
      </c>
      <c r="B52" s="3" t="s">
        <v>1168</v>
      </c>
      <c r="C52" s="3" t="s">
        <v>1169</v>
      </c>
      <c r="D52" s="3" t="s">
        <v>1170</v>
      </c>
      <c r="E52" s="3" t="s">
        <v>1171</v>
      </c>
      <c r="F52" s="3">
        <v>208</v>
      </c>
      <c r="G52" s="3" t="s">
        <v>1172</v>
      </c>
      <c r="H52" s="3"/>
      <c r="I52" s="10" t="s">
        <v>1173</v>
      </c>
      <c r="J52" s="10">
        <v>230</v>
      </c>
      <c r="K52" s="11" t="s">
        <v>1174</v>
      </c>
      <c r="L52" s="3"/>
      <c r="M52" s="3"/>
      <c r="N52" s="8" t="s">
        <v>1175</v>
      </c>
      <c r="O52" s="3" t="s">
        <v>1176</v>
      </c>
      <c r="P52" s="3" t="s">
        <v>1177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1178</v>
      </c>
      <c r="B53" s="3" t="s">
        <v>1179</v>
      </c>
      <c r="C53" s="3" t="s">
        <v>1180</v>
      </c>
      <c r="D53" s="3" t="s">
        <v>1181</v>
      </c>
      <c r="E53" s="3" t="s">
        <v>1182</v>
      </c>
      <c r="F53" s="3">
        <v>96</v>
      </c>
      <c r="G53" s="3" t="s">
        <v>1183</v>
      </c>
      <c r="H53" s="3"/>
      <c r="I53" s="10" t="s">
        <v>1184</v>
      </c>
      <c r="J53" s="10">
        <v>978</v>
      </c>
      <c r="K53" s="11" t="s">
        <v>1185</v>
      </c>
      <c r="L53" s="3"/>
      <c r="M53" s="3"/>
      <c r="N53" s="8" t="s">
        <v>1186</v>
      </c>
      <c r="O53" s="3" t="s">
        <v>1187</v>
      </c>
      <c r="P53" s="3" t="s">
        <v>189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1188</v>
      </c>
      <c r="B54" s="3" t="s">
        <v>1189</v>
      </c>
      <c r="C54" s="3" t="s">
        <v>1190</v>
      </c>
      <c r="D54" s="3" t="s">
        <v>1191</v>
      </c>
      <c r="E54" s="3" t="s">
        <v>1192</v>
      </c>
      <c r="F54" s="3">
        <v>262</v>
      </c>
      <c r="G54" s="3" t="s">
        <v>1193</v>
      </c>
      <c r="H54" s="3"/>
      <c r="I54" s="10" t="s">
        <v>1194</v>
      </c>
      <c r="J54" s="10">
        <v>242</v>
      </c>
      <c r="K54" s="11" t="s">
        <v>1195</v>
      </c>
      <c r="L54" s="3"/>
      <c r="M54" s="3"/>
      <c r="N54" s="8" t="s">
        <v>1196</v>
      </c>
      <c r="O54" s="3" t="s">
        <v>1197</v>
      </c>
      <c r="P54" s="3" t="s">
        <v>185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1198</v>
      </c>
      <c r="B55" s="3" t="s">
        <v>1199</v>
      </c>
      <c r="C55" s="3" t="s">
        <v>1200</v>
      </c>
      <c r="D55" s="3" t="s">
        <v>1201</v>
      </c>
      <c r="E55" s="3" t="s">
        <v>662</v>
      </c>
      <c r="F55" s="3">
        <v>951</v>
      </c>
      <c r="G55" s="3" t="s">
        <v>663</v>
      </c>
      <c r="H55" s="3"/>
      <c r="I55" s="10" t="s">
        <v>1202</v>
      </c>
      <c r="J55" s="10">
        <v>238</v>
      </c>
      <c r="K55" s="11" t="s">
        <v>1203</v>
      </c>
      <c r="L55" s="3"/>
      <c r="M55" s="3"/>
      <c r="N55" s="8" t="s">
        <v>1204</v>
      </c>
      <c r="O55" s="3" t="s">
        <v>1205</v>
      </c>
      <c r="P55" s="3" t="s">
        <v>1206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1207</v>
      </c>
      <c r="B56" t="s">
        <v>1208</v>
      </c>
      <c r="C56" t="s">
        <v>1209</v>
      </c>
      <c r="D56" t="s">
        <v>1210</v>
      </c>
      <c r="E56" t="s">
        <v>1211</v>
      </c>
      <c r="F56">
        <v>818</v>
      </c>
      <c r="G56" t="s">
        <v>1212</v>
      </c>
      <c r="H56" s="3"/>
      <c r="I56" s="10" t="s">
        <v>1213</v>
      </c>
      <c r="J56" s="10">
        <v>826</v>
      </c>
      <c r="K56" s="11" t="s">
        <v>1214</v>
      </c>
      <c r="L56" s="3"/>
      <c r="M56" s="3"/>
      <c r="N56" s="8" t="s">
        <v>1215</v>
      </c>
      <c r="O56" s="3" t="s">
        <v>1216</v>
      </c>
      <c r="P56" s="3" t="s">
        <v>1217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1218</v>
      </c>
      <c r="B57" t="s">
        <v>1219</v>
      </c>
      <c r="C57" t="s">
        <v>1220</v>
      </c>
      <c r="D57" t="s">
        <v>1221</v>
      </c>
      <c r="E57" t="s">
        <v>1222</v>
      </c>
      <c r="F57">
        <v>784</v>
      </c>
      <c r="G57" t="s">
        <v>1223</v>
      </c>
      <c r="H57" s="3"/>
      <c r="I57" s="10" t="s">
        <v>1224</v>
      </c>
      <c r="J57" s="10">
        <v>981</v>
      </c>
      <c r="K57" s="11" t="s">
        <v>1225</v>
      </c>
      <c r="L57" s="3"/>
      <c r="M57" s="3"/>
      <c r="N57" s="8" t="s">
        <v>1226</v>
      </c>
      <c r="O57" s="3" t="s">
        <v>1227</v>
      </c>
      <c r="P57" s="3" t="s">
        <v>1228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1229</v>
      </c>
      <c r="B58" t="s">
        <v>1230</v>
      </c>
      <c r="C58" t="s">
        <v>1231</v>
      </c>
      <c r="D58" t="s">
        <v>1232</v>
      </c>
      <c r="E58" t="s">
        <v>1233</v>
      </c>
      <c r="F58">
        <v>840</v>
      </c>
      <c r="G58" t="s">
        <v>1234</v>
      </c>
      <c r="H58" s="3"/>
      <c r="I58" s="10" t="s">
        <v>1235</v>
      </c>
      <c r="J58" s="10">
        <v>0</v>
      </c>
      <c r="K58" s="11" t="s">
        <v>1236</v>
      </c>
      <c r="L58" s="3"/>
      <c r="M58" s="3"/>
      <c r="N58" s="8" t="s">
        <v>1237</v>
      </c>
      <c r="O58" s="3" t="s">
        <v>1238</v>
      </c>
      <c r="P58" s="3" t="s">
        <v>1239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1240</v>
      </c>
      <c r="B59" t="s">
        <v>1241</v>
      </c>
      <c r="C59" t="s">
        <v>1242</v>
      </c>
      <c r="D59" t="s">
        <v>1243</v>
      </c>
      <c r="E59" t="s">
        <v>1244</v>
      </c>
      <c r="F59">
        <v>232</v>
      </c>
      <c r="G59" t="s">
        <v>1245</v>
      </c>
      <c r="H59" s="3"/>
      <c r="I59" s="10" t="s">
        <v>1246</v>
      </c>
      <c r="J59" s="10">
        <v>936</v>
      </c>
      <c r="K59" s="11" t="s">
        <v>1247</v>
      </c>
      <c r="L59" s="3"/>
      <c r="M59" s="3"/>
      <c r="N59" s="8" t="s">
        <v>1248</v>
      </c>
      <c r="O59" s="3" t="s">
        <v>1249</v>
      </c>
      <c r="P59" s="3" t="s">
        <v>1250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1251</v>
      </c>
      <c r="B60" t="s">
        <v>1252</v>
      </c>
      <c r="C60" t="s">
        <v>1253</v>
      </c>
      <c r="D60" t="s">
        <v>1254</v>
      </c>
      <c r="E60" t="s">
        <v>623</v>
      </c>
      <c r="F60">
        <v>978</v>
      </c>
      <c r="G60" t="s">
        <v>624</v>
      </c>
      <c r="H60" s="3"/>
      <c r="I60" s="10" t="s">
        <v>1255</v>
      </c>
      <c r="J60" s="10">
        <v>292</v>
      </c>
      <c r="K60" s="11" t="s">
        <v>1256</v>
      </c>
      <c r="L60" s="3"/>
      <c r="M60" s="3"/>
      <c r="N60" s="8" t="s">
        <v>1257</v>
      </c>
      <c r="O60" s="3" t="s">
        <v>1258</v>
      </c>
      <c r="P60" s="3" t="s">
        <v>1259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1260</v>
      </c>
      <c r="B61" t="s">
        <v>1261</v>
      </c>
      <c r="C61" t="s">
        <v>1262</v>
      </c>
      <c r="D61" t="s">
        <v>1263</v>
      </c>
      <c r="E61" t="s">
        <v>623</v>
      </c>
      <c r="F61">
        <v>978</v>
      </c>
      <c r="G61" t="s">
        <v>624</v>
      </c>
      <c r="H61" s="3"/>
      <c r="I61" s="10" t="s">
        <v>1264</v>
      </c>
      <c r="J61" s="10">
        <v>270</v>
      </c>
      <c r="K61" s="11" t="s">
        <v>1265</v>
      </c>
      <c r="L61" s="3"/>
      <c r="M61" s="3"/>
      <c r="N61" s="8" t="s">
        <v>1266</v>
      </c>
      <c r="O61" s="3" t="s">
        <v>1267</v>
      </c>
      <c r="P61" s="3" t="s">
        <v>193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8.8" x14ac:dyDescent="0.3">
      <c r="A62" t="s">
        <v>1268</v>
      </c>
      <c r="B62" t="s">
        <v>1269</v>
      </c>
      <c r="C62" t="s">
        <v>1270</v>
      </c>
      <c r="D62" t="s">
        <v>1271</v>
      </c>
      <c r="E62" t="s">
        <v>1272</v>
      </c>
      <c r="F62">
        <v>748</v>
      </c>
      <c r="G62" t="s">
        <v>1273</v>
      </c>
      <c r="I62" s="1" t="s">
        <v>1274</v>
      </c>
      <c r="J62" s="1">
        <v>324</v>
      </c>
      <c r="K62" s="2" t="s">
        <v>1275</v>
      </c>
      <c r="N62" s="8" t="s">
        <v>1276</v>
      </c>
      <c r="O62" s="3" t="s">
        <v>1277</v>
      </c>
      <c r="P62" s="3" t="s">
        <v>1278</v>
      </c>
      <c r="Q62" s="3"/>
      <c r="R62" s="3"/>
      <c r="S62" s="3"/>
    </row>
    <row r="63" spans="1:29" ht="28.8" x14ac:dyDescent="0.3">
      <c r="A63" s="3" t="s">
        <v>1279</v>
      </c>
      <c r="B63" s="3" t="s">
        <v>1280</v>
      </c>
      <c r="C63" s="3" t="s">
        <v>1281</v>
      </c>
      <c r="D63" s="3" t="s">
        <v>1282</v>
      </c>
      <c r="E63" s="3" t="s">
        <v>1233</v>
      </c>
      <c r="F63" s="3">
        <v>840</v>
      </c>
      <c r="G63" s="3" t="s">
        <v>1234</v>
      </c>
      <c r="I63" s="1" t="s">
        <v>1283</v>
      </c>
      <c r="J63" s="1">
        <v>320</v>
      </c>
      <c r="K63" s="2" t="s">
        <v>1284</v>
      </c>
      <c r="N63" s="8" t="s">
        <v>1285</v>
      </c>
      <c r="O63" s="3" t="s">
        <v>1286</v>
      </c>
      <c r="P63" s="3" t="s">
        <v>1287</v>
      </c>
      <c r="Q63" s="3"/>
      <c r="R63" s="3"/>
      <c r="S63" s="3"/>
    </row>
    <row r="64" spans="1:29" ht="28.8" x14ac:dyDescent="0.3">
      <c r="A64" t="s">
        <v>1288</v>
      </c>
      <c r="B64" t="s">
        <v>1289</v>
      </c>
      <c r="C64" t="s">
        <v>1290</v>
      </c>
      <c r="D64" t="s">
        <v>1291</v>
      </c>
      <c r="E64" t="s">
        <v>1292</v>
      </c>
      <c r="F64">
        <v>230</v>
      </c>
      <c r="G64" t="s">
        <v>1293</v>
      </c>
      <c r="I64" s="1" t="s">
        <v>1294</v>
      </c>
      <c r="J64" s="1">
        <v>328</v>
      </c>
      <c r="K64" s="2" t="s">
        <v>1295</v>
      </c>
      <c r="N64" s="8" t="s">
        <v>1296</v>
      </c>
      <c r="O64" s="3" t="s">
        <v>1297</v>
      </c>
      <c r="P64" s="3" t="s">
        <v>1298</v>
      </c>
      <c r="Q64" s="3"/>
      <c r="R64" s="3"/>
      <c r="S64" s="3"/>
    </row>
    <row r="65" spans="1:19" ht="28.8" x14ac:dyDescent="0.3">
      <c r="A65" t="s">
        <v>1299</v>
      </c>
      <c r="B65" t="s">
        <v>1300</v>
      </c>
      <c r="C65" t="s">
        <v>1301</v>
      </c>
      <c r="D65" t="s">
        <v>1302</v>
      </c>
      <c r="E65" t="s">
        <v>1303</v>
      </c>
      <c r="F65">
        <v>643</v>
      </c>
      <c r="G65" t="s">
        <v>1304</v>
      </c>
      <c r="I65" s="1" t="s">
        <v>1305</v>
      </c>
      <c r="J65" s="1">
        <v>344</v>
      </c>
      <c r="K65" s="2" t="s">
        <v>1306</v>
      </c>
      <c r="N65" s="8" t="s">
        <v>1307</v>
      </c>
      <c r="O65" s="3" t="s">
        <v>1308</v>
      </c>
      <c r="P65" s="3" t="s">
        <v>1309</v>
      </c>
      <c r="Q65" s="3"/>
      <c r="R65" s="3"/>
      <c r="S65" s="3"/>
    </row>
    <row r="66" spans="1:19" ht="43.2" x14ac:dyDescent="0.3">
      <c r="A66" t="s">
        <v>1310</v>
      </c>
      <c r="B66" t="s">
        <v>1311</v>
      </c>
      <c r="C66" t="s">
        <v>1312</v>
      </c>
      <c r="D66" t="s">
        <v>1313</v>
      </c>
      <c r="E66" t="s">
        <v>1314</v>
      </c>
      <c r="F66">
        <v>242</v>
      </c>
      <c r="G66" t="s">
        <v>1315</v>
      </c>
      <c r="I66" s="1" t="s">
        <v>1316</v>
      </c>
      <c r="J66" s="1">
        <v>340</v>
      </c>
      <c r="K66" s="2" t="s">
        <v>1317</v>
      </c>
      <c r="N66" s="8" t="s">
        <v>1318</v>
      </c>
      <c r="O66" s="3" t="s">
        <v>1319</v>
      </c>
      <c r="P66" s="3" t="s">
        <v>1320</v>
      </c>
      <c r="Q66" s="3"/>
      <c r="R66" s="3"/>
      <c r="S66" s="3"/>
    </row>
    <row r="67" spans="1:19" ht="28.8" x14ac:dyDescent="0.3">
      <c r="A67" t="s">
        <v>1321</v>
      </c>
      <c r="B67" t="s">
        <v>1322</v>
      </c>
      <c r="C67" t="s">
        <v>1323</v>
      </c>
      <c r="D67" t="s">
        <v>1324</v>
      </c>
      <c r="E67" t="s">
        <v>623</v>
      </c>
      <c r="F67">
        <v>978</v>
      </c>
      <c r="G67" t="s">
        <v>624</v>
      </c>
      <c r="I67" s="1" t="s">
        <v>1325</v>
      </c>
      <c r="J67" s="1">
        <v>191</v>
      </c>
      <c r="K67" s="2" t="s">
        <v>1326</v>
      </c>
      <c r="N67" s="8" t="s">
        <v>1327</v>
      </c>
      <c r="O67" s="3" t="s">
        <v>1328</v>
      </c>
      <c r="P67" s="3" t="s">
        <v>1329</v>
      </c>
      <c r="Q67" s="3"/>
      <c r="R67" s="3"/>
      <c r="S67" s="3"/>
    </row>
    <row r="68" spans="1:19" x14ac:dyDescent="0.3">
      <c r="A68" t="s">
        <v>1330</v>
      </c>
      <c r="B68" t="s">
        <v>1331</v>
      </c>
      <c r="C68" t="s">
        <v>1332</v>
      </c>
      <c r="D68" t="s">
        <v>1333</v>
      </c>
      <c r="E68" t="s">
        <v>623</v>
      </c>
      <c r="F68">
        <v>978</v>
      </c>
      <c r="G68" t="s">
        <v>624</v>
      </c>
      <c r="I68" s="1" t="s">
        <v>1334</v>
      </c>
      <c r="J68" s="1">
        <v>332</v>
      </c>
      <c r="K68" s="2" t="s">
        <v>1335</v>
      </c>
      <c r="N68" s="8" t="s">
        <v>1336</v>
      </c>
      <c r="O68" s="3" t="s">
        <v>1337</v>
      </c>
      <c r="P68" s="3" t="s">
        <v>1338</v>
      </c>
      <c r="Q68" s="3"/>
      <c r="R68" s="3"/>
      <c r="S68" s="3"/>
    </row>
    <row r="69" spans="1:19" x14ac:dyDescent="0.3">
      <c r="A69" t="s">
        <v>58</v>
      </c>
      <c r="B69" t="s">
        <v>1339</v>
      </c>
      <c r="C69" t="s">
        <v>1340</v>
      </c>
      <c r="D69" t="s">
        <v>1341</v>
      </c>
      <c r="E69" t="s">
        <v>94</v>
      </c>
      <c r="F69">
        <v>950</v>
      </c>
      <c r="G69" t="s">
        <v>1024</v>
      </c>
      <c r="I69" s="1" t="s">
        <v>1342</v>
      </c>
      <c r="J69" s="1">
        <v>348</v>
      </c>
      <c r="K69" s="2" t="s">
        <v>1343</v>
      </c>
      <c r="N69" s="8" t="s">
        <v>1344</v>
      </c>
      <c r="O69" s="3" t="s">
        <v>1345</v>
      </c>
      <c r="P69" s="3" t="s">
        <v>1346</v>
      </c>
      <c r="Q69" s="3"/>
      <c r="R69" s="3"/>
      <c r="S69" s="3"/>
    </row>
    <row r="70" spans="1:19" ht="28.8" x14ac:dyDescent="0.3">
      <c r="A70" t="s">
        <v>1347</v>
      </c>
      <c r="B70" t="s">
        <v>1348</v>
      </c>
      <c r="C70" t="s">
        <v>1349</v>
      </c>
      <c r="D70" t="s">
        <v>1350</v>
      </c>
      <c r="E70" t="s">
        <v>1351</v>
      </c>
      <c r="F70">
        <v>270</v>
      </c>
      <c r="G70" t="s">
        <v>1352</v>
      </c>
      <c r="I70" s="1" t="s">
        <v>1353</v>
      </c>
      <c r="J70" s="1">
        <v>360</v>
      </c>
      <c r="K70" s="2" t="s">
        <v>1354</v>
      </c>
      <c r="N70" s="8" t="s">
        <v>1355</v>
      </c>
      <c r="O70" s="3" t="s">
        <v>1356</v>
      </c>
      <c r="P70" s="3" t="s">
        <v>1357</v>
      </c>
      <c r="Q70" s="3"/>
      <c r="R70" s="3"/>
      <c r="S70" s="3"/>
    </row>
    <row r="71" spans="1:19" x14ac:dyDescent="0.3">
      <c r="A71" t="s">
        <v>1358</v>
      </c>
      <c r="B71" t="s">
        <v>1359</v>
      </c>
      <c r="C71" t="s">
        <v>1360</v>
      </c>
      <c r="D71" t="s">
        <v>1361</v>
      </c>
      <c r="E71" t="s">
        <v>1362</v>
      </c>
      <c r="F71">
        <v>981</v>
      </c>
      <c r="G71" t="s">
        <v>1363</v>
      </c>
      <c r="I71" s="1" t="s">
        <v>1364</v>
      </c>
      <c r="J71" s="1">
        <v>376</v>
      </c>
      <c r="K71" s="2" t="s">
        <v>1365</v>
      </c>
      <c r="N71" s="8" t="s">
        <v>1366</v>
      </c>
      <c r="O71" s="3" t="s">
        <v>1367</v>
      </c>
      <c r="P71" s="3" t="s">
        <v>1368</v>
      </c>
      <c r="Q71" s="3"/>
      <c r="R71" s="3"/>
      <c r="S71" s="3"/>
    </row>
    <row r="72" spans="1:19" ht="28.8" x14ac:dyDescent="0.3">
      <c r="A72" s="3" t="s">
        <v>1369</v>
      </c>
      <c r="B72" t="s">
        <v>1370</v>
      </c>
      <c r="C72" t="s">
        <v>1371</v>
      </c>
      <c r="D72" t="s">
        <v>1372</v>
      </c>
      <c r="I72" s="1" t="s">
        <v>1373</v>
      </c>
      <c r="J72" s="1">
        <v>0</v>
      </c>
      <c r="K72" s="2" t="s">
        <v>1374</v>
      </c>
      <c r="N72" s="8" t="s">
        <v>1375</v>
      </c>
      <c r="O72" s="3" t="s">
        <v>1376</v>
      </c>
      <c r="P72" s="3" t="s">
        <v>1377</v>
      </c>
      <c r="Q72" s="3"/>
      <c r="R72" s="3"/>
      <c r="S72" s="3"/>
    </row>
    <row r="73" spans="1:19" x14ac:dyDescent="0.3">
      <c r="A73" t="s">
        <v>1378</v>
      </c>
      <c r="B73" t="s">
        <v>1379</v>
      </c>
      <c r="C73" t="s">
        <v>1380</v>
      </c>
      <c r="D73" t="s">
        <v>1381</v>
      </c>
      <c r="E73" t="s">
        <v>1382</v>
      </c>
      <c r="F73">
        <v>936</v>
      </c>
      <c r="G73" t="s">
        <v>1383</v>
      </c>
      <c r="I73" s="1" t="s">
        <v>1384</v>
      </c>
      <c r="J73" s="1">
        <v>356</v>
      </c>
      <c r="K73" s="2" t="s">
        <v>1385</v>
      </c>
      <c r="N73" s="8" t="s">
        <v>1386</v>
      </c>
      <c r="O73" s="3" t="s">
        <v>1387</v>
      </c>
      <c r="P73" s="3" t="s">
        <v>1388</v>
      </c>
      <c r="Q73" s="3"/>
      <c r="R73" s="3"/>
      <c r="S73" s="3"/>
    </row>
    <row r="74" spans="1:19" ht="43.2" x14ac:dyDescent="0.3">
      <c r="A74" t="s">
        <v>1389</v>
      </c>
      <c r="B74" t="s">
        <v>1390</v>
      </c>
      <c r="C74" t="s">
        <v>1391</v>
      </c>
      <c r="D74" t="s">
        <v>1392</v>
      </c>
      <c r="E74" t="s">
        <v>1393</v>
      </c>
      <c r="F74">
        <v>292</v>
      </c>
      <c r="G74" t="s">
        <v>1394</v>
      </c>
      <c r="I74" s="1" t="s">
        <v>1395</v>
      </c>
      <c r="J74" s="1">
        <v>368</v>
      </c>
      <c r="K74" s="2" t="s">
        <v>1396</v>
      </c>
      <c r="N74" s="8">
        <v>7103</v>
      </c>
      <c r="O74" s="3" t="s">
        <v>1397</v>
      </c>
      <c r="P74" s="3" t="s">
        <v>1398</v>
      </c>
      <c r="Q74" s="3"/>
      <c r="R74" s="3"/>
      <c r="S74" s="3"/>
    </row>
    <row r="75" spans="1:19" x14ac:dyDescent="0.3">
      <c r="A75" t="s">
        <v>1399</v>
      </c>
      <c r="B75" t="s">
        <v>1400</v>
      </c>
      <c r="C75" t="s">
        <v>1401</v>
      </c>
      <c r="D75" t="s">
        <v>1402</v>
      </c>
      <c r="E75" t="s">
        <v>623</v>
      </c>
      <c r="F75">
        <v>978</v>
      </c>
      <c r="G75" t="s">
        <v>624</v>
      </c>
      <c r="I75" s="1" t="s">
        <v>1403</v>
      </c>
      <c r="J75" s="1">
        <v>364</v>
      </c>
      <c r="K75" s="2" t="s">
        <v>1404</v>
      </c>
      <c r="N75" s="3"/>
      <c r="O75" s="3"/>
      <c r="P75" s="3"/>
      <c r="Q75" s="3"/>
      <c r="R75" s="3"/>
      <c r="S75" s="3"/>
    </row>
    <row r="76" spans="1:19" x14ac:dyDescent="0.3">
      <c r="A76" t="s">
        <v>1405</v>
      </c>
      <c r="B76" t="s">
        <v>1406</v>
      </c>
      <c r="C76" t="s">
        <v>1407</v>
      </c>
      <c r="D76" t="s">
        <v>1408</v>
      </c>
      <c r="E76" t="s">
        <v>662</v>
      </c>
      <c r="F76">
        <v>951</v>
      </c>
      <c r="G76" t="s">
        <v>663</v>
      </c>
      <c r="I76" s="1" t="s">
        <v>1409</v>
      </c>
      <c r="J76" s="1">
        <v>352</v>
      </c>
      <c r="K76" s="2" t="s">
        <v>1410</v>
      </c>
      <c r="N76" s="3"/>
      <c r="O76" s="3"/>
      <c r="P76" s="3"/>
      <c r="Q76" s="3"/>
      <c r="R76" s="3"/>
      <c r="S76" s="3"/>
    </row>
    <row r="77" spans="1:19" x14ac:dyDescent="0.3">
      <c r="A77" t="s">
        <v>1411</v>
      </c>
      <c r="B77" t="s">
        <v>1412</v>
      </c>
      <c r="C77" t="s">
        <v>1413</v>
      </c>
      <c r="D77" t="s">
        <v>1414</v>
      </c>
      <c r="E77" t="s">
        <v>1171</v>
      </c>
      <c r="F77">
        <v>208</v>
      </c>
      <c r="G77" t="s">
        <v>1172</v>
      </c>
      <c r="I77" s="1" t="s">
        <v>1415</v>
      </c>
      <c r="J77" s="1">
        <v>0</v>
      </c>
      <c r="K77" s="2" t="s">
        <v>1416</v>
      </c>
      <c r="N77" s="3"/>
      <c r="O77" s="3"/>
      <c r="P77" s="3"/>
    </row>
    <row r="78" spans="1:19" x14ac:dyDescent="0.3">
      <c r="A78" t="s">
        <v>1417</v>
      </c>
      <c r="B78" t="s">
        <v>1418</v>
      </c>
      <c r="C78" t="s">
        <v>1419</v>
      </c>
      <c r="D78" t="s">
        <v>1420</v>
      </c>
      <c r="E78" t="s">
        <v>623</v>
      </c>
      <c r="F78">
        <v>978</v>
      </c>
      <c r="G78" t="s">
        <v>624</v>
      </c>
      <c r="I78" s="1" t="s">
        <v>1421</v>
      </c>
      <c r="J78" s="1">
        <v>388</v>
      </c>
      <c r="K78" s="2" t="s">
        <v>1422</v>
      </c>
    </row>
    <row r="79" spans="1:19" x14ac:dyDescent="0.3">
      <c r="A79" t="s">
        <v>1423</v>
      </c>
      <c r="B79" t="s">
        <v>1424</v>
      </c>
      <c r="C79" t="s">
        <v>1425</v>
      </c>
      <c r="D79" t="s">
        <v>1426</v>
      </c>
      <c r="E79" t="s">
        <v>1233</v>
      </c>
      <c r="F79">
        <v>840</v>
      </c>
      <c r="G79" t="s">
        <v>1234</v>
      </c>
      <c r="I79" s="1" t="s">
        <v>1427</v>
      </c>
      <c r="J79" s="1">
        <v>400</v>
      </c>
      <c r="K79" s="2" t="s">
        <v>1428</v>
      </c>
    </row>
    <row r="80" spans="1:19" x14ac:dyDescent="0.3">
      <c r="A80" t="s">
        <v>1429</v>
      </c>
      <c r="B80" t="s">
        <v>1430</v>
      </c>
      <c r="C80" t="s">
        <v>1431</v>
      </c>
      <c r="D80" t="s">
        <v>1432</v>
      </c>
      <c r="E80" t="s">
        <v>1433</v>
      </c>
      <c r="F80">
        <v>320</v>
      </c>
      <c r="G80" t="s">
        <v>1434</v>
      </c>
      <c r="I80" s="1" t="s">
        <v>1435</v>
      </c>
      <c r="J80" s="1">
        <v>392</v>
      </c>
      <c r="K80" s="2" t="s">
        <v>1436</v>
      </c>
    </row>
    <row r="81" spans="1:11" x14ac:dyDescent="0.3">
      <c r="A81" t="s">
        <v>1437</v>
      </c>
      <c r="B81" t="s">
        <v>1438</v>
      </c>
      <c r="C81" t="s">
        <v>1439</v>
      </c>
      <c r="D81" t="s">
        <v>1440</v>
      </c>
      <c r="E81" t="s">
        <v>1441</v>
      </c>
      <c r="F81">
        <v>0</v>
      </c>
      <c r="G81" t="s">
        <v>1442</v>
      </c>
      <c r="I81" s="1" t="s">
        <v>1443</v>
      </c>
      <c r="J81" s="1">
        <v>404</v>
      </c>
      <c r="K81" s="2" t="s">
        <v>1444</v>
      </c>
    </row>
    <row r="82" spans="1:11" x14ac:dyDescent="0.3">
      <c r="A82" t="s">
        <v>1445</v>
      </c>
      <c r="B82" t="s">
        <v>1446</v>
      </c>
      <c r="C82" t="s">
        <v>1447</v>
      </c>
      <c r="D82" t="s">
        <v>1448</v>
      </c>
      <c r="E82" t="s">
        <v>1449</v>
      </c>
      <c r="F82">
        <v>324</v>
      </c>
      <c r="G82" t="s">
        <v>1450</v>
      </c>
      <c r="I82" s="1" t="s">
        <v>1451</v>
      </c>
      <c r="J82" s="1">
        <v>417</v>
      </c>
      <c r="K82" s="2" t="s">
        <v>1452</v>
      </c>
    </row>
    <row r="83" spans="1:11" x14ac:dyDescent="0.3">
      <c r="A83" t="s">
        <v>1453</v>
      </c>
      <c r="B83" t="s">
        <v>1454</v>
      </c>
      <c r="C83" t="s">
        <v>1455</v>
      </c>
      <c r="D83" t="s">
        <v>1456</v>
      </c>
      <c r="E83" t="s">
        <v>94</v>
      </c>
      <c r="F83">
        <v>950</v>
      </c>
      <c r="G83" t="s">
        <v>1024</v>
      </c>
      <c r="I83" s="1" t="s">
        <v>1457</v>
      </c>
      <c r="J83" s="1">
        <v>116</v>
      </c>
      <c r="K83" s="2" t="s">
        <v>1458</v>
      </c>
    </row>
    <row r="84" spans="1:11" x14ac:dyDescent="0.3">
      <c r="A84" t="s">
        <v>1459</v>
      </c>
      <c r="B84" t="s">
        <v>1460</v>
      </c>
      <c r="C84" t="s">
        <v>1461</v>
      </c>
      <c r="D84" t="s">
        <v>1462</v>
      </c>
      <c r="E84" t="s">
        <v>896</v>
      </c>
      <c r="F84">
        <v>952</v>
      </c>
      <c r="G84" t="s">
        <v>897</v>
      </c>
      <c r="I84" s="1" t="s">
        <v>1463</v>
      </c>
      <c r="J84" s="1">
        <v>174</v>
      </c>
      <c r="K84" s="2" t="s">
        <v>1464</v>
      </c>
    </row>
    <row r="85" spans="1:11" x14ac:dyDescent="0.3">
      <c r="A85" t="s">
        <v>1465</v>
      </c>
      <c r="B85" t="s">
        <v>1466</v>
      </c>
      <c r="C85" t="s">
        <v>1467</v>
      </c>
      <c r="D85" t="s">
        <v>1468</v>
      </c>
      <c r="E85" t="s">
        <v>1469</v>
      </c>
      <c r="F85">
        <v>328</v>
      </c>
      <c r="G85" t="s">
        <v>1470</v>
      </c>
      <c r="I85" s="1" t="s">
        <v>1471</v>
      </c>
      <c r="J85" s="1">
        <v>408</v>
      </c>
      <c r="K85" s="2" t="s">
        <v>1472</v>
      </c>
    </row>
    <row r="86" spans="1:11" x14ac:dyDescent="0.3">
      <c r="A86" t="s">
        <v>1473</v>
      </c>
      <c r="B86" t="s">
        <v>1474</v>
      </c>
      <c r="C86" t="s">
        <v>1475</v>
      </c>
      <c r="D86" t="s">
        <v>1476</v>
      </c>
      <c r="E86" t="s">
        <v>623</v>
      </c>
      <c r="F86">
        <v>978</v>
      </c>
      <c r="G86" t="s">
        <v>624</v>
      </c>
      <c r="I86" s="1" t="s">
        <v>1477</v>
      </c>
      <c r="J86" s="1">
        <v>410</v>
      </c>
      <c r="K86" s="2" t="s">
        <v>1478</v>
      </c>
    </row>
    <row r="87" spans="1:11" x14ac:dyDescent="0.3">
      <c r="A87" t="s">
        <v>1479</v>
      </c>
      <c r="B87" t="s">
        <v>1480</v>
      </c>
      <c r="C87" t="s">
        <v>1481</v>
      </c>
      <c r="D87" t="s">
        <v>1482</v>
      </c>
      <c r="E87" t="s">
        <v>1483</v>
      </c>
      <c r="F87">
        <v>332</v>
      </c>
      <c r="G87" t="s">
        <v>1484</v>
      </c>
      <c r="I87" s="1" t="s">
        <v>1485</v>
      </c>
      <c r="J87" s="1">
        <v>414</v>
      </c>
      <c r="K87" s="2" t="s">
        <v>1486</v>
      </c>
    </row>
    <row r="88" spans="1:11" x14ac:dyDescent="0.3">
      <c r="A88" t="s">
        <v>1487</v>
      </c>
      <c r="B88" t="s">
        <v>1488</v>
      </c>
      <c r="C88" t="s">
        <v>1489</v>
      </c>
      <c r="D88" t="s">
        <v>1490</v>
      </c>
      <c r="E88" t="s">
        <v>1491</v>
      </c>
      <c r="F88">
        <v>340</v>
      </c>
      <c r="G88" t="s">
        <v>1492</v>
      </c>
      <c r="I88" s="1" t="s">
        <v>1493</v>
      </c>
      <c r="J88" s="1">
        <v>136</v>
      </c>
      <c r="K88" s="2" t="s">
        <v>1494</v>
      </c>
    </row>
    <row r="89" spans="1:11" x14ac:dyDescent="0.3">
      <c r="A89" t="s">
        <v>1495</v>
      </c>
      <c r="B89" t="s">
        <v>1496</v>
      </c>
      <c r="C89" t="s">
        <v>1497</v>
      </c>
      <c r="D89" t="s">
        <v>1498</v>
      </c>
      <c r="E89" t="s">
        <v>1499</v>
      </c>
      <c r="F89">
        <v>344</v>
      </c>
      <c r="G89" t="s">
        <v>1306</v>
      </c>
      <c r="I89" s="1" t="s">
        <v>1500</v>
      </c>
      <c r="J89" s="1">
        <v>398</v>
      </c>
      <c r="K89" s="2" t="s">
        <v>1501</v>
      </c>
    </row>
    <row r="90" spans="1:11" x14ac:dyDescent="0.3">
      <c r="A90" t="s">
        <v>1502</v>
      </c>
      <c r="B90" t="s">
        <v>1503</v>
      </c>
      <c r="C90" t="s">
        <v>1504</v>
      </c>
      <c r="D90" t="s">
        <v>1505</v>
      </c>
      <c r="E90" t="s">
        <v>1506</v>
      </c>
      <c r="F90">
        <v>348</v>
      </c>
      <c r="G90" t="s">
        <v>1507</v>
      </c>
      <c r="I90" s="1" t="s">
        <v>1508</v>
      </c>
      <c r="J90" s="1">
        <v>418</v>
      </c>
      <c r="K90" s="2" t="s">
        <v>1509</v>
      </c>
    </row>
    <row r="91" spans="1:11" x14ac:dyDescent="0.3">
      <c r="A91" t="s">
        <v>1510</v>
      </c>
      <c r="B91" t="s">
        <v>1511</v>
      </c>
      <c r="C91" t="s">
        <v>1512</v>
      </c>
      <c r="D91" t="s">
        <v>1513</v>
      </c>
      <c r="E91" t="s">
        <v>1514</v>
      </c>
      <c r="F91">
        <v>0</v>
      </c>
      <c r="G91" t="s">
        <v>1515</v>
      </c>
      <c r="I91" s="1" t="s">
        <v>1516</v>
      </c>
      <c r="J91" s="1">
        <v>422</v>
      </c>
      <c r="K91" s="2" t="s">
        <v>1517</v>
      </c>
    </row>
    <row r="92" spans="1:11" x14ac:dyDescent="0.3">
      <c r="A92" s="3" t="s">
        <v>1518</v>
      </c>
      <c r="B92" s="3" t="s">
        <v>1519</v>
      </c>
      <c r="C92" s="3" t="s">
        <v>1520</v>
      </c>
      <c r="D92" s="3" t="s">
        <v>1521</v>
      </c>
      <c r="E92" s="3" t="s">
        <v>758</v>
      </c>
      <c r="F92" s="3">
        <v>36</v>
      </c>
      <c r="G92" s="3" t="s">
        <v>759</v>
      </c>
      <c r="I92" s="1" t="s">
        <v>1522</v>
      </c>
      <c r="J92" s="1">
        <v>144</v>
      </c>
      <c r="K92" s="2" t="s">
        <v>1523</v>
      </c>
    </row>
    <row r="93" spans="1:11" x14ac:dyDescent="0.3">
      <c r="A93" t="s">
        <v>1524</v>
      </c>
      <c r="B93" t="s">
        <v>1525</v>
      </c>
      <c r="C93" t="s">
        <v>1526</v>
      </c>
      <c r="D93" t="s">
        <v>1527</v>
      </c>
      <c r="E93" t="s">
        <v>1171</v>
      </c>
      <c r="F93">
        <v>208</v>
      </c>
      <c r="G93" t="s">
        <v>1172</v>
      </c>
      <c r="I93" s="1" t="s">
        <v>1528</v>
      </c>
      <c r="J93" s="1">
        <v>430</v>
      </c>
      <c r="K93" s="2" t="s">
        <v>1529</v>
      </c>
    </row>
    <row r="94" spans="1:11" x14ac:dyDescent="0.3">
      <c r="A94" t="s">
        <v>1530</v>
      </c>
      <c r="B94" t="s">
        <v>1531</v>
      </c>
      <c r="C94" t="s">
        <v>1532</v>
      </c>
      <c r="D94" t="s">
        <v>1533</v>
      </c>
      <c r="I94" s="1" t="s">
        <v>1534</v>
      </c>
      <c r="J94" s="1">
        <v>426</v>
      </c>
      <c r="K94" s="2" t="s">
        <v>1535</v>
      </c>
    </row>
    <row r="95" spans="1:11" x14ac:dyDescent="0.3">
      <c r="A95" s="3" t="s">
        <v>1536</v>
      </c>
      <c r="B95" s="3" t="s">
        <v>1537</v>
      </c>
      <c r="C95" s="3" t="s">
        <v>1538</v>
      </c>
      <c r="D95" s="3" t="s">
        <v>1539</v>
      </c>
      <c r="E95" s="3" t="s">
        <v>758</v>
      </c>
      <c r="F95" s="3">
        <v>36</v>
      </c>
      <c r="G95" s="3" t="s">
        <v>759</v>
      </c>
      <c r="I95" s="1" t="s">
        <v>1540</v>
      </c>
      <c r="J95" s="1">
        <v>434</v>
      </c>
      <c r="K95" s="2" t="s">
        <v>1541</v>
      </c>
    </row>
    <row r="96" spans="1:11" x14ac:dyDescent="0.3">
      <c r="A96" t="s">
        <v>1542</v>
      </c>
      <c r="B96" t="s">
        <v>1543</v>
      </c>
      <c r="C96" t="s">
        <v>1544</v>
      </c>
      <c r="D96" t="s">
        <v>1545</v>
      </c>
      <c r="E96" t="s">
        <v>1233</v>
      </c>
      <c r="F96">
        <v>840</v>
      </c>
      <c r="G96" t="s">
        <v>1234</v>
      </c>
      <c r="I96" s="1" t="s">
        <v>1546</v>
      </c>
      <c r="J96" s="1">
        <v>504</v>
      </c>
      <c r="K96" s="2" t="s">
        <v>1547</v>
      </c>
    </row>
    <row r="97" spans="1:11" x14ac:dyDescent="0.3">
      <c r="A97" t="s">
        <v>1548</v>
      </c>
      <c r="B97" t="s">
        <v>1549</v>
      </c>
      <c r="C97" t="s">
        <v>1550</v>
      </c>
      <c r="D97" t="s">
        <v>1551</v>
      </c>
      <c r="E97" t="s">
        <v>1233</v>
      </c>
      <c r="F97">
        <v>840</v>
      </c>
      <c r="G97" t="s">
        <v>1234</v>
      </c>
      <c r="I97" s="1" t="s">
        <v>1552</v>
      </c>
      <c r="J97" s="1">
        <v>498</v>
      </c>
      <c r="K97" s="2" t="s">
        <v>1553</v>
      </c>
    </row>
    <row r="98" spans="1:11" x14ac:dyDescent="0.3">
      <c r="A98" t="s">
        <v>1554</v>
      </c>
      <c r="B98" t="s">
        <v>1555</v>
      </c>
      <c r="C98" t="s">
        <v>1556</v>
      </c>
      <c r="D98" t="s">
        <v>1557</v>
      </c>
      <c r="I98" s="1" t="s">
        <v>1558</v>
      </c>
      <c r="J98" s="1">
        <v>969</v>
      </c>
      <c r="K98" s="2" t="s">
        <v>1559</v>
      </c>
    </row>
    <row r="99" spans="1:11" x14ac:dyDescent="0.3">
      <c r="A99" s="3" t="s">
        <v>1560</v>
      </c>
      <c r="B99" s="3" t="s">
        <v>1561</v>
      </c>
      <c r="C99" s="3" t="s">
        <v>1562</v>
      </c>
      <c r="D99" s="3" t="s">
        <v>1563</v>
      </c>
      <c r="E99" s="3" t="s">
        <v>1564</v>
      </c>
      <c r="F99" s="3">
        <v>136</v>
      </c>
      <c r="G99" s="3" t="s">
        <v>1565</v>
      </c>
      <c r="I99" s="1" t="s">
        <v>1566</v>
      </c>
      <c r="J99" s="1">
        <v>807</v>
      </c>
      <c r="K99" s="2" t="s">
        <v>1567</v>
      </c>
    </row>
    <row r="100" spans="1:11" x14ac:dyDescent="0.3">
      <c r="A100" t="s">
        <v>1560</v>
      </c>
      <c r="B100" t="s">
        <v>1568</v>
      </c>
      <c r="C100" t="s">
        <v>1569</v>
      </c>
      <c r="D100" t="s">
        <v>1570</v>
      </c>
      <c r="E100" t="s">
        <v>1571</v>
      </c>
      <c r="F100">
        <v>90</v>
      </c>
      <c r="G100" t="s">
        <v>1572</v>
      </c>
      <c r="I100" s="1" t="s">
        <v>1573</v>
      </c>
      <c r="J100" s="1">
        <v>104</v>
      </c>
      <c r="K100" s="2" t="s">
        <v>1574</v>
      </c>
    </row>
    <row r="101" spans="1:11" x14ac:dyDescent="0.3">
      <c r="A101" t="s">
        <v>1575</v>
      </c>
      <c r="B101" t="s">
        <v>1576</v>
      </c>
      <c r="C101" t="s">
        <v>1577</v>
      </c>
      <c r="D101" t="s">
        <v>1578</v>
      </c>
      <c r="I101" s="1" t="s">
        <v>1579</v>
      </c>
      <c r="J101" s="1">
        <v>496</v>
      </c>
      <c r="K101" s="2" t="s">
        <v>1580</v>
      </c>
    </row>
    <row r="102" spans="1:11" x14ac:dyDescent="0.3">
      <c r="A102" t="s">
        <v>1581</v>
      </c>
      <c r="B102" t="s">
        <v>1582</v>
      </c>
      <c r="C102" t="s">
        <v>1583</v>
      </c>
      <c r="D102" t="s">
        <v>1584</v>
      </c>
      <c r="E102" t="s">
        <v>1233</v>
      </c>
      <c r="F102">
        <v>840</v>
      </c>
      <c r="G102" t="s">
        <v>1234</v>
      </c>
      <c r="I102" s="1" t="s">
        <v>1585</v>
      </c>
      <c r="J102" s="1">
        <v>446</v>
      </c>
      <c r="K102" s="2" t="s">
        <v>1586</v>
      </c>
    </row>
    <row r="103" spans="1:11" x14ac:dyDescent="0.3">
      <c r="A103" s="3" t="s">
        <v>1587</v>
      </c>
      <c r="B103" s="3" t="s">
        <v>1588</v>
      </c>
      <c r="C103" s="3" t="s">
        <v>1589</v>
      </c>
      <c r="D103" s="3" t="s">
        <v>1590</v>
      </c>
      <c r="E103" s="3" t="s">
        <v>1233</v>
      </c>
      <c r="F103" s="3">
        <v>840</v>
      </c>
      <c r="G103" s="3" t="s">
        <v>1234</v>
      </c>
      <c r="I103" s="1" t="s">
        <v>1591</v>
      </c>
      <c r="J103" s="1">
        <v>478</v>
      </c>
      <c r="K103" s="2" t="s">
        <v>1592</v>
      </c>
    </row>
    <row r="104" spans="1:11" x14ac:dyDescent="0.3">
      <c r="A104" t="s">
        <v>1593</v>
      </c>
      <c r="B104" t="s">
        <v>1594</v>
      </c>
      <c r="C104" t="s">
        <v>1595</v>
      </c>
      <c r="D104" t="s">
        <v>1596</v>
      </c>
      <c r="E104" t="s">
        <v>1233</v>
      </c>
      <c r="F104">
        <v>840</v>
      </c>
      <c r="G104" t="s">
        <v>1234</v>
      </c>
      <c r="I104" s="1" t="s">
        <v>1597</v>
      </c>
      <c r="J104" s="1">
        <v>480</v>
      </c>
      <c r="K104" s="2" t="s">
        <v>1598</v>
      </c>
    </row>
    <row r="105" spans="1:11" x14ac:dyDescent="0.3">
      <c r="A105" t="s">
        <v>1599</v>
      </c>
      <c r="B105" t="s">
        <v>1600</v>
      </c>
      <c r="C105" t="s">
        <v>1601</v>
      </c>
      <c r="D105" t="s">
        <v>1602</v>
      </c>
      <c r="I105" s="1" t="s">
        <v>1603</v>
      </c>
      <c r="J105" s="1">
        <v>462</v>
      </c>
      <c r="K105" s="2" t="s">
        <v>1604</v>
      </c>
    </row>
    <row r="106" spans="1:11" x14ac:dyDescent="0.3">
      <c r="A106" s="3" t="s">
        <v>1605</v>
      </c>
      <c r="B106" s="3" t="s">
        <v>1606</v>
      </c>
      <c r="C106" s="3" t="s">
        <v>1607</v>
      </c>
      <c r="D106" s="3" t="s">
        <v>1608</v>
      </c>
      <c r="E106" s="3" t="s">
        <v>623</v>
      </c>
      <c r="F106" s="3">
        <v>978</v>
      </c>
      <c r="G106" s="3" t="s">
        <v>624</v>
      </c>
      <c r="I106" s="1" t="s">
        <v>1609</v>
      </c>
      <c r="J106" s="1">
        <v>454</v>
      </c>
      <c r="K106" s="2" t="s">
        <v>1610</v>
      </c>
    </row>
    <row r="107" spans="1:11" x14ac:dyDescent="0.3">
      <c r="A107" t="s">
        <v>1611</v>
      </c>
      <c r="B107" t="s">
        <v>1612</v>
      </c>
      <c r="C107" t="s">
        <v>1613</v>
      </c>
      <c r="D107" t="s">
        <v>1614</v>
      </c>
      <c r="E107" t="s">
        <v>1615</v>
      </c>
      <c r="F107">
        <v>356</v>
      </c>
      <c r="G107" t="s">
        <v>1616</v>
      </c>
      <c r="I107" s="1" t="s">
        <v>1617</v>
      </c>
      <c r="J107" s="1">
        <v>484</v>
      </c>
      <c r="K107" s="2" t="s">
        <v>1618</v>
      </c>
    </row>
    <row r="108" spans="1:11" x14ac:dyDescent="0.3">
      <c r="A108" t="s">
        <v>1619</v>
      </c>
      <c r="B108" t="s">
        <v>1620</v>
      </c>
      <c r="C108" t="s">
        <v>1621</v>
      </c>
      <c r="D108" t="s">
        <v>1622</v>
      </c>
      <c r="E108" t="s">
        <v>1623</v>
      </c>
      <c r="F108">
        <v>360</v>
      </c>
      <c r="G108" t="s">
        <v>1624</v>
      </c>
      <c r="I108" s="1" t="s">
        <v>1625</v>
      </c>
      <c r="J108" s="1">
        <v>458</v>
      </c>
      <c r="K108" s="2" t="s">
        <v>1626</v>
      </c>
    </row>
    <row r="109" spans="1:11" x14ac:dyDescent="0.3">
      <c r="A109" t="s">
        <v>1627</v>
      </c>
      <c r="B109" t="s">
        <v>1628</v>
      </c>
      <c r="C109" t="s">
        <v>1629</v>
      </c>
      <c r="D109" t="s">
        <v>1630</v>
      </c>
      <c r="E109" t="s">
        <v>1631</v>
      </c>
      <c r="F109">
        <v>368</v>
      </c>
      <c r="G109" t="s">
        <v>1632</v>
      </c>
      <c r="I109" s="1" t="s">
        <v>1633</v>
      </c>
      <c r="J109" s="1">
        <v>943</v>
      </c>
      <c r="K109" s="2" t="s">
        <v>1634</v>
      </c>
    </row>
    <row r="110" spans="1:11" x14ac:dyDescent="0.3">
      <c r="A110" t="s">
        <v>1635</v>
      </c>
      <c r="B110" t="s">
        <v>1636</v>
      </c>
      <c r="C110" t="s">
        <v>1637</v>
      </c>
      <c r="D110" t="s">
        <v>1638</v>
      </c>
      <c r="E110" t="s">
        <v>1639</v>
      </c>
      <c r="F110">
        <v>364</v>
      </c>
      <c r="G110" t="s">
        <v>1640</v>
      </c>
      <c r="I110" s="1" t="s">
        <v>1641</v>
      </c>
      <c r="J110" s="1">
        <v>516</v>
      </c>
      <c r="K110" s="2" t="s">
        <v>1642</v>
      </c>
    </row>
    <row r="111" spans="1:11" x14ac:dyDescent="0.3">
      <c r="A111" t="s">
        <v>1643</v>
      </c>
      <c r="B111" t="s">
        <v>1644</v>
      </c>
      <c r="C111" t="s">
        <v>1645</v>
      </c>
      <c r="D111" t="s">
        <v>1646</v>
      </c>
      <c r="E111" t="s">
        <v>623</v>
      </c>
      <c r="F111">
        <v>978</v>
      </c>
      <c r="G111" t="s">
        <v>624</v>
      </c>
      <c r="I111" s="1" t="s">
        <v>1647</v>
      </c>
      <c r="J111" s="1">
        <v>566</v>
      </c>
      <c r="K111" s="2" t="s">
        <v>1648</v>
      </c>
    </row>
    <row r="112" spans="1:11" x14ac:dyDescent="0.3">
      <c r="A112" t="s">
        <v>1649</v>
      </c>
      <c r="B112" t="s">
        <v>1650</v>
      </c>
      <c r="C112" t="s">
        <v>1651</v>
      </c>
      <c r="D112" t="s">
        <v>1652</v>
      </c>
      <c r="E112" t="s">
        <v>1653</v>
      </c>
      <c r="F112">
        <v>352</v>
      </c>
      <c r="G112" t="s">
        <v>1654</v>
      </c>
      <c r="I112" s="1" t="s">
        <v>1655</v>
      </c>
      <c r="J112" s="1">
        <v>558</v>
      </c>
      <c r="K112" s="2" t="s">
        <v>1656</v>
      </c>
    </row>
    <row r="113" spans="1:11" x14ac:dyDescent="0.3">
      <c r="A113" t="s">
        <v>1657</v>
      </c>
      <c r="B113" t="s">
        <v>1658</v>
      </c>
      <c r="C113" t="s">
        <v>1659</v>
      </c>
      <c r="D113" t="s">
        <v>1660</v>
      </c>
      <c r="E113" t="s">
        <v>1661</v>
      </c>
      <c r="F113">
        <v>376</v>
      </c>
      <c r="G113" t="s">
        <v>1662</v>
      </c>
      <c r="I113" s="1" t="s">
        <v>1663</v>
      </c>
      <c r="J113" s="1">
        <v>578</v>
      </c>
      <c r="K113" s="2" t="s">
        <v>1664</v>
      </c>
    </row>
    <row r="114" spans="1:11" x14ac:dyDescent="0.3">
      <c r="A114" t="s">
        <v>1665</v>
      </c>
      <c r="B114" t="s">
        <v>1666</v>
      </c>
      <c r="C114" t="s">
        <v>1667</v>
      </c>
      <c r="D114" t="s">
        <v>1668</v>
      </c>
      <c r="E114" t="s">
        <v>623</v>
      </c>
      <c r="F114">
        <v>978</v>
      </c>
      <c r="G114" t="s">
        <v>624</v>
      </c>
      <c r="I114" s="1" t="s">
        <v>1669</v>
      </c>
      <c r="J114" s="1">
        <v>524</v>
      </c>
      <c r="K114" s="2" t="s">
        <v>1670</v>
      </c>
    </row>
    <row r="115" spans="1:11" x14ac:dyDescent="0.3">
      <c r="A115" t="s">
        <v>1671</v>
      </c>
      <c r="B115" t="s">
        <v>1672</v>
      </c>
      <c r="C115" t="s">
        <v>1673</v>
      </c>
      <c r="D115" t="s">
        <v>1674</v>
      </c>
      <c r="E115" t="s">
        <v>1675</v>
      </c>
      <c r="F115">
        <v>388</v>
      </c>
      <c r="G115" t="s">
        <v>1676</v>
      </c>
      <c r="I115" s="1" t="s">
        <v>1677</v>
      </c>
      <c r="J115" s="1">
        <v>554</v>
      </c>
      <c r="K115" s="2" t="s">
        <v>1678</v>
      </c>
    </row>
    <row r="116" spans="1:11" x14ac:dyDescent="0.3">
      <c r="A116" t="s">
        <v>1679</v>
      </c>
      <c r="B116" t="s">
        <v>1680</v>
      </c>
      <c r="C116" t="s">
        <v>1681</v>
      </c>
      <c r="D116" t="s">
        <v>1682</v>
      </c>
      <c r="E116" t="s">
        <v>1683</v>
      </c>
      <c r="F116">
        <v>392</v>
      </c>
      <c r="G116" t="s">
        <v>1684</v>
      </c>
      <c r="I116" s="1" t="s">
        <v>1685</v>
      </c>
      <c r="J116" s="1">
        <v>512</v>
      </c>
      <c r="K116" s="2" t="s">
        <v>1686</v>
      </c>
    </row>
    <row r="117" spans="1:11" x14ac:dyDescent="0.3">
      <c r="A117" t="s">
        <v>1687</v>
      </c>
      <c r="B117" t="s">
        <v>1688</v>
      </c>
      <c r="C117" t="s">
        <v>1689</v>
      </c>
      <c r="D117" t="s">
        <v>1690</v>
      </c>
      <c r="E117" t="s">
        <v>1691</v>
      </c>
      <c r="F117">
        <v>0</v>
      </c>
      <c r="G117" t="s">
        <v>1692</v>
      </c>
      <c r="I117" s="1" t="s">
        <v>1693</v>
      </c>
      <c r="J117" s="1">
        <v>590</v>
      </c>
      <c r="K117" s="2" t="s">
        <v>1694</v>
      </c>
    </row>
    <row r="118" spans="1:11" x14ac:dyDescent="0.3">
      <c r="A118" t="s">
        <v>1695</v>
      </c>
      <c r="B118" t="s">
        <v>1696</v>
      </c>
      <c r="C118" t="s">
        <v>1697</v>
      </c>
      <c r="D118" t="s">
        <v>1698</v>
      </c>
      <c r="E118" t="s">
        <v>1699</v>
      </c>
      <c r="F118">
        <v>400</v>
      </c>
      <c r="G118" t="s">
        <v>1700</v>
      </c>
      <c r="I118" s="1" t="s">
        <v>1701</v>
      </c>
      <c r="J118" s="1">
        <v>604</v>
      </c>
      <c r="K118" s="2" t="s">
        <v>1702</v>
      </c>
    </row>
    <row r="119" spans="1:11" x14ac:dyDescent="0.3">
      <c r="A119" t="s">
        <v>1703</v>
      </c>
      <c r="B119" t="s">
        <v>1704</v>
      </c>
      <c r="C119" t="s">
        <v>1705</v>
      </c>
      <c r="D119" t="s">
        <v>1706</v>
      </c>
      <c r="E119" t="s">
        <v>1707</v>
      </c>
      <c r="F119">
        <v>398</v>
      </c>
      <c r="G119" t="s">
        <v>1708</v>
      </c>
      <c r="I119" s="1" t="s">
        <v>1709</v>
      </c>
      <c r="J119" s="1">
        <v>598</v>
      </c>
      <c r="K119" s="2" t="s">
        <v>1710</v>
      </c>
    </row>
    <row r="120" spans="1:11" x14ac:dyDescent="0.3">
      <c r="A120" t="s">
        <v>1711</v>
      </c>
      <c r="B120" t="s">
        <v>1712</v>
      </c>
      <c r="C120" t="s">
        <v>1713</v>
      </c>
      <c r="D120" t="s">
        <v>1714</v>
      </c>
      <c r="E120" t="s">
        <v>1715</v>
      </c>
      <c r="F120">
        <v>404</v>
      </c>
      <c r="G120" t="s">
        <v>1716</v>
      </c>
      <c r="I120" s="1" t="s">
        <v>1717</v>
      </c>
      <c r="J120" s="1">
        <v>608</v>
      </c>
      <c r="K120" s="2" t="s">
        <v>1718</v>
      </c>
    </row>
    <row r="121" spans="1:11" x14ac:dyDescent="0.3">
      <c r="A121" t="s">
        <v>1719</v>
      </c>
      <c r="B121" t="s">
        <v>1720</v>
      </c>
      <c r="C121" t="s">
        <v>1721</v>
      </c>
      <c r="D121" t="s">
        <v>1722</v>
      </c>
      <c r="I121" s="1" t="s">
        <v>1723</v>
      </c>
      <c r="J121" s="1">
        <v>586</v>
      </c>
      <c r="K121" s="2" t="s">
        <v>1724</v>
      </c>
    </row>
    <row r="122" spans="1:11" x14ac:dyDescent="0.3">
      <c r="A122" t="s">
        <v>1725</v>
      </c>
      <c r="B122" t="s">
        <v>1726</v>
      </c>
      <c r="C122" t="s">
        <v>1727</v>
      </c>
      <c r="D122" t="s">
        <v>1728</v>
      </c>
      <c r="E122" t="s">
        <v>623</v>
      </c>
      <c r="F122">
        <v>978</v>
      </c>
      <c r="G122" t="s">
        <v>624</v>
      </c>
      <c r="I122" s="1" t="s">
        <v>1729</v>
      </c>
      <c r="J122" s="1">
        <v>985</v>
      </c>
      <c r="K122" s="2" t="s">
        <v>1730</v>
      </c>
    </row>
    <row r="123" spans="1:11" x14ac:dyDescent="0.3">
      <c r="A123" t="s">
        <v>1731</v>
      </c>
      <c r="B123" t="s">
        <v>1732</v>
      </c>
      <c r="C123" t="s">
        <v>1733</v>
      </c>
      <c r="D123" t="s">
        <v>1734</v>
      </c>
      <c r="E123" t="s">
        <v>1735</v>
      </c>
      <c r="F123">
        <v>414</v>
      </c>
      <c r="G123" t="s">
        <v>1486</v>
      </c>
      <c r="I123" s="1" t="s">
        <v>1736</v>
      </c>
      <c r="J123" s="1">
        <v>600</v>
      </c>
      <c r="K123" s="2" t="s">
        <v>1737</v>
      </c>
    </row>
    <row r="124" spans="1:11" x14ac:dyDescent="0.3">
      <c r="A124" t="s">
        <v>1738</v>
      </c>
      <c r="B124" t="s">
        <v>1739</v>
      </c>
      <c r="C124" t="s">
        <v>1740</v>
      </c>
      <c r="D124" t="s">
        <v>1741</v>
      </c>
      <c r="E124" t="s">
        <v>1742</v>
      </c>
      <c r="F124">
        <v>426</v>
      </c>
      <c r="G124" t="s">
        <v>1743</v>
      </c>
      <c r="I124" s="1" t="s">
        <v>1744</v>
      </c>
      <c r="J124" s="1">
        <v>634</v>
      </c>
      <c r="K124" s="2" t="s">
        <v>1745</v>
      </c>
    </row>
    <row r="125" spans="1:11" x14ac:dyDescent="0.3">
      <c r="A125" t="s">
        <v>1746</v>
      </c>
      <c r="B125" t="s">
        <v>1747</v>
      </c>
      <c r="C125" t="s">
        <v>1748</v>
      </c>
      <c r="D125" t="s">
        <v>1749</v>
      </c>
      <c r="E125" t="s">
        <v>623</v>
      </c>
      <c r="F125">
        <v>978</v>
      </c>
      <c r="G125" t="s">
        <v>624</v>
      </c>
      <c r="I125" s="1" t="s">
        <v>1750</v>
      </c>
      <c r="J125" s="1">
        <v>946</v>
      </c>
      <c r="K125" s="2" t="s">
        <v>1751</v>
      </c>
    </row>
    <row r="126" spans="1:11" x14ac:dyDescent="0.3">
      <c r="A126" t="s">
        <v>1752</v>
      </c>
      <c r="B126" t="s">
        <v>1753</v>
      </c>
      <c r="C126" t="s">
        <v>1754</v>
      </c>
      <c r="D126" t="s">
        <v>1755</v>
      </c>
      <c r="E126" t="s">
        <v>1756</v>
      </c>
      <c r="F126">
        <v>422</v>
      </c>
      <c r="G126" t="s">
        <v>1757</v>
      </c>
      <c r="I126" s="1" t="s">
        <v>1758</v>
      </c>
      <c r="J126" s="1">
        <v>941</v>
      </c>
      <c r="K126" s="2" t="s">
        <v>1759</v>
      </c>
    </row>
    <row r="127" spans="1:11" x14ac:dyDescent="0.3">
      <c r="A127" t="s">
        <v>1760</v>
      </c>
      <c r="B127" t="s">
        <v>1761</v>
      </c>
      <c r="C127" t="s">
        <v>1762</v>
      </c>
      <c r="D127" t="s">
        <v>1763</v>
      </c>
      <c r="E127" t="s">
        <v>1764</v>
      </c>
      <c r="F127">
        <v>430</v>
      </c>
      <c r="G127" t="s">
        <v>1765</v>
      </c>
      <c r="I127" s="1" t="s">
        <v>1766</v>
      </c>
      <c r="J127" s="1">
        <v>643</v>
      </c>
      <c r="K127" s="2" t="s">
        <v>1767</v>
      </c>
    </row>
    <row r="128" spans="1:11" x14ac:dyDescent="0.3">
      <c r="A128" t="s">
        <v>1768</v>
      </c>
      <c r="B128" t="s">
        <v>1769</v>
      </c>
      <c r="C128" t="s">
        <v>1770</v>
      </c>
      <c r="D128" t="s">
        <v>1771</v>
      </c>
      <c r="E128" t="s">
        <v>1772</v>
      </c>
      <c r="F128">
        <v>434</v>
      </c>
      <c r="G128" t="s">
        <v>1773</v>
      </c>
      <c r="I128" s="1" t="s">
        <v>1774</v>
      </c>
      <c r="J128" s="1">
        <v>646</v>
      </c>
      <c r="K128" s="2" t="s">
        <v>1775</v>
      </c>
    </row>
    <row r="129" spans="1:11" x14ac:dyDescent="0.3">
      <c r="A129" t="s">
        <v>1776</v>
      </c>
      <c r="B129" t="s">
        <v>1777</v>
      </c>
      <c r="C129" t="s">
        <v>1778</v>
      </c>
      <c r="D129" t="s">
        <v>1779</v>
      </c>
      <c r="E129" t="s">
        <v>1780</v>
      </c>
      <c r="F129">
        <v>756</v>
      </c>
      <c r="G129" t="s">
        <v>1781</v>
      </c>
      <c r="I129" s="1" t="s">
        <v>1782</v>
      </c>
      <c r="J129" s="1">
        <v>682</v>
      </c>
      <c r="K129" s="2" t="s">
        <v>1783</v>
      </c>
    </row>
    <row r="130" spans="1:11" x14ac:dyDescent="0.3">
      <c r="A130" t="s">
        <v>1784</v>
      </c>
      <c r="B130" t="s">
        <v>1785</v>
      </c>
      <c r="C130" t="s">
        <v>1786</v>
      </c>
      <c r="D130" t="s">
        <v>1787</v>
      </c>
      <c r="E130" t="s">
        <v>623</v>
      </c>
      <c r="F130">
        <v>978</v>
      </c>
      <c r="G130" t="s">
        <v>624</v>
      </c>
      <c r="I130" s="1" t="s">
        <v>1788</v>
      </c>
      <c r="J130" s="1">
        <v>90</v>
      </c>
      <c r="K130" s="2" t="s">
        <v>1789</v>
      </c>
    </row>
    <row r="131" spans="1:11" x14ac:dyDescent="0.3">
      <c r="A131" t="s">
        <v>1790</v>
      </c>
      <c r="B131" t="s">
        <v>1791</v>
      </c>
      <c r="C131" t="s">
        <v>1792</v>
      </c>
      <c r="D131" t="s">
        <v>1793</v>
      </c>
      <c r="E131" t="s">
        <v>623</v>
      </c>
      <c r="F131">
        <v>978</v>
      </c>
      <c r="G131" t="s">
        <v>624</v>
      </c>
      <c r="I131" s="1" t="s">
        <v>1794</v>
      </c>
      <c r="J131" s="1">
        <v>690</v>
      </c>
      <c r="K131" s="2" t="s">
        <v>1795</v>
      </c>
    </row>
    <row r="132" spans="1:11" x14ac:dyDescent="0.3">
      <c r="A132" t="s">
        <v>1796</v>
      </c>
      <c r="B132" t="s">
        <v>1797</v>
      </c>
      <c r="C132" t="s">
        <v>1798</v>
      </c>
      <c r="D132" t="s">
        <v>1799</v>
      </c>
      <c r="E132" t="s">
        <v>1800</v>
      </c>
      <c r="F132">
        <v>446</v>
      </c>
      <c r="G132" t="s">
        <v>1801</v>
      </c>
      <c r="I132" s="1" t="s">
        <v>1802</v>
      </c>
      <c r="J132" s="1">
        <v>938</v>
      </c>
      <c r="K132" s="2" t="s">
        <v>1803</v>
      </c>
    </row>
    <row r="133" spans="1:11" x14ac:dyDescent="0.3">
      <c r="A133" t="s">
        <v>1804</v>
      </c>
      <c r="B133" t="s">
        <v>1805</v>
      </c>
      <c r="C133" t="s">
        <v>1806</v>
      </c>
      <c r="D133" t="s">
        <v>1807</v>
      </c>
      <c r="E133" t="s">
        <v>1806</v>
      </c>
      <c r="F133">
        <v>807</v>
      </c>
      <c r="G133" t="s">
        <v>1808</v>
      </c>
      <c r="I133" s="1" t="s">
        <v>1809</v>
      </c>
      <c r="J133" s="1">
        <v>752</v>
      </c>
      <c r="K133" s="2" t="s">
        <v>1810</v>
      </c>
    </row>
    <row r="134" spans="1:11" x14ac:dyDescent="0.3">
      <c r="A134" t="s">
        <v>1811</v>
      </c>
      <c r="B134" t="s">
        <v>1812</v>
      </c>
      <c r="C134" t="s">
        <v>1813</v>
      </c>
      <c r="D134" t="s">
        <v>1814</v>
      </c>
      <c r="E134" t="s">
        <v>1815</v>
      </c>
      <c r="F134">
        <v>969</v>
      </c>
      <c r="G134" t="s">
        <v>1816</v>
      </c>
      <c r="I134" s="1" t="s">
        <v>1817</v>
      </c>
      <c r="J134" s="1">
        <v>702</v>
      </c>
      <c r="K134" s="2" t="s">
        <v>1818</v>
      </c>
    </row>
    <row r="135" spans="1:11" x14ac:dyDescent="0.3">
      <c r="A135" t="s">
        <v>1819</v>
      </c>
      <c r="B135" t="s">
        <v>1820</v>
      </c>
      <c r="C135" t="s">
        <v>1821</v>
      </c>
      <c r="D135" t="s">
        <v>1822</v>
      </c>
      <c r="E135" t="s">
        <v>1823</v>
      </c>
      <c r="F135">
        <v>458</v>
      </c>
      <c r="G135" t="s">
        <v>1824</v>
      </c>
      <c r="I135" s="1" t="s">
        <v>1825</v>
      </c>
      <c r="J135" s="1">
        <v>654</v>
      </c>
      <c r="K135" s="2" t="s">
        <v>1826</v>
      </c>
    </row>
    <row r="136" spans="1:11" x14ac:dyDescent="0.3">
      <c r="A136" t="s">
        <v>1827</v>
      </c>
      <c r="B136" t="s">
        <v>1828</v>
      </c>
      <c r="C136" t="s">
        <v>1829</v>
      </c>
      <c r="D136" t="s">
        <v>1830</v>
      </c>
      <c r="E136" t="s">
        <v>1831</v>
      </c>
      <c r="F136">
        <v>454</v>
      </c>
      <c r="G136" t="s">
        <v>1832</v>
      </c>
      <c r="I136" s="1" t="s">
        <v>1833</v>
      </c>
      <c r="J136" s="1">
        <v>694</v>
      </c>
      <c r="K136" s="2" t="s">
        <v>1834</v>
      </c>
    </row>
    <row r="137" spans="1:11" x14ac:dyDescent="0.3">
      <c r="A137" t="s">
        <v>1835</v>
      </c>
      <c r="B137" t="s">
        <v>1836</v>
      </c>
      <c r="C137" t="s">
        <v>1837</v>
      </c>
      <c r="D137" t="s">
        <v>1838</v>
      </c>
      <c r="E137" t="s">
        <v>1839</v>
      </c>
      <c r="F137">
        <v>462</v>
      </c>
      <c r="G137" t="s">
        <v>1840</v>
      </c>
      <c r="I137" s="1" t="s">
        <v>1841</v>
      </c>
      <c r="J137" s="1">
        <v>706</v>
      </c>
      <c r="K137" s="2" t="s">
        <v>1842</v>
      </c>
    </row>
    <row r="138" spans="1:11" x14ac:dyDescent="0.3">
      <c r="A138" t="s">
        <v>1843</v>
      </c>
      <c r="B138" t="s">
        <v>1844</v>
      </c>
      <c r="C138" t="s">
        <v>1845</v>
      </c>
      <c r="D138" t="s">
        <v>1846</v>
      </c>
      <c r="E138" t="s">
        <v>896</v>
      </c>
      <c r="F138">
        <v>952</v>
      </c>
      <c r="G138" t="s">
        <v>897</v>
      </c>
      <c r="I138" s="1" t="s">
        <v>1847</v>
      </c>
      <c r="J138" s="1">
        <v>968</v>
      </c>
      <c r="K138" s="2" t="s">
        <v>1848</v>
      </c>
    </row>
    <row r="139" spans="1:11" x14ac:dyDescent="0.3">
      <c r="A139" t="s">
        <v>1849</v>
      </c>
      <c r="B139" t="s">
        <v>1850</v>
      </c>
      <c r="C139" t="s">
        <v>1851</v>
      </c>
      <c r="D139" t="s">
        <v>1852</v>
      </c>
      <c r="E139" t="s">
        <v>1853</v>
      </c>
      <c r="F139">
        <v>238</v>
      </c>
      <c r="G139" t="s">
        <v>1854</v>
      </c>
      <c r="I139" s="1" t="s">
        <v>1855</v>
      </c>
      <c r="J139" s="1">
        <v>728</v>
      </c>
      <c r="K139" s="2" t="s">
        <v>1856</v>
      </c>
    </row>
    <row r="140" spans="1:11" x14ac:dyDescent="0.3">
      <c r="A140" t="s">
        <v>1857</v>
      </c>
      <c r="B140" t="s">
        <v>1858</v>
      </c>
      <c r="C140" t="s">
        <v>1859</v>
      </c>
      <c r="D140" t="s">
        <v>1860</v>
      </c>
      <c r="E140" t="s">
        <v>623</v>
      </c>
      <c r="F140">
        <v>978</v>
      </c>
      <c r="G140" t="s">
        <v>624</v>
      </c>
      <c r="I140" s="1" t="s">
        <v>1861</v>
      </c>
      <c r="J140" s="1">
        <v>678</v>
      </c>
      <c r="K140" s="2" t="s">
        <v>1862</v>
      </c>
    </row>
    <row r="141" spans="1:11" x14ac:dyDescent="0.3">
      <c r="A141" t="s">
        <v>1863</v>
      </c>
      <c r="B141" t="s">
        <v>1864</v>
      </c>
      <c r="C141" t="s">
        <v>1865</v>
      </c>
      <c r="D141" t="s">
        <v>1866</v>
      </c>
      <c r="E141" t="s">
        <v>1867</v>
      </c>
      <c r="F141">
        <v>504</v>
      </c>
      <c r="G141" t="s">
        <v>1868</v>
      </c>
      <c r="I141" s="1" t="s">
        <v>1869</v>
      </c>
      <c r="J141" s="1">
        <v>760</v>
      </c>
      <c r="K141" s="2" t="s">
        <v>1870</v>
      </c>
    </row>
    <row r="142" spans="1:11" x14ac:dyDescent="0.3">
      <c r="A142" t="s">
        <v>1871</v>
      </c>
      <c r="B142" t="s">
        <v>1872</v>
      </c>
      <c r="C142" t="s">
        <v>1873</v>
      </c>
      <c r="D142" t="s">
        <v>1874</v>
      </c>
      <c r="E142" t="s">
        <v>623</v>
      </c>
      <c r="F142">
        <v>978</v>
      </c>
      <c r="G142" t="s">
        <v>624</v>
      </c>
      <c r="I142" s="1" t="s">
        <v>1875</v>
      </c>
      <c r="J142" s="1">
        <v>748</v>
      </c>
      <c r="K142" s="2" t="s">
        <v>1876</v>
      </c>
    </row>
    <row r="143" spans="1:11" x14ac:dyDescent="0.3">
      <c r="A143" t="s">
        <v>1877</v>
      </c>
      <c r="B143" t="s">
        <v>1878</v>
      </c>
      <c r="C143" t="s">
        <v>1879</v>
      </c>
      <c r="D143" t="s">
        <v>1880</v>
      </c>
      <c r="E143" t="s">
        <v>1881</v>
      </c>
      <c r="F143">
        <v>480</v>
      </c>
      <c r="G143" t="s">
        <v>1882</v>
      </c>
      <c r="I143" s="1" t="s">
        <v>1883</v>
      </c>
      <c r="J143" s="1">
        <v>764</v>
      </c>
      <c r="K143" s="2" t="s">
        <v>1884</v>
      </c>
    </row>
    <row r="144" spans="1:11" x14ac:dyDescent="0.3">
      <c r="A144" t="s">
        <v>1885</v>
      </c>
      <c r="B144" t="s">
        <v>1886</v>
      </c>
      <c r="C144" t="s">
        <v>1887</v>
      </c>
      <c r="D144" t="s">
        <v>1888</v>
      </c>
      <c r="E144" t="s">
        <v>1889</v>
      </c>
      <c r="F144">
        <v>478</v>
      </c>
      <c r="G144" t="s">
        <v>1890</v>
      </c>
      <c r="I144" s="1" t="s">
        <v>1891</v>
      </c>
      <c r="J144" s="1">
        <v>972</v>
      </c>
      <c r="K144" s="2" t="s">
        <v>1892</v>
      </c>
    </row>
    <row r="145" spans="1:11" x14ac:dyDescent="0.3">
      <c r="A145" t="s">
        <v>1893</v>
      </c>
      <c r="B145" t="s">
        <v>1894</v>
      </c>
      <c r="C145" t="s">
        <v>1895</v>
      </c>
      <c r="D145" t="s">
        <v>1896</v>
      </c>
      <c r="E145" t="s">
        <v>623</v>
      </c>
      <c r="F145">
        <v>978</v>
      </c>
      <c r="G145" t="s">
        <v>624</v>
      </c>
      <c r="I145" s="1" t="s">
        <v>1897</v>
      </c>
      <c r="J145" s="1">
        <v>934</v>
      </c>
      <c r="K145" s="2" t="s">
        <v>1898</v>
      </c>
    </row>
    <row r="146" spans="1:11" x14ac:dyDescent="0.3">
      <c r="A146" t="s">
        <v>1899</v>
      </c>
      <c r="B146" t="s">
        <v>1900</v>
      </c>
      <c r="C146" t="s">
        <v>1901</v>
      </c>
      <c r="D146" t="s">
        <v>1902</v>
      </c>
      <c r="E146" t="s">
        <v>1903</v>
      </c>
      <c r="F146">
        <v>484</v>
      </c>
      <c r="G146" t="s">
        <v>1904</v>
      </c>
      <c r="I146" s="1" t="s">
        <v>1905</v>
      </c>
      <c r="J146" s="1">
        <v>788</v>
      </c>
      <c r="K146" s="2" t="s">
        <v>1906</v>
      </c>
    </row>
    <row r="147" spans="1:11" x14ac:dyDescent="0.3">
      <c r="A147" t="s">
        <v>1907</v>
      </c>
      <c r="B147" t="s">
        <v>1908</v>
      </c>
      <c r="C147" t="s">
        <v>1909</v>
      </c>
      <c r="D147" t="s">
        <v>1910</v>
      </c>
      <c r="E147" t="s">
        <v>1233</v>
      </c>
      <c r="F147">
        <v>840</v>
      </c>
      <c r="G147" t="s">
        <v>1234</v>
      </c>
      <c r="I147" s="1" t="s">
        <v>1911</v>
      </c>
      <c r="J147" s="1">
        <v>776</v>
      </c>
      <c r="K147" s="2" t="s">
        <v>1912</v>
      </c>
    </row>
    <row r="148" spans="1:11" x14ac:dyDescent="0.3">
      <c r="A148" t="s">
        <v>1913</v>
      </c>
      <c r="B148" t="s">
        <v>1914</v>
      </c>
      <c r="C148" t="s">
        <v>1915</v>
      </c>
      <c r="D148" t="s">
        <v>1916</v>
      </c>
      <c r="E148" t="s">
        <v>1917</v>
      </c>
      <c r="F148">
        <v>498</v>
      </c>
      <c r="G148" t="s">
        <v>1918</v>
      </c>
      <c r="I148" s="1" t="s">
        <v>1919</v>
      </c>
      <c r="J148" s="1">
        <v>949</v>
      </c>
      <c r="K148" s="2" t="s">
        <v>1920</v>
      </c>
    </row>
    <row r="149" spans="1:11" x14ac:dyDescent="0.3">
      <c r="A149" t="s">
        <v>1921</v>
      </c>
      <c r="B149" t="s">
        <v>1922</v>
      </c>
      <c r="C149" t="s">
        <v>1923</v>
      </c>
      <c r="D149" t="s">
        <v>1924</v>
      </c>
      <c r="E149" t="s">
        <v>623</v>
      </c>
      <c r="F149">
        <v>978</v>
      </c>
      <c r="G149" t="s">
        <v>624</v>
      </c>
      <c r="I149" s="1" t="s">
        <v>1925</v>
      </c>
      <c r="J149" s="1">
        <v>780</v>
      </c>
      <c r="K149" s="2" t="s">
        <v>1926</v>
      </c>
    </row>
    <row r="150" spans="1:11" x14ac:dyDescent="0.3">
      <c r="A150" t="s">
        <v>1927</v>
      </c>
      <c r="B150" t="s">
        <v>1928</v>
      </c>
      <c r="C150" t="s">
        <v>1929</v>
      </c>
      <c r="D150" t="s">
        <v>1930</v>
      </c>
      <c r="E150" t="s">
        <v>1931</v>
      </c>
      <c r="F150">
        <v>496</v>
      </c>
      <c r="G150" t="s">
        <v>1932</v>
      </c>
      <c r="I150" s="1" t="s">
        <v>1933</v>
      </c>
      <c r="J150" s="1">
        <v>0</v>
      </c>
      <c r="K150" s="2" t="s">
        <v>1934</v>
      </c>
    </row>
    <row r="151" spans="1:11" x14ac:dyDescent="0.3">
      <c r="A151" t="s">
        <v>1935</v>
      </c>
      <c r="B151" t="s">
        <v>1936</v>
      </c>
      <c r="C151" t="s">
        <v>1937</v>
      </c>
      <c r="D151" t="s">
        <v>1938</v>
      </c>
      <c r="E151" t="s">
        <v>623</v>
      </c>
      <c r="F151">
        <v>978</v>
      </c>
      <c r="G151" t="s">
        <v>624</v>
      </c>
      <c r="I151" s="1" t="s">
        <v>1939</v>
      </c>
      <c r="J151" s="1">
        <v>901</v>
      </c>
      <c r="K151" s="2" t="s">
        <v>1940</v>
      </c>
    </row>
    <row r="152" spans="1:11" x14ac:dyDescent="0.3">
      <c r="A152" t="s">
        <v>1941</v>
      </c>
      <c r="B152" t="s">
        <v>1942</v>
      </c>
      <c r="C152" t="s">
        <v>1943</v>
      </c>
      <c r="D152" t="s">
        <v>1944</v>
      </c>
      <c r="E152" t="s">
        <v>662</v>
      </c>
      <c r="F152">
        <v>951</v>
      </c>
      <c r="G152" t="s">
        <v>663</v>
      </c>
      <c r="I152" s="1" t="s">
        <v>1945</v>
      </c>
      <c r="J152" s="1">
        <v>834</v>
      </c>
      <c r="K152" s="2" t="s">
        <v>1946</v>
      </c>
    </row>
    <row r="153" spans="1:11" x14ac:dyDescent="0.3">
      <c r="A153" t="s">
        <v>1947</v>
      </c>
      <c r="B153" t="s">
        <v>1948</v>
      </c>
      <c r="C153" t="s">
        <v>1949</v>
      </c>
      <c r="D153" t="s">
        <v>1950</v>
      </c>
      <c r="E153" t="s">
        <v>1951</v>
      </c>
      <c r="F153">
        <v>943</v>
      </c>
      <c r="G153" t="s">
        <v>1952</v>
      </c>
      <c r="I153" s="1" t="s">
        <v>1953</v>
      </c>
      <c r="J153" s="1">
        <v>980</v>
      </c>
      <c r="K153" s="2" t="s">
        <v>1954</v>
      </c>
    </row>
    <row r="154" spans="1:11" x14ac:dyDescent="0.3">
      <c r="A154" t="s">
        <v>1955</v>
      </c>
      <c r="B154" t="s">
        <v>1956</v>
      </c>
      <c r="C154" t="s">
        <v>1957</v>
      </c>
      <c r="D154" t="s">
        <v>1958</v>
      </c>
      <c r="E154" t="s">
        <v>1959</v>
      </c>
      <c r="F154">
        <v>104</v>
      </c>
      <c r="G154" t="s">
        <v>1960</v>
      </c>
      <c r="I154" s="1" t="s">
        <v>1961</v>
      </c>
      <c r="J154" s="1">
        <v>800</v>
      </c>
      <c r="K154" s="2" t="s">
        <v>1962</v>
      </c>
    </row>
    <row r="155" spans="1:11" x14ac:dyDescent="0.3">
      <c r="A155" t="s">
        <v>1963</v>
      </c>
      <c r="B155" t="s">
        <v>1964</v>
      </c>
      <c r="C155" t="s">
        <v>1965</v>
      </c>
      <c r="D155" t="s">
        <v>1966</v>
      </c>
      <c r="E155" t="s">
        <v>1967</v>
      </c>
      <c r="F155">
        <v>516</v>
      </c>
      <c r="G155" t="s">
        <v>1968</v>
      </c>
      <c r="I155" s="1" t="s">
        <v>1969</v>
      </c>
      <c r="J155" s="1">
        <v>840</v>
      </c>
      <c r="K155" s="2" t="s">
        <v>1970</v>
      </c>
    </row>
    <row r="156" spans="1:11" x14ac:dyDescent="0.3">
      <c r="A156" t="s">
        <v>1971</v>
      </c>
      <c r="B156" t="s">
        <v>1972</v>
      </c>
      <c r="C156" t="s">
        <v>1973</v>
      </c>
      <c r="D156" t="s">
        <v>1974</v>
      </c>
      <c r="I156" s="1" t="s">
        <v>1969</v>
      </c>
      <c r="J156" s="1"/>
      <c r="K156" s="2"/>
    </row>
    <row r="157" spans="1:11" x14ac:dyDescent="0.3">
      <c r="A157" t="s">
        <v>1975</v>
      </c>
      <c r="B157" t="s">
        <v>1976</v>
      </c>
      <c r="C157" t="s">
        <v>1977</v>
      </c>
      <c r="D157" t="s">
        <v>1978</v>
      </c>
      <c r="E157" t="s">
        <v>1979</v>
      </c>
      <c r="F157">
        <v>524</v>
      </c>
      <c r="G157" t="s">
        <v>1980</v>
      </c>
      <c r="I157" s="1" t="s">
        <v>1981</v>
      </c>
      <c r="J157" s="1">
        <v>858</v>
      </c>
      <c r="K157" s="2" t="s">
        <v>1982</v>
      </c>
    </row>
    <row r="158" spans="1:11" x14ac:dyDescent="0.3">
      <c r="A158" t="s">
        <v>1983</v>
      </c>
      <c r="B158" t="s">
        <v>1984</v>
      </c>
      <c r="C158" t="s">
        <v>1985</v>
      </c>
      <c r="D158" t="s">
        <v>1986</v>
      </c>
      <c r="E158" t="s">
        <v>1987</v>
      </c>
      <c r="F158">
        <v>558</v>
      </c>
      <c r="G158" t="s">
        <v>1988</v>
      </c>
      <c r="I158" s="1" t="s">
        <v>1989</v>
      </c>
      <c r="J158" s="1">
        <v>860</v>
      </c>
      <c r="K158" s="2" t="s">
        <v>1990</v>
      </c>
    </row>
    <row r="159" spans="1:11" x14ac:dyDescent="0.3">
      <c r="A159" t="s">
        <v>1991</v>
      </c>
      <c r="B159" t="s">
        <v>1992</v>
      </c>
      <c r="C159" t="s">
        <v>1993</v>
      </c>
      <c r="D159" t="s">
        <v>1994</v>
      </c>
      <c r="E159" t="s">
        <v>896</v>
      </c>
      <c r="F159">
        <v>952</v>
      </c>
      <c r="G159" t="s">
        <v>897</v>
      </c>
      <c r="I159" s="1" t="s">
        <v>1995</v>
      </c>
      <c r="J159" s="1">
        <v>937</v>
      </c>
      <c r="K159" s="2" t="s">
        <v>1996</v>
      </c>
    </row>
    <row r="160" spans="1:11" x14ac:dyDescent="0.3">
      <c r="A160" t="s">
        <v>1997</v>
      </c>
      <c r="B160" t="s">
        <v>1998</v>
      </c>
      <c r="C160" t="s">
        <v>1999</v>
      </c>
      <c r="D160" t="s">
        <v>2000</v>
      </c>
      <c r="E160" t="s">
        <v>2001</v>
      </c>
      <c r="F160">
        <v>566</v>
      </c>
      <c r="G160" t="s">
        <v>2002</v>
      </c>
      <c r="I160" s="1" t="s">
        <v>2003</v>
      </c>
      <c r="J160" s="1">
        <v>704</v>
      </c>
      <c r="K160" s="2" t="s">
        <v>2004</v>
      </c>
    </row>
    <row r="161" spans="1:11" x14ac:dyDescent="0.3">
      <c r="A161" t="s">
        <v>2005</v>
      </c>
      <c r="B161" t="s">
        <v>2006</v>
      </c>
      <c r="C161" t="s">
        <v>2007</v>
      </c>
      <c r="D161" t="s">
        <v>2008</v>
      </c>
      <c r="I161" s="1" t="s">
        <v>2009</v>
      </c>
      <c r="J161" s="1">
        <v>548</v>
      </c>
      <c r="K161" s="2" t="s">
        <v>2010</v>
      </c>
    </row>
    <row r="162" spans="1:11" x14ac:dyDescent="0.3">
      <c r="A162" t="s">
        <v>2011</v>
      </c>
      <c r="B162" t="s">
        <v>2012</v>
      </c>
      <c r="C162" t="s">
        <v>2013</v>
      </c>
      <c r="D162" t="s">
        <v>2014</v>
      </c>
      <c r="E162" t="s">
        <v>2015</v>
      </c>
      <c r="F162">
        <v>578</v>
      </c>
      <c r="G162" t="s">
        <v>2016</v>
      </c>
      <c r="I162" s="1" t="s">
        <v>2017</v>
      </c>
      <c r="J162" s="1">
        <v>882</v>
      </c>
      <c r="K162" s="2" t="s">
        <v>2018</v>
      </c>
    </row>
    <row r="163" spans="1:11" x14ac:dyDescent="0.3">
      <c r="A163" t="s">
        <v>2019</v>
      </c>
      <c r="B163" t="s">
        <v>2020</v>
      </c>
      <c r="C163" t="s">
        <v>2021</v>
      </c>
      <c r="D163" t="s">
        <v>2022</v>
      </c>
      <c r="I163" s="1" t="s">
        <v>2023</v>
      </c>
      <c r="J163" s="1">
        <v>950</v>
      </c>
      <c r="K163" s="2" t="s">
        <v>2024</v>
      </c>
    </row>
    <row r="164" spans="1:11" x14ac:dyDescent="0.3">
      <c r="A164" t="s">
        <v>2025</v>
      </c>
      <c r="B164" t="s">
        <v>2026</v>
      </c>
      <c r="C164" t="s">
        <v>2027</v>
      </c>
      <c r="D164" t="s">
        <v>2028</v>
      </c>
      <c r="E164" t="s">
        <v>2029</v>
      </c>
      <c r="F164">
        <v>554</v>
      </c>
      <c r="G164" t="s">
        <v>2030</v>
      </c>
      <c r="I164" s="1" t="s">
        <v>2031</v>
      </c>
      <c r="J164" s="1">
        <v>951</v>
      </c>
      <c r="K164" s="2" t="s">
        <v>2032</v>
      </c>
    </row>
    <row r="165" spans="1:11" x14ac:dyDescent="0.3">
      <c r="A165" t="s">
        <v>2033</v>
      </c>
      <c r="B165" t="s">
        <v>2034</v>
      </c>
      <c r="C165" t="s">
        <v>2035</v>
      </c>
      <c r="D165" t="s">
        <v>2036</v>
      </c>
      <c r="E165" t="s">
        <v>2037</v>
      </c>
      <c r="F165">
        <v>512</v>
      </c>
      <c r="G165" t="s">
        <v>2038</v>
      </c>
      <c r="I165" s="1" t="s">
        <v>2039</v>
      </c>
      <c r="J165" s="1">
        <v>952</v>
      </c>
      <c r="K165" s="2" t="s">
        <v>2040</v>
      </c>
    </row>
    <row r="166" spans="1:11" x14ac:dyDescent="0.3">
      <c r="A166" t="s">
        <v>2041</v>
      </c>
      <c r="B166" t="s">
        <v>2042</v>
      </c>
      <c r="C166" t="s">
        <v>2043</v>
      </c>
      <c r="D166" t="s">
        <v>2044</v>
      </c>
      <c r="E166" t="s">
        <v>2045</v>
      </c>
      <c r="F166">
        <v>800</v>
      </c>
      <c r="G166" t="s">
        <v>2046</v>
      </c>
      <c r="I166" s="1" t="s">
        <v>2047</v>
      </c>
      <c r="J166" s="1">
        <v>886</v>
      </c>
      <c r="K166" s="2" t="s">
        <v>2048</v>
      </c>
    </row>
    <row r="167" spans="1:11" x14ac:dyDescent="0.3">
      <c r="A167" t="s">
        <v>2049</v>
      </c>
      <c r="B167" t="s">
        <v>2050</v>
      </c>
      <c r="C167" t="s">
        <v>2051</v>
      </c>
      <c r="D167" t="s">
        <v>2052</v>
      </c>
      <c r="E167" t="s">
        <v>2053</v>
      </c>
      <c r="F167">
        <v>860</v>
      </c>
      <c r="G167" t="s">
        <v>1990</v>
      </c>
      <c r="I167" s="1" t="s">
        <v>2054</v>
      </c>
      <c r="J167" s="1">
        <v>710</v>
      </c>
      <c r="K167" s="2" t="s">
        <v>2055</v>
      </c>
    </row>
    <row r="168" spans="1:11" x14ac:dyDescent="0.3">
      <c r="A168" t="s">
        <v>2056</v>
      </c>
      <c r="B168" t="s">
        <v>2057</v>
      </c>
      <c r="C168" t="s">
        <v>2058</v>
      </c>
      <c r="D168" t="s">
        <v>2059</v>
      </c>
      <c r="E168" t="s">
        <v>2060</v>
      </c>
      <c r="F168">
        <v>586</v>
      </c>
      <c r="G168" t="s">
        <v>2061</v>
      </c>
      <c r="I168" s="1" t="s">
        <v>2062</v>
      </c>
      <c r="J168" s="1">
        <v>967</v>
      </c>
      <c r="K168" s="2" t="s">
        <v>2063</v>
      </c>
    </row>
    <row r="169" spans="1:11" x14ac:dyDescent="0.3">
      <c r="A169" t="s">
        <v>2064</v>
      </c>
      <c r="B169" t="s">
        <v>2065</v>
      </c>
      <c r="C169" t="s">
        <v>2066</v>
      </c>
      <c r="D169" t="s">
        <v>2067</v>
      </c>
      <c r="E169" t="s">
        <v>1233</v>
      </c>
      <c r="F169">
        <v>840</v>
      </c>
      <c r="G169" t="s">
        <v>1234</v>
      </c>
    </row>
    <row r="170" spans="1:11" x14ac:dyDescent="0.3">
      <c r="A170" t="s">
        <v>2068</v>
      </c>
      <c r="B170" t="s">
        <v>2069</v>
      </c>
      <c r="C170" t="s">
        <v>2070</v>
      </c>
      <c r="D170" t="s">
        <v>2071</v>
      </c>
      <c r="E170" t="s">
        <v>2072</v>
      </c>
      <c r="F170">
        <v>590</v>
      </c>
      <c r="G170" t="s">
        <v>1694</v>
      </c>
    </row>
    <row r="171" spans="1:11" x14ac:dyDescent="0.3">
      <c r="A171" t="s">
        <v>2073</v>
      </c>
      <c r="B171" t="s">
        <v>2074</v>
      </c>
      <c r="C171" t="s">
        <v>2075</v>
      </c>
      <c r="D171" t="s">
        <v>2076</v>
      </c>
      <c r="E171" t="s">
        <v>2077</v>
      </c>
      <c r="F171">
        <v>598</v>
      </c>
      <c r="G171" t="s">
        <v>1710</v>
      </c>
    </row>
    <row r="172" spans="1:11" x14ac:dyDescent="0.3">
      <c r="A172" t="s">
        <v>2078</v>
      </c>
      <c r="B172" t="s">
        <v>2079</v>
      </c>
      <c r="C172" t="s">
        <v>2080</v>
      </c>
      <c r="D172" t="s">
        <v>2081</v>
      </c>
      <c r="E172" t="s">
        <v>2082</v>
      </c>
      <c r="F172">
        <v>600</v>
      </c>
      <c r="G172" t="s">
        <v>2083</v>
      </c>
    </row>
    <row r="173" spans="1:11" x14ac:dyDescent="0.3">
      <c r="A173" t="s">
        <v>2084</v>
      </c>
      <c r="B173" t="s">
        <v>2085</v>
      </c>
      <c r="C173" t="s">
        <v>2086</v>
      </c>
      <c r="D173" t="s">
        <v>2087</v>
      </c>
      <c r="E173" t="s">
        <v>623</v>
      </c>
      <c r="F173">
        <v>978</v>
      </c>
      <c r="G173" t="s">
        <v>624</v>
      </c>
    </row>
    <row r="174" spans="1:11" x14ac:dyDescent="0.3">
      <c r="A174" t="s">
        <v>2088</v>
      </c>
      <c r="B174" t="s">
        <v>2089</v>
      </c>
      <c r="C174" t="s">
        <v>2090</v>
      </c>
      <c r="D174" t="s">
        <v>2091</v>
      </c>
      <c r="E174" t="s">
        <v>2092</v>
      </c>
      <c r="F174">
        <v>604</v>
      </c>
      <c r="G174" t="s">
        <v>2093</v>
      </c>
    </row>
    <row r="175" spans="1:11" x14ac:dyDescent="0.3">
      <c r="A175" t="s">
        <v>2094</v>
      </c>
      <c r="B175" t="s">
        <v>2095</v>
      </c>
      <c r="C175" t="s">
        <v>2096</v>
      </c>
      <c r="D175" t="s">
        <v>2097</v>
      </c>
      <c r="E175" t="s">
        <v>2098</v>
      </c>
      <c r="F175">
        <v>608</v>
      </c>
      <c r="G175" t="s">
        <v>2099</v>
      </c>
    </row>
    <row r="176" spans="1:11" x14ac:dyDescent="0.3">
      <c r="A176" t="s">
        <v>2100</v>
      </c>
      <c r="B176" t="s">
        <v>2101</v>
      </c>
      <c r="C176" t="s">
        <v>2102</v>
      </c>
      <c r="D176" t="s">
        <v>2103</v>
      </c>
    </row>
    <row r="177" spans="1:7" x14ac:dyDescent="0.3">
      <c r="A177" t="s">
        <v>2104</v>
      </c>
      <c r="B177" t="s">
        <v>2105</v>
      </c>
      <c r="C177" t="s">
        <v>2106</v>
      </c>
      <c r="D177" t="s">
        <v>2107</v>
      </c>
      <c r="E177" t="s">
        <v>2108</v>
      </c>
      <c r="F177">
        <v>985</v>
      </c>
      <c r="G177" t="s">
        <v>2109</v>
      </c>
    </row>
    <row r="178" spans="1:7" x14ac:dyDescent="0.3">
      <c r="A178" t="s">
        <v>2110</v>
      </c>
      <c r="B178" t="s">
        <v>2111</v>
      </c>
      <c r="C178" t="s">
        <v>2112</v>
      </c>
      <c r="D178" t="s">
        <v>2113</v>
      </c>
      <c r="E178" t="s">
        <v>623</v>
      </c>
      <c r="F178">
        <v>978</v>
      </c>
      <c r="G178" t="s">
        <v>624</v>
      </c>
    </row>
    <row r="179" spans="1:7" x14ac:dyDescent="0.3">
      <c r="A179" t="s">
        <v>2114</v>
      </c>
      <c r="B179" t="s">
        <v>2115</v>
      </c>
      <c r="C179" t="s">
        <v>2116</v>
      </c>
      <c r="D179" t="s">
        <v>2117</v>
      </c>
      <c r="E179" t="s">
        <v>1233</v>
      </c>
      <c r="F179">
        <v>840</v>
      </c>
      <c r="G179" t="s">
        <v>1234</v>
      </c>
    </row>
    <row r="180" spans="1:7" x14ac:dyDescent="0.3">
      <c r="A180" t="s">
        <v>2118</v>
      </c>
      <c r="B180" t="s">
        <v>2119</v>
      </c>
      <c r="C180" t="s">
        <v>2120</v>
      </c>
      <c r="D180" t="s">
        <v>2121</v>
      </c>
      <c r="E180" t="s">
        <v>623</v>
      </c>
      <c r="F180">
        <v>978</v>
      </c>
      <c r="G180" t="s">
        <v>624</v>
      </c>
    </row>
    <row r="181" spans="1:7" x14ac:dyDescent="0.3">
      <c r="A181" t="s">
        <v>2122</v>
      </c>
      <c r="B181" t="s">
        <v>2123</v>
      </c>
      <c r="C181" t="s">
        <v>2124</v>
      </c>
      <c r="D181" t="s">
        <v>2125</v>
      </c>
      <c r="E181" t="s">
        <v>2126</v>
      </c>
      <c r="F181">
        <v>634</v>
      </c>
      <c r="G181" t="s">
        <v>2127</v>
      </c>
    </row>
    <row r="182" spans="1:7" x14ac:dyDescent="0.3">
      <c r="A182" s="3" t="s">
        <v>2128</v>
      </c>
      <c r="B182" s="3" t="s">
        <v>2129</v>
      </c>
      <c r="C182" s="3" t="s">
        <v>2130</v>
      </c>
      <c r="D182" s="3" t="s">
        <v>2131</v>
      </c>
      <c r="E182" s="3" t="s">
        <v>94</v>
      </c>
      <c r="F182" s="3">
        <v>950</v>
      </c>
      <c r="G182" s="3" t="s">
        <v>1024</v>
      </c>
    </row>
    <row r="183" spans="1:7" ht="28.8" x14ac:dyDescent="0.3">
      <c r="A183" s="3" t="s">
        <v>2132</v>
      </c>
      <c r="B183" s="3" t="s">
        <v>2133</v>
      </c>
      <c r="C183" s="3" t="s">
        <v>2134</v>
      </c>
      <c r="D183" s="3" t="s">
        <v>2135</v>
      </c>
      <c r="E183" s="3" t="s">
        <v>2136</v>
      </c>
      <c r="F183" s="3">
        <v>976</v>
      </c>
      <c r="G183" s="3" t="s">
        <v>2137</v>
      </c>
    </row>
    <row r="184" spans="1:7" x14ac:dyDescent="0.3">
      <c r="A184" t="s">
        <v>2138</v>
      </c>
      <c r="B184" t="s">
        <v>2139</v>
      </c>
      <c r="C184" t="s">
        <v>2140</v>
      </c>
      <c r="D184" t="s">
        <v>2141</v>
      </c>
      <c r="E184" t="s">
        <v>2142</v>
      </c>
      <c r="F184">
        <v>214</v>
      </c>
      <c r="G184" t="s">
        <v>2143</v>
      </c>
    </row>
    <row r="185" spans="1:7" x14ac:dyDescent="0.3">
      <c r="A185" t="s">
        <v>2144</v>
      </c>
      <c r="B185" t="s">
        <v>2145</v>
      </c>
      <c r="C185" t="s">
        <v>2146</v>
      </c>
      <c r="D185" t="s">
        <v>2147</v>
      </c>
      <c r="E185" t="s">
        <v>94</v>
      </c>
      <c r="F185">
        <v>950</v>
      </c>
      <c r="G185" t="s">
        <v>1024</v>
      </c>
    </row>
    <row r="186" spans="1:7" x14ac:dyDescent="0.3">
      <c r="A186" t="s">
        <v>2148</v>
      </c>
      <c r="B186" t="s">
        <v>2149</v>
      </c>
      <c r="C186" t="s">
        <v>2150</v>
      </c>
      <c r="D186" t="s">
        <v>2151</v>
      </c>
      <c r="E186" t="s">
        <v>2152</v>
      </c>
      <c r="F186">
        <v>417</v>
      </c>
      <c r="G186" t="s">
        <v>2153</v>
      </c>
    </row>
    <row r="187" spans="1:7" x14ac:dyDescent="0.3">
      <c r="A187" s="3" t="s">
        <v>2154</v>
      </c>
      <c r="B187" s="3" t="s">
        <v>2155</v>
      </c>
      <c r="C187" s="3" t="s">
        <v>2156</v>
      </c>
      <c r="D187" s="3" t="s">
        <v>2157</v>
      </c>
      <c r="E187" s="3" t="s">
        <v>2158</v>
      </c>
      <c r="F187" s="3">
        <v>203</v>
      </c>
      <c r="G187" s="3" t="s">
        <v>2159</v>
      </c>
    </row>
    <row r="188" spans="1:7" x14ac:dyDescent="0.3">
      <c r="A188" t="s">
        <v>2160</v>
      </c>
      <c r="B188" t="s">
        <v>2161</v>
      </c>
      <c r="C188" t="s">
        <v>2162</v>
      </c>
      <c r="D188" t="s">
        <v>2163</v>
      </c>
      <c r="E188" t="s">
        <v>623</v>
      </c>
      <c r="F188">
        <v>978</v>
      </c>
      <c r="G188" t="s">
        <v>624</v>
      </c>
    </row>
    <row r="189" spans="1:7" x14ac:dyDescent="0.3">
      <c r="A189" t="s">
        <v>2164</v>
      </c>
      <c r="B189" t="s">
        <v>2165</v>
      </c>
      <c r="C189" t="s">
        <v>2166</v>
      </c>
      <c r="D189" t="s">
        <v>2167</v>
      </c>
      <c r="E189" t="s">
        <v>2168</v>
      </c>
      <c r="F189">
        <v>946</v>
      </c>
      <c r="G189" t="s">
        <v>2169</v>
      </c>
    </row>
    <row r="190" spans="1:7" x14ac:dyDescent="0.3">
      <c r="A190" t="s">
        <v>2170</v>
      </c>
      <c r="B190" t="s">
        <v>2171</v>
      </c>
      <c r="C190" t="s">
        <v>2172</v>
      </c>
      <c r="D190" t="s">
        <v>2173</v>
      </c>
      <c r="E190" t="s">
        <v>2174</v>
      </c>
      <c r="F190">
        <v>826</v>
      </c>
      <c r="G190" t="s">
        <v>2175</v>
      </c>
    </row>
    <row r="191" spans="1:7" x14ac:dyDescent="0.3">
      <c r="A191" t="s">
        <v>2176</v>
      </c>
      <c r="B191" t="s">
        <v>2177</v>
      </c>
      <c r="C191" t="s">
        <v>2178</v>
      </c>
      <c r="D191" t="s">
        <v>2179</v>
      </c>
      <c r="E191" t="s">
        <v>2180</v>
      </c>
      <c r="F191">
        <v>418</v>
      </c>
      <c r="G191" t="s">
        <v>2181</v>
      </c>
    </row>
    <row r="192" spans="1:7" x14ac:dyDescent="0.3">
      <c r="A192" t="s">
        <v>2182</v>
      </c>
      <c r="B192" t="s">
        <v>2183</v>
      </c>
      <c r="C192" t="s">
        <v>2184</v>
      </c>
      <c r="D192" t="s">
        <v>2185</v>
      </c>
      <c r="E192" t="s">
        <v>2186</v>
      </c>
      <c r="F192">
        <v>646</v>
      </c>
      <c r="G192" t="s">
        <v>2187</v>
      </c>
    </row>
    <row r="193" spans="1:7" x14ac:dyDescent="0.3">
      <c r="A193" t="s">
        <v>2188</v>
      </c>
      <c r="B193" t="s">
        <v>2189</v>
      </c>
      <c r="C193" t="s">
        <v>2190</v>
      </c>
      <c r="D193" t="s">
        <v>2191</v>
      </c>
    </row>
    <row r="194" spans="1:7" x14ac:dyDescent="0.3">
      <c r="A194" t="s">
        <v>2192</v>
      </c>
      <c r="B194" t="s">
        <v>2193</v>
      </c>
      <c r="C194" t="s">
        <v>2194</v>
      </c>
      <c r="D194" t="s">
        <v>2195</v>
      </c>
      <c r="E194" t="s">
        <v>2196</v>
      </c>
      <c r="F194">
        <v>654</v>
      </c>
      <c r="G194" t="s">
        <v>2197</v>
      </c>
    </row>
    <row r="195" spans="1:7" x14ac:dyDescent="0.3">
      <c r="A195" t="s">
        <v>2198</v>
      </c>
      <c r="B195" t="s">
        <v>2199</v>
      </c>
      <c r="C195" t="s">
        <v>2200</v>
      </c>
      <c r="D195" t="s">
        <v>2201</v>
      </c>
      <c r="E195" t="s">
        <v>662</v>
      </c>
      <c r="F195">
        <v>951</v>
      </c>
      <c r="G195" t="s">
        <v>663</v>
      </c>
    </row>
    <row r="196" spans="1:7" x14ac:dyDescent="0.3">
      <c r="A196" t="s">
        <v>2202</v>
      </c>
      <c r="B196" t="s">
        <v>2203</v>
      </c>
      <c r="C196" t="s">
        <v>2204</v>
      </c>
      <c r="D196" t="s">
        <v>2205</v>
      </c>
      <c r="E196" t="s">
        <v>623</v>
      </c>
      <c r="F196">
        <v>978</v>
      </c>
      <c r="G196" t="s">
        <v>624</v>
      </c>
    </row>
    <row r="197" spans="1:7" x14ac:dyDescent="0.3">
      <c r="A197" t="s">
        <v>2206</v>
      </c>
      <c r="B197" t="s">
        <v>2207</v>
      </c>
      <c r="C197" t="s">
        <v>2208</v>
      </c>
      <c r="D197" t="s">
        <v>2209</v>
      </c>
      <c r="E197" t="s">
        <v>623</v>
      </c>
      <c r="F197">
        <v>978</v>
      </c>
      <c r="G197" t="s">
        <v>624</v>
      </c>
    </row>
    <row r="198" spans="1:7" x14ac:dyDescent="0.3">
      <c r="A198" t="s">
        <v>2210</v>
      </c>
      <c r="B198" t="s">
        <v>2211</v>
      </c>
      <c r="C198" t="s">
        <v>2212</v>
      </c>
      <c r="D198" t="s">
        <v>2213</v>
      </c>
      <c r="E198" t="s">
        <v>662</v>
      </c>
      <c r="F198">
        <v>951</v>
      </c>
      <c r="G198" t="s">
        <v>663</v>
      </c>
    </row>
    <row r="199" spans="1:7" x14ac:dyDescent="0.3">
      <c r="A199" t="s">
        <v>2214</v>
      </c>
      <c r="B199" t="s">
        <v>2215</v>
      </c>
      <c r="C199" t="s">
        <v>2216</v>
      </c>
      <c r="D199" t="s">
        <v>2217</v>
      </c>
      <c r="E199" t="s">
        <v>623</v>
      </c>
      <c r="F199">
        <v>978</v>
      </c>
      <c r="G199" t="s">
        <v>624</v>
      </c>
    </row>
    <row r="200" spans="1:7" x14ac:dyDescent="0.3">
      <c r="A200" t="s">
        <v>2218</v>
      </c>
      <c r="B200" t="s">
        <v>2219</v>
      </c>
      <c r="C200" t="s">
        <v>2220</v>
      </c>
      <c r="D200" t="s">
        <v>2221</v>
      </c>
      <c r="E200" t="s">
        <v>662</v>
      </c>
      <c r="F200">
        <v>951</v>
      </c>
      <c r="G200" t="s">
        <v>663</v>
      </c>
    </row>
    <row r="201" spans="1:7" x14ac:dyDescent="0.3">
      <c r="A201" t="s">
        <v>2222</v>
      </c>
      <c r="B201" t="s">
        <v>2223</v>
      </c>
      <c r="C201" t="s">
        <v>2224</v>
      </c>
      <c r="D201" t="s">
        <v>2225</v>
      </c>
      <c r="E201" t="s">
        <v>623</v>
      </c>
      <c r="F201">
        <v>978</v>
      </c>
      <c r="G201" t="s">
        <v>624</v>
      </c>
    </row>
    <row r="202" spans="1:7" x14ac:dyDescent="0.3">
      <c r="A202" t="s">
        <v>2226</v>
      </c>
      <c r="B202" t="s">
        <v>2227</v>
      </c>
      <c r="C202" t="s">
        <v>2228</v>
      </c>
      <c r="D202" t="s">
        <v>2229</v>
      </c>
      <c r="E202" t="s">
        <v>1233</v>
      </c>
      <c r="F202">
        <v>840</v>
      </c>
      <c r="G202" t="s">
        <v>1234</v>
      </c>
    </row>
    <row r="203" spans="1:7" x14ac:dyDescent="0.3">
      <c r="A203" t="s">
        <v>2230</v>
      </c>
      <c r="B203" t="s">
        <v>2231</v>
      </c>
      <c r="C203" t="s">
        <v>2232</v>
      </c>
      <c r="D203" t="s">
        <v>2233</v>
      </c>
      <c r="E203" t="s">
        <v>2234</v>
      </c>
      <c r="F203">
        <v>882</v>
      </c>
      <c r="G203" t="s">
        <v>2235</v>
      </c>
    </row>
    <row r="204" spans="1:7" x14ac:dyDescent="0.3">
      <c r="A204" s="3" t="s">
        <v>2236</v>
      </c>
      <c r="B204" s="3" t="s">
        <v>2237</v>
      </c>
      <c r="C204" s="3" t="s">
        <v>2238</v>
      </c>
      <c r="D204" s="3" t="s">
        <v>2239</v>
      </c>
      <c r="E204" s="3" t="s">
        <v>1233</v>
      </c>
      <c r="F204" s="3">
        <v>840</v>
      </c>
      <c r="G204" s="3" t="s">
        <v>1234</v>
      </c>
    </row>
    <row r="205" spans="1:7" x14ac:dyDescent="0.3">
      <c r="A205" t="s">
        <v>2240</v>
      </c>
      <c r="B205" t="s">
        <v>2241</v>
      </c>
      <c r="C205" t="s">
        <v>2242</v>
      </c>
      <c r="D205" t="s">
        <v>2243</v>
      </c>
      <c r="E205" t="s">
        <v>2244</v>
      </c>
      <c r="F205">
        <v>678</v>
      </c>
      <c r="G205" t="s">
        <v>2245</v>
      </c>
    </row>
    <row r="206" spans="1:7" x14ac:dyDescent="0.3">
      <c r="A206" t="s">
        <v>2246</v>
      </c>
      <c r="B206" t="s">
        <v>2247</v>
      </c>
      <c r="C206" t="s">
        <v>2248</v>
      </c>
      <c r="D206" t="s">
        <v>2249</v>
      </c>
      <c r="E206" t="s">
        <v>896</v>
      </c>
      <c r="F206">
        <v>952</v>
      </c>
      <c r="G206" t="s">
        <v>897</v>
      </c>
    </row>
    <row r="207" spans="1:7" x14ac:dyDescent="0.3">
      <c r="A207" t="s">
        <v>2250</v>
      </c>
      <c r="B207" t="s">
        <v>2251</v>
      </c>
      <c r="C207" t="s">
        <v>2252</v>
      </c>
      <c r="D207" t="s">
        <v>2253</v>
      </c>
      <c r="E207" t="s">
        <v>2254</v>
      </c>
      <c r="F207">
        <v>941</v>
      </c>
      <c r="G207" t="s">
        <v>2255</v>
      </c>
    </row>
    <row r="208" spans="1:7" x14ac:dyDescent="0.3">
      <c r="A208" t="s">
        <v>2256</v>
      </c>
      <c r="B208" t="s">
        <v>2257</v>
      </c>
      <c r="C208" t="s">
        <v>2258</v>
      </c>
      <c r="D208" t="s">
        <v>2259</v>
      </c>
      <c r="E208" t="s">
        <v>2260</v>
      </c>
      <c r="F208">
        <v>690</v>
      </c>
      <c r="G208" t="s">
        <v>2261</v>
      </c>
    </row>
    <row r="209" spans="1:7" x14ac:dyDescent="0.3">
      <c r="A209" t="s">
        <v>2262</v>
      </c>
      <c r="B209" t="s">
        <v>2263</v>
      </c>
      <c r="C209" t="s">
        <v>2264</v>
      </c>
      <c r="D209" t="s">
        <v>2265</v>
      </c>
      <c r="E209" t="s">
        <v>2266</v>
      </c>
      <c r="F209">
        <v>694</v>
      </c>
      <c r="G209" t="s">
        <v>2267</v>
      </c>
    </row>
    <row r="210" spans="1:7" x14ac:dyDescent="0.3">
      <c r="A210" t="s">
        <v>2268</v>
      </c>
      <c r="B210" t="s">
        <v>2269</v>
      </c>
      <c r="C210" t="s">
        <v>2270</v>
      </c>
      <c r="D210" t="s">
        <v>2271</v>
      </c>
      <c r="E210" t="s">
        <v>2272</v>
      </c>
      <c r="F210">
        <v>702</v>
      </c>
      <c r="G210" t="s">
        <v>2273</v>
      </c>
    </row>
    <row r="211" spans="1:7" x14ac:dyDescent="0.3">
      <c r="A211" t="s">
        <v>2274</v>
      </c>
      <c r="B211" t="s">
        <v>2275</v>
      </c>
      <c r="C211" t="s">
        <v>2276</v>
      </c>
      <c r="D211" t="s">
        <v>2277</v>
      </c>
      <c r="E211" t="s">
        <v>623</v>
      </c>
      <c r="F211">
        <v>978</v>
      </c>
      <c r="G211" t="s">
        <v>624</v>
      </c>
    </row>
    <row r="212" spans="1:7" x14ac:dyDescent="0.3">
      <c r="A212" t="s">
        <v>2278</v>
      </c>
      <c r="B212" t="s">
        <v>2279</v>
      </c>
      <c r="C212" t="s">
        <v>2280</v>
      </c>
      <c r="D212" t="s">
        <v>2281</v>
      </c>
      <c r="E212" t="s">
        <v>623</v>
      </c>
      <c r="F212">
        <v>978</v>
      </c>
      <c r="G212" t="s">
        <v>624</v>
      </c>
    </row>
    <row r="213" spans="1:7" x14ac:dyDescent="0.3">
      <c r="A213" t="s">
        <v>2282</v>
      </c>
      <c r="B213" t="s">
        <v>2283</v>
      </c>
      <c r="C213" t="s">
        <v>2284</v>
      </c>
      <c r="D213" t="s">
        <v>2285</v>
      </c>
      <c r="E213" t="s">
        <v>2286</v>
      </c>
      <c r="F213">
        <v>706</v>
      </c>
      <c r="G213" t="s">
        <v>1842</v>
      </c>
    </row>
    <row r="214" spans="1:7" x14ac:dyDescent="0.3">
      <c r="A214" t="s">
        <v>2287</v>
      </c>
      <c r="B214" t="s">
        <v>2288</v>
      </c>
      <c r="C214" t="s">
        <v>2289</v>
      </c>
      <c r="D214" t="s">
        <v>2290</v>
      </c>
      <c r="E214" t="s">
        <v>2291</v>
      </c>
      <c r="F214">
        <v>938</v>
      </c>
      <c r="G214" t="s">
        <v>2292</v>
      </c>
    </row>
    <row r="215" spans="1:7" x14ac:dyDescent="0.3">
      <c r="A215" t="s">
        <v>2293</v>
      </c>
      <c r="B215" t="s">
        <v>2294</v>
      </c>
      <c r="C215" t="s">
        <v>2295</v>
      </c>
      <c r="D215" t="s">
        <v>2296</v>
      </c>
      <c r="E215" t="s">
        <v>2297</v>
      </c>
      <c r="F215">
        <v>728</v>
      </c>
      <c r="G215" t="s">
        <v>2298</v>
      </c>
    </row>
    <row r="216" spans="1:7" x14ac:dyDescent="0.3">
      <c r="A216" t="s">
        <v>2299</v>
      </c>
      <c r="B216" t="s">
        <v>2300</v>
      </c>
      <c r="C216" t="s">
        <v>2301</v>
      </c>
      <c r="D216" t="s">
        <v>2302</v>
      </c>
      <c r="E216" t="s">
        <v>2303</v>
      </c>
      <c r="F216">
        <v>144</v>
      </c>
      <c r="G216" t="s">
        <v>2304</v>
      </c>
    </row>
    <row r="217" spans="1:7" x14ac:dyDescent="0.3">
      <c r="A217" t="s">
        <v>2305</v>
      </c>
      <c r="B217" t="s">
        <v>2306</v>
      </c>
      <c r="C217" t="s">
        <v>2307</v>
      </c>
      <c r="D217" t="s">
        <v>2308</v>
      </c>
      <c r="E217" t="s">
        <v>2309</v>
      </c>
      <c r="F217">
        <v>752</v>
      </c>
      <c r="G217" t="s">
        <v>2310</v>
      </c>
    </row>
    <row r="218" spans="1:7" x14ac:dyDescent="0.3">
      <c r="A218" t="s">
        <v>2311</v>
      </c>
      <c r="B218" t="s">
        <v>2312</v>
      </c>
      <c r="C218" t="s">
        <v>2313</v>
      </c>
      <c r="D218" t="s">
        <v>2314</v>
      </c>
      <c r="E218" t="s">
        <v>1780</v>
      </c>
      <c r="F218">
        <v>756</v>
      </c>
      <c r="G218" t="s">
        <v>1781</v>
      </c>
    </row>
    <row r="219" spans="1:7" x14ac:dyDescent="0.3">
      <c r="A219" t="s">
        <v>2315</v>
      </c>
      <c r="B219" t="s">
        <v>2316</v>
      </c>
      <c r="C219" t="s">
        <v>2317</v>
      </c>
      <c r="D219" t="s">
        <v>2318</v>
      </c>
      <c r="E219" t="s">
        <v>2319</v>
      </c>
      <c r="F219">
        <v>968</v>
      </c>
      <c r="G219" t="s">
        <v>2320</v>
      </c>
    </row>
    <row r="220" spans="1:7" x14ac:dyDescent="0.3">
      <c r="A220" t="s">
        <v>2321</v>
      </c>
      <c r="B220" t="s">
        <v>2322</v>
      </c>
      <c r="C220" t="s">
        <v>2323</v>
      </c>
      <c r="D220" t="s">
        <v>2324</v>
      </c>
      <c r="E220" t="s">
        <v>2325</v>
      </c>
      <c r="F220">
        <v>760</v>
      </c>
      <c r="G220" t="s">
        <v>2326</v>
      </c>
    </row>
    <row r="221" spans="1:7" x14ac:dyDescent="0.3">
      <c r="A221" t="s">
        <v>1892</v>
      </c>
      <c r="B221" t="s">
        <v>2327</v>
      </c>
      <c r="C221" t="s">
        <v>2328</v>
      </c>
      <c r="D221" t="s">
        <v>2329</v>
      </c>
      <c r="E221" t="s">
        <v>2330</v>
      </c>
      <c r="F221">
        <v>972</v>
      </c>
      <c r="G221" t="s">
        <v>2331</v>
      </c>
    </row>
    <row r="222" spans="1:7" x14ac:dyDescent="0.3">
      <c r="A222" t="s">
        <v>2332</v>
      </c>
      <c r="B222" t="s">
        <v>2333</v>
      </c>
      <c r="C222" t="s">
        <v>2334</v>
      </c>
      <c r="D222" t="s">
        <v>2335</v>
      </c>
      <c r="E222" t="s">
        <v>2336</v>
      </c>
      <c r="F222">
        <v>901</v>
      </c>
      <c r="G222" t="s">
        <v>2337</v>
      </c>
    </row>
    <row r="223" spans="1:7" x14ac:dyDescent="0.3">
      <c r="A223" t="s">
        <v>2338</v>
      </c>
      <c r="B223" t="s">
        <v>2339</v>
      </c>
      <c r="C223" t="s">
        <v>2340</v>
      </c>
      <c r="D223" t="s">
        <v>2341</v>
      </c>
      <c r="E223" t="s">
        <v>2342</v>
      </c>
      <c r="F223">
        <v>834</v>
      </c>
      <c r="G223" t="s">
        <v>2343</v>
      </c>
    </row>
    <row r="224" spans="1:7" x14ac:dyDescent="0.3">
      <c r="A224" s="3" t="s">
        <v>2344</v>
      </c>
      <c r="B224" s="3" t="s">
        <v>2345</v>
      </c>
      <c r="C224" s="3" t="s">
        <v>2346</v>
      </c>
      <c r="D224" s="3" t="s">
        <v>2347</v>
      </c>
      <c r="E224" s="3" t="s">
        <v>94</v>
      </c>
      <c r="F224" s="3">
        <v>950</v>
      </c>
      <c r="G224" s="3" t="s">
        <v>1024</v>
      </c>
    </row>
    <row r="225" spans="1:7" ht="28.8" x14ac:dyDescent="0.3">
      <c r="A225" s="3" t="s">
        <v>2348</v>
      </c>
      <c r="B225" s="3" t="s">
        <v>2349</v>
      </c>
      <c r="C225" s="3" t="s">
        <v>2350</v>
      </c>
      <c r="D225" s="3" t="s">
        <v>2351</v>
      </c>
      <c r="E225" s="3" t="s">
        <v>1233</v>
      </c>
      <c r="F225" s="3">
        <v>840</v>
      </c>
      <c r="G225" s="3" t="s">
        <v>1234</v>
      </c>
    </row>
    <row r="226" spans="1:7" x14ac:dyDescent="0.3">
      <c r="A226" t="s">
        <v>2352</v>
      </c>
      <c r="B226" t="s">
        <v>2353</v>
      </c>
      <c r="C226" t="s">
        <v>2354</v>
      </c>
      <c r="D226" t="s">
        <v>2355</v>
      </c>
    </row>
    <row r="227" spans="1:7" x14ac:dyDescent="0.3">
      <c r="A227" t="s">
        <v>2356</v>
      </c>
      <c r="B227" t="s">
        <v>2357</v>
      </c>
      <c r="C227" t="s">
        <v>2358</v>
      </c>
      <c r="D227" t="s">
        <v>2359</v>
      </c>
      <c r="E227" t="s">
        <v>623</v>
      </c>
      <c r="F227">
        <v>978</v>
      </c>
      <c r="G227" t="s">
        <v>624</v>
      </c>
    </row>
    <row r="228" spans="1:7" x14ac:dyDescent="0.3">
      <c r="A228" t="s">
        <v>2360</v>
      </c>
      <c r="B228" t="s">
        <v>2361</v>
      </c>
      <c r="C228" t="s">
        <v>2362</v>
      </c>
      <c r="D228" t="s">
        <v>2363</v>
      </c>
      <c r="E228" t="s">
        <v>2364</v>
      </c>
      <c r="F228">
        <v>764</v>
      </c>
      <c r="G228" t="s">
        <v>2365</v>
      </c>
    </row>
    <row r="229" spans="1:7" x14ac:dyDescent="0.3">
      <c r="A229" t="s">
        <v>2366</v>
      </c>
      <c r="B229" t="s">
        <v>2367</v>
      </c>
      <c r="C229" t="s">
        <v>2368</v>
      </c>
      <c r="D229" t="s">
        <v>2369</v>
      </c>
      <c r="E229" t="s">
        <v>1233</v>
      </c>
      <c r="F229">
        <v>840</v>
      </c>
      <c r="G229" t="s">
        <v>1234</v>
      </c>
    </row>
    <row r="230" spans="1:7" x14ac:dyDescent="0.3">
      <c r="A230" t="s">
        <v>2370</v>
      </c>
      <c r="B230" t="s">
        <v>2371</v>
      </c>
      <c r="C230" t="s">
        <v>2372</v>
      </c>
      <c r="D230" t="s">
        <v>2373</v>
      </c>
      <c r="E230" t="s">
        <v>896</v>
      </c>
      <c r="F230">
        <v>952</v>
      </c>
      <c r="G230" t="s">
        <v>897</v>
      </c>
    </row>
    <row r="231" spans="1:7" x14ac:dyDescent="0.3">
      <c r="A231" t="s">
        <v>2374</v>
      </c>
      <c r="B231" t="s">
        <v>2375</v>
      </c>
      <c r="C231" t="s">
        <v>2376</v>
      </c>
      <c r="D231" t="s">
        <v>2377</v>
      </c>
    </row>
    <row r="232" spans="1:7" x14ac:dyDescent="0.3">
      <c r="A232" t="s">
        <v>2378</v>
      </c>
      <c r="B232" t="s">
        <v>2379</v>
      </c>
      <c r="C232" t="s">
        <v>2380</v>
      </c>
      <c r="D232" t="s">
        <v>2381</v>
      </c>
      <c r="E232" t="s">
        <v>2382</v>
      </c>
      <c r="F232">
        <v>776</v>
      </c>
      <c r="G232" t="s">
        <v>2383</v>
      </c>
    </row>
    <row r="233" spans="1:7" x14ac:dyDescent="0.3">
      <c r="A233" t="s">
        <v>2384</v>
      </c>
      <c r="B233" t="s">
        <v>2385</v>
      </c>
      <c r="C233" t="s">
        <v>2386</v>
      </c>
      <c r="D233" t="s">
        <v>2387</v>
      </c>
      <c r="E233" t="s">
        <v>2388</v>
      </c>
      <c r="F233">
        <v>780</v>
      </c>
      <c r="G233" t="s">
        <v>2389</v>
      </c>
    </row>
    <row r="234" spans="1:7" x14ac:dyDescent="0.3">
      <c r="A234" t="s">
        <v>2390</v>
      </c>
      <c r="B234" t="s">
        <v>2391</v>
      </c>
      <c r="C234" t="s">
        <v>2392</v>
      </c>
      <c r="D234" t="s">
        <v>2393</v>
      </c>
      <c r="E234" t="s">
        <v>2394</v>
      </c>
      <c r="F234">
        <v>788</v>
      </c>
      <c r="G234" t="s">
        <v>2395</v>
      </c>
    </row>
    <row r="235" spans="1:7" x14ac:dyDescent="0.3">
      <c r="A235" t="s">
        <v>2396</v>
      </c>
      <c r="B235" t="s">
        <v>2397</v>
      </c>
      <c r="C235" t="s">
        <v>2398</v>
      </c>
      <c r="D235" t="s">
        <v>2399</v>
      </c>
      <c r="E235" t="s">
        <v>2400</v>
      </c>
      <c r="F235">
        <v>934</v>
      </c>
      <c r="G235" t="s">
        <v>2401</v>
      </c>
    </row>
    <row r="236" spans="1:7" x14ac:dyDescent="0.3">
      <c r="A236" t="s">
        <v>2402</v>
      </c>
      <c r="B236" t="s">
        <v>2403</v>
      </c>
      <c r="C236" t="s">
        <v>2404</v>
      </c>
      <c r="D236" t="s">
        <v>2405</v>
      </c>
      <c r="E236" t="s">
        <v>2406</v>
      </c>
      <c r="F236">
        <v>949</v>
      </c>
      <c r="G236" t="s">
        <v>2407</v>
      </c>
    </row>
    <row r="237" spans="1:7" x14ac:dyDescent="0.3">
      <c r="A237" t="s">
        <v>2408</v>
      </c>
      <c r="B237" t="s">
        <v>2409</v>
      </c>
      <c r="C237" t="s">
        <v>2410</v>
      </c>
      <c r="D237" t="s">
        <v>2411</v>
      </c>
      <c r="E237" t="s">
        <v>2412</v>
      </c>
      <c r="F237">
        <v>0</v>
      </c>
      <c r="G237" t="s">
        <v>2413</v>
      </c>
    </row>
    <row r="238" spans="1:7" x14ac:dyDescent="0.3">
      <c r="A238" t="s">
        <v>2414</v>
      </c>
      <c r="B238" t="s">
        <v>2415</v>
      </c>
      <c r="C238" t="s">
        <v>2416</v>
      </c>
      <c r="D238" t="s">
        <v>2417</v>
      </c>
      <c r="E238" t="s">
        <v>2418</v>
      </c>
      <c r="F238">
        <v>980</v>
      </c>
      <c r="G238" t="s">
        <v>2419</v>
      </c>
    </row>
    <row r="239" spans="1:7" x14ac:dyDescent="0.3">
      <c r="A239" t="s">
        <v>2420</v>
      </c>
      <c r="B239" t="s">
        <v>2421</v>
      </c>
      <c r="C239" t="s">
        <v>2422</v>
      </c>
      <c r="D239" t="s">
        <v>2423</v>
      </c>
      <c r="E239" t="s">
        <v>2424</v>
      </c>
      <c r="F239">
        <v>858</v>
      </c>
      <c r="G239" t="s">
        <v>2425</v>
      </c>
    </row>
    <row r="240" spans="1:7" x14ac:dyDescent="0.3">
      <c r="A240" t="s">
        <v>2426</v>
      </c>
      <c r="B240" t="s">
        <v>2427</v>
      </c>
      <c r="C240" t="s">
        <v>2428</v>
      </c>
      <c r="D240" t="s">
        <v>2429</v>
      </c>
      <c r="E240" t="s">
        <v>2430</v>
      </c>
      <c r="F240">
        <v>548</v>
      </c>
      <c r="G240" t="s">
        <v>2431</v>
      </c>
    </row>
    <row r="241" spans="1:7" x14ac:dyDescent="0.3">
      <c r="A241" t="s">
        <v>2432</v>
      </c>
      <c r="B241" t="s">
        <v>2433</v>
      </c>
      <c r="C241" t="s">
        <v>2434</v>
      </c>
      <c r="D241" t="s">
        <v>2435</v>
      </c>
      <c r="E241" t="s">
        <v>623</v>
      </c>
      <c r="F241">
        <v>978</v>
      </c>
      <c r="G241" t="s">
        <v>624</v>
      </c>
    </row>
    <row r="242" spans="1:7" x14ac:dyDescent="0.3">
      <c r="A242" t="s">
        <v>2436</v>
      </c>
      <c r="B242" t="s">
        <v>2437</v>
      </c>
      <c r="C242" t="s">
        <v>2438</v>
      </c>
      <c r="D242" t="s">
        <v>2439</v>
      </c>
      <c r="E242" t="s">
        <v>2440</v>
      </c>
      <c r="F242">
        <v>937</v>
      </c>
      <c r="G242" t="s">
        <v>1996</v>
      </c>
    </row>
    <row r="243" spans="1:7" x14ac:dyDescent="0.3">
      <c r="A243" t="s">
        <v>2441</v>
      </c>
      <c r="B243" t="s">
        <v>2442</v>
      </c>
      <c r="C243" t="s">
        <v>2443</v>
      </c>
      <c r="D243" t="s">
        <v>2444</v>
      </c>
      <c r="E243" t="s">
        <v>2445</v>
      </c>
      <c r="F243">
        <v>704</v>
      </c>
      <c r="G243" t="s">
        <v>2446</v>
      </c>
    </row>
    <row r="244" spans="1:7" x14ac:dyDescent="0.3">
      <c r="A244" t="s">
        <v>2447</v>
      </c>
      <c r="B244" t="s">
        <v>2448</v>
      </c>
      <c r="C244" t="s">
        <v>2449</v>
      </c>
      <c r="D244" t="s">
        <v>2450</v>
      </c>
      <c r="E244" t="s">
        <v>2451</v>
      </c>
      <c r="F244">
        <v>886</v>
      </c>
      <c r="G244" t="s">
        <v>2452</v>
      </c>
    </row>
    <row r="245" spans="1:7" x14ac:dyDescent="0.3">
      <c r="A245" t="s">
        <v>2453</v>
      </c>
      <c r="B245" t="s">
        <v>2454</v>
      </c>
      <c r="C245" t="s">
        <v>2455</v>
      </c>
      <c r="D245" t="s">
        <v>2456</v>
      </c>
      <c r="E245" t="s">
        <v>2457</v>
      </c>
      <c r="F245">
        <v>967</v>
      </c>
      <c r="G245" t="s">
        <v>2458</v>
      </c>
    </row>
    <row r="246" spans="1:7" x14ac:dyDescent="0.3">
      <c r="A246" t="s">
        <v>2459</v>
      </c>
      <c r="B246" t="s">
        <v>2460</v>
      </c>
      <c r="C246" t="s">
        <v>2461</v>
      </c>
      <c r="D246" t="s">
        <v>2462</v>
      </c>
      <c r="E246" t="s">
        <v>1233</v>
      </c>
      <c r="F246">
        <v>840</v>
      </c>
      <c r="G246" t="s">
        <v>1234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Props1.xml><?xml version="1.0" encoding="utf-8"?>
<ds:datastoreItem xmlns:ds="http://schemas.openxmlformats.org/officeDocument/2006/customXml" ds:itemID="{522716C3-5E14-4A2F-AA99-4314306A5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 Cook</cp:lastModifiedBy>
  <cp:revision/>
  <dcterms:created xsi:type="dcterms:W3CDTF">2018-04-20T09:16:43Z</dcterms:created>
  <dcterms:modified xsi:type="dcterms:W3CDTF">2024-12-16T11:20:22Z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